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style1.xml" ContentType="application/vnd.ms-office.chartstyle+xml"/>
  <Override PartName="/xl/charts/colors1.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style2.xml" ContentType="application/vnd.ms-office.chartstyle+xml"/>
  <Override PartName="/xl/charts/colors2.xml" ContentType="application/vnd.ms-office.chartcolorstyle+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omments6.xml" ContentType="application/vnd.openxmlformats-officedocument.spreadsheetml.comments+xml"/>
  <Override PartName="/xl/drawings/drawing4.xml" ContentType="application/vnd.openxmlformats-officedocument.drawing+xml"/>
  <Override PartName="/xl/comments7.xml" ContentType="application/vnd.openxmlformats-officedocument.spreadsheetml.comments+xml"/>
  <Override PartName="/xl/charts/chart20.xml" ContentType="application/vnd.openxmlformats-officedocument.drawingml.chart+xml"/>
  <Override PartName="/xl/charts/style4.xml" ContentType="application/vnd.ms-office.chartstyle+xml"/>
  <Override PartName="/xl/charts/colors4.xml" ContentType="application/vnd.ms-office.chartcolorstyle+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updateLinks="always"/>
  <mc:AlternateContent xmlns:mc="http://schemas.openxmlformats.org/markup-compatibility/2006">
    <mc:Choice Requires="x15">
      <x15ac:absPath xmlns:x15ac="http://schemas.microsoft.com/office/spreadsheetml/2010/11/ac" url="/Users/critty/Desktop/Dekstop/GitHub/FWRA_2022_Analysis/Data/"/>
    </mc:Choice>
  </mc:AlternateContent>
  <xr:revisionPtr revIDLastSave="0" documentId="13_ncr:1_{D4131CCE-5A6C-7142-988D-E6F2E4BC8D20}" xr6:coauthVersionLast="47" xr6:coauthVersionMax="47" xr10:uidLastSave="{00000000-0000-0000-0000-000000000000}"/>
  <bookViews>
    <workbookView xWindow="0" yWindow="500" windowWidth="38400" windowHeight="21100" tabRatio="603" xr2:uid="{00000000-000D-0000-FFFF-FFFF00000000}"/>
  </bookViews>
  <sheets>
    <sheet name="Wateshed Data Cleaned" sheetId="39" r:id="rId1"/>
    <sheet name="Area 23" sheetId="27" r:id="rId2"/>
    <sheet name="Area 24" sheetId="16" r:id="rId3"/>
    <sheet name="Area 25" sheetId="29" r:id="rId4"/>
    <sheet name="Area 26" sheetId="15" r:id="rId5"/>
    <sheet name="Graphs" sheetId="32" r:id="rId6"/>
    <sheet name="Parameter_Lookups" sheetId="30" r:id="rId7"/>
    <sheet name="Action Items" sheetId="35" r:id="rId8"/>
    <sheet name="Pre-ratings" sheetId="37" r:id="rId9"/>
    <sheet name="Base List of LF's" sheetId="38" r:id="rId10"/>
    <sheet name="SummaryTab" sheetId="4" r:id="rId11"/>
  </sheets>
  <externalReferences>
    <externalReference r:id="rId12"/>
  </externalReferences>
  <definedNames>
    <definedName name="_xlnm._FilterDatabase" localSheetId="1" hidden="1">'Area 23'!$F$4:$R$50</definedName>
    <definedName name="_xlnm._FilterDatabase" localSheetId="2" hidden="1">'Area 24'!$A$1:$Z$74</definedName>
    <definedName name="_xlnm._FilterDatabase" localSheetId="3" hidden="1">'Area 25'!$F$3:$AK$49</definedName>
    <definedName name="_xlnm._FilterDatabase" localSheetId="4" hidden="1">'Area 26'!$G$3:$AK$49</definedName>
    <definedName name="_xlnm._FilterDatabase" localSheetId="5" hidden="1">Graphs!$G$3:$H$49</definedName>
    <definedName name="_xlnm._FilterDatabase" localSheetId="10" hidden="1">SummaryTab!$G$3:$H$49</definedName>
    <definedName name="biorisk" localSheetId="6">Parameter_Lookups!$F$4:$H$29</definedName>
    <definedName name="biorisk">Parameter_Lookups!$F$4:$H$31</definedName>
    <definedName name="futurerisk" localSheetId="6">Parameter_Lookups!$J$4:$L$32</definedName>
    <definedName name="futurerisk">Parameter_Lookups!$J$4:$L$32</definedName>
    <definedName name="likelihood" localSheetId="6">Parameter_Lookups!$B$4:$D$29</definedName>
    <definedName name="likelihood">Parameter_Lookups!$B$4:$D$30</definedName>
    <definedName name="_xlnm.Print_Area" localSheetId="5">Graphs!$C$3:$H$50</definedName>
    <definedName name="_xlnm.Print_Area" localSheetId="10">SummaryTab!$C$3:$H$50</definedName>
    <definedName name="_xlnm.Print_Titles" localSheetId="5">Graphs!$3:$3</definedName>
    <definedName name="_xlnm.Print_Titles" localSheetId="10">SummaryTab!$3:$3</definedName>
    <definedName name="risk" localSheetId="5">[1]parameters!$O$10:$P$16</definedName>
    <definedName name="risk" localSheetId="6">Parameter_Lookups!#REF!</definedName>
    <definedName name="risk" localSheetId="10">[1]parameters!$O$10:$P$16</definedName>
    <definedName name="RiskCalc" localSheetId="5">#REF!</definedName>
    <definedName name="RiskCalc" localSheetId="6">Parameter_Lookups!#REF!</definedName>
    <definedName name="RiskCalc" localSheetId="10">#REF!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xlnp="http://schemas.microsoft.com/office/spreadsheetml/2019/extlinksprops" uri="{FCE6A71B-6B00-49CD-AB44-F6B1AE7CDE65}">
      <xxlnp:externalLinksPr autoRefresh="1"/>
    </ext>
  </extLst>
</workbook>
</file>

<file path=xl/calcChain.xml><?xml version="1.0" encoding="utf-8"?>
<calcChain xmlns="http://schemas.openxmlformats.org/spreadsheetml/2006/main">
  <c r="AJ73" i="15" l="1"/>
  <c r="AJ72" i="15"/>
  <c r="AJ71" i="15"/>
  <c r="AJ70" i="15"/>
  <c r="G1538" i="39" s="1"/>
  <c r="I1538" i="39" s="1"/>
  <c r="AJ69" i="15"/>
  <c r="AJ68" i="15"/>
  <c r="AJ67" i="15"/>
  <c r="AJ66" i="15"/>
  <c r="G1534" i="39" s="1"/>
  <c r="I1534" i="39" s="1"/>
  <c r="AJ65" i="15"/>
  <c r="AJ64" i="15"/>
  <c r="AJ63" i="15"/>
  <c r="AJ62" i="15"/>
  <c r="G1530" i="39" s="1"/>
  <c r="I1530" i="39" s="1"/>
  <c r="AJ61" i="15"/>
  <c r="AJ60" i="15"/>
  <c r="AJ59" i="15"/>
  <c r="AJ58" i="15"/>
  <c r="G1526" i="39" s="1"/>
  <c r="I1526" i="39" s="1"/>
  <c r="AJ57" i="15"/>
  <c r="AJ56" i="15"/>
  <c r="AJ55" i="15"/>
  <c r="AJ54" i="15"/>
  <c r="G1522" i="39" s="1"/>
  <c r="I1522" i="39" s="1"/>
  <c r="AJ53" i="15"/>
  <c r="AJ52" i="15"/>
  <c r="AJ51" i="15"/>
  <c r="AJ50" i="15"/>
  <c r="G1518" i="39" s="1"/>
  <c r="I1518" i="39" s="1"/>
  <c r="AJ49" i="15"/>
  <c r="AJ48" i="15"/>
  <c r="AJ47" i="15"/>
  <c r="AJ46" i="15"/>
  <c r="G1514" i="39" s="1"/>
  <c r="I1514" i="39" s="1"/>
  <c r="AJ45" i="15"/>
  <c r="AJ44" i="15"/>
  <c r="AJ43" i="15"/>
  <c r="AJ42" i="15"/>
  <c r="G1510" i="39" s="1"/>
  <c r="I1510" i="39" s="1"/>
  <c r="AJ41" i="15"/>
  <c r="AJ40" i="15"/>
  <c r="AJ39" i="15"/>
  <c r="AJ38" i="15"/>
  <c r="G1506" i="39" s="1"/>
  <c r="I1506" i="39" s="1"/>
  <c r="AJ37" i="15"/>
  <c r="AJ36" i="15"/>
  <c r="AJ35" i="15"/>
  <c r="AJ34" i="15"/>
  <c r="G1502" i="39" s="1"/>
  <c r="I1502" i="39" s="1"/>
  <c r="AJ33" i="15"/>
  <c r="AJ32" i="15"/>
  <c r="AJ31" i="15"/>
  <c r="AJ30" i="15"/>
  <c r="G1498" i="39" s="1"/>
  <c r="I1498" i="39" s="1"/>
  <c r="AJ29" i="15"/>
  <c r="AJ28" i="15"/>
  <c r="AJ27" i="15"/>
  <c r="G1495" i="39" s="1"/>
  <c r="I1495" i="39" s="1"/>
  <c r="AJ26" i="15"/>
  <c r="G1494" i="39" s="1"/>
  <c r="I1494" i="39" s="1"/>
  <c r="AJ25" i="15"/>
  <c r="AJ24" i="15"/>
  <c r="AJ23" i="15"/>
  <c r="AJ22" i="15"/>
  <c r="G1490" i="39" s="1"/>
  <c r="I1490" i="39" s="1"/>
  <c r="AJ21" i="15"/>
  <c r="AJ20" i="15"/>
  <c r="AJ19" i="15"/>
  <c r="AJ18" i="15"/>
  <c r="G1486" i="39" s="1"/>
  <c r="I1486" i="39" s="1"/>
  <c r="AJ17" i="15"/>
  <c r="AJ16" i="15"/>
  <c r="AJ15" i="15"/>
  <c r="AJ14" i="15"/>
  <c r="G1482" i="39" s="1"/>
  <c r="I1482" i="39" s="1"/>
  <c r="AJ13" i="15"/>
  <c r="AJ12" i="15"/>
  <c r="AJ11" i="15"/>
  <c r="G1479" i="39" s="1"/>
  <c r="I1479" i="39" s="1"/>
  <c r="AJ10" i="15"/>
  <c r="G1478" i="39" s="1"/>
  <c r="I1478" i="39" s="1"/>
  <c r="AJ9" i="15"/>
  <c r="AJ8" i="15"/>
  <c r="AJ7" i="15"/>
  <c r="AJ6" i="15"/>
  <c r="G1474" i="39" s="1"/>
  <c r="I1474" i="39" s="1"/>
  <c r="AJ5" i="15"/>
  <c r="AJ4" i="15"/>
  <c r="R73" i="15"/>
  <c r="R72" i="15"/>
  <c r="R71" i="15"/>
  <c r="R70" i="15"/>
  <c r="R69" i="15"/>
  <c r="R68" i="15"/>
  <c r="R67" i="15"/>
  <c r="R66" i="15"/>
  <c r="R65" i="15"/>
  <c r="R64" i="15"/>
  <c r="R63" i="15"/>
  <c r="R62" i="15"/>
  <c r="R61" i="15"/>
  <c r="R60" i="15"/>
  <c r="R59" i="15"/>
  <c r="R58" i="15"/>
  <c r="R57" i="15"/>
  <c r="R56" i="15"/>
  <c r="R55" i="15"/>
  <c r="R54" i="15"/>
  <c r="R53" i="15"/>
  <c r="R52" i="15"/>
  <c r="R51" i="15"/>
  <c r="R50" i="15"/>
  <c r="R49" i="15"/>
  <c r="R48" i="15"/>
  <c r="R47" i="15"/>
  <c r="R46" i="15"/>
  <c r="R45" i="15"/>
  <c r="R44" i="15"/>
  <c r="R43" i="15"/>
  <c r="R42" i="15"/>
  <c r="R41" i="15"/>
  <c r="R40" i="15"/>
  <c r="R39" i="15"/>
  <c r="R38" i="15"/>
  <c r="R37" i="15"/>
  <c r="R36" i="15"/>
  <c r="R35" i="15"/>
  <c r="R34" i="15"/>
  <c r="R33" i="15"/>
  <c r="R32" i="15"/>
  <c r="R31" i="15"/>
  <c r="R30" i="15"/>
  <c r="R29" i="15"/>
  <c r="R28" i="15"/>
  <c r="R27" i="15"/>
  <c r="R26" i="15"/>
  <c r="R25" i="15"/>
  <c r="R24" i="15"/>
  <c r="R23" i="15"/>
  <c r="R22" i="15"/>
  <c r="R21" i="15"/>
  <c r="R20" i="15"/>
  <c r="R19" i="15"/>
  <c r="R18" i="15"/>
  <c r="R17" i="15"/>
  <c r="R16" i="15"/>
  <c r="R15" i="15"/>
  <c r="R14" i="15"/>
  <c r="R13" i="15"/>
  <c r="R12" i="15"/>
  <c r="R11" i="15"/>
  <c r="R10" i="15"/>
  <c r="R9" i="15"/>
  <c r="R8" i="15"/>
  <c r="R7" i="15"/>
  <c r="R6" i="15"/>
  <c r="R5" i="15"/>
  <c r="R4" i="15"/>
  <c r="G1402" i="39" s="1"/>
  <c r="I1402" i="39" s="1"/>
  <c r="DH73" i="29"/>
  <c r="DH72" i="29"/>
  <c r="DH71" i="29"/>
  <c r="DH70" i="29"/>
  <c r="DH69" i="29"/>
  <c r="DH68" i="29"/>
  <c r="DH67" i="29"/>
  <c r="G1395" i="39" s="1"/>
  <c r="I1395" i="39" s="1"/>
  <c r="DH66" i="29"/>
  <c r="DH65" i="29"/>
  <c r="DH64" i="29"/>
  <c r="DH63" i="29"/>
  <c r="DH62" i="29"/>
  <c r="DH61" i="29"/>
  <c r="DH60" i="29"/>
  <c r="DH59" i="29"/>
  <c r="G1387" i="39" s="1"/>
  <c r="I1387" i="39" s="1"/>
  <c r="DH58" i="29"/>
  <c r="DH57" i="29"/>
  <c r="DH56" i="29"/>
  <c r="DH55" i="29"/>
  <c r="DH54" i="29"/>
  <c r="DH53" i="29"/>
  <c r="DH52" i="29"/>
  <c r="DH51" i="29"/>
  <c r="G1379" i="39" s="1"/>
  <c r="I1379" i="39" s="1"/>
  <c r="DH50" i="29"/>
  <c r="DH49" i="29"/>
  <c r="DH48" i="29"/>
  <c r="DH47" i="29"/>
  <c r="DH46" i="29"/>
  <c r="DH45" i="29"/>
  <c r="G1373" i="39" s="1"/>
  <c r="I1373" i="39" s="1"/>
  <c r="DH44" i="29"/>
  <c r="DH43" i="29"/>
  <c r="G1371" i="39" s="1"/>
  <c r="I1371" i="39" s="1"/>
  <c r="DH42" i="29"/>
  <c r="DH41" i="29"/>
  <c r="DH40" i="29"/>
  <c r="DH39" i="29"/>
  <c r="DH38" i="29"/>
  <c r="DH37" i="29"/>
  <c r="G1365" i="39" s="1"/>
  <c r="I1365" i="39" s="1"/>
  <c r="DH36" i="29"/>
  <c r="DH35" i="29"/>
  <c r="G1363" i="39" s="1"/>
  <c r="I1363" i="39" s="1"/>
  <c r="DH34" i="29"/>
  <c r="DH33" i="29"/>
  <c r="DH32" i="29"/>
  <c r="DH31" i="29"/>
  <c r="DH30" i="29"/>
  <c r="DH29" i="29"/>
  <c r="G1357" i="39" s="1"/>
  <c r="I1357" i="39" s="1"/>
  <c r="DH28" i="29"/>
  <c r="DH27" i="29"/>
  <c r="G1355" i="39" s="1"/>
  <c r="I1355" i="39" s="1"/>
  <c r="DH26" i="29"/>
  <c r="DH25" i="29"/>
  <c r="DH24" i="29"/>
  <c r="DH23" i="29"/>
  <c r="DH22" i="29"/>
  <c r="DH21" i="29"/>
  <c r="G1349" i="39" s="1"/>
  <c r="I1349" i="39" s="1"/>
  <c r="DH20" i="29"/>
  <c r="DH19" i="29"/>
  <c r="G1347" i="39" s="1"/>
  <c r="I1347" i="39" s="1"/>
  <c r="DH18" i="29"/>
  <c r="DH17" i="29"/>
  <c r="DH16" i="29"/>
  <c r="DH15" i="29"/>
  <c r="DH14" i="29"/>
  <c r="DH13" i="29"/>
  <c r="G1341" i="39" s="1"/>
  <c r="I1341" i="39" s="1"/>
  <c r="DH12" i="29"/>
  <c r="G1340" i="39" s="1"/>
  <c r="I1340" i="39" s="1"/>
  <c r="DH11" i="29"/>
  <c r="G1339" i="39" s="1"/>
  <c r="I1339" i="39" s="1"/>
  <c r="DH10" i="29"/>
  <c r="DH9" i="29"/>
  <c r="DH8" i="29"/>
  <c r="DH7" i="29"/>
  <c r="DH6" i="29"/>
  <c r="DH5" i="29"/>
  <c r="G1333" i="39" s="1"/>
  <c r="I1333" i="39" s="1"/>
  <c r="DH4" i="29"/>
  <c r="G1332" i="39" s="1"/>
  <c r="I1332" i="39" s="1"/>
  <c r="CO73" i="29"/>
  <c r="CO72" i="29"/>
  <c r="CO71" i="29"/>
  <c r="CO70" i="29"/>
  <c r="CO69" i="29"/>
  <c r="G1328" i="39" s="1"/>
  <c r="I1328" i="39" s="1"/>
  <c r="CO68" i="29"/>
  <c r="CO67" i="29"/>
  <c r="G1326" i="39" s="1"/>
  <c r="I1326" i="39" s="1"/>
  <c r="CO66" i="29"/>
  <c r="G1325" i="39" s="1"/>
  <c r="I1325" i="39" s="1"/>
  <c r="CO65" i="29"/>
  <c r="CO64" i="29"/>
  <c r="CO63" i="29"/>
  <c r="CO62" i="29"/>
  <c r="CO61" i="29"/>
  <c r="G1320" i="39" s="1"/>
  <c r="I1320" i="39" s="1"/>
  <c r="CO60" i="29"/>
  <c r="CO59" i="29"/>
  <c r="G1318" i="39" s="1"/>
  <c r="I1318" i="39" s="1"/>
  <c r="CO58" i="29"/>
  <c r="G1317" i="39" s="1"/>
  <c r="I1317" i="39" s="1"/>
  <c r="CO57" i="29"/>
  <c r="CO56" i="29"/>
  <c r="CO55" i="29"/>
  <c r="CO54" i="29"/>
  <c r="CO53" i="29"/>
  <c r="G1312" i="39" s="1"/>
  <c r="I1312" i="39" s="1"/>
  <c r="CO52" i="29"/>
  <c r="CO51" i="29"/>
  <c r="G1310" i="39" s="1"/>
  <c r="I1310" i="39" s="1"/>
  <c r="CO50" i="29"/>
  <c r="G1309" i="39" s="1"/>
  <c r="I1309" i="39" s="1"/>
  <c r="CO49" i="29"/>
  <c r="CO48" i="29"/>
  <c r="CO47" i="29"/>
  <c r="CO46" i="29"/>
  <c r="CO45" i="29"/>
  <c r="G1304" i="39" s="1"/>
  <c r="I1304" i="39" s="1"/>
  <c r="CO44" i="29"/>
  <c r="CO43" i="29"/>
  <c r="G1302" i="39" s="1"/>
  <c r="I1302" i="39" s="1"/>
  <c r="CO42" i="29"/>
  <c r="G1301" i="39" s="1"/>
  <c r="I1301" i="39" s="1"/>
  <c r="CO41" i="29"/>
  <c r="CO40" i="29"/>
  <c r="CO39" i="29"/>
  <c r="CO38" i="29"/>
  <c r="CO37" i="29"/>
  <c r="G1296" i="39" s="1"/>
  <c r="I1296" i="39" s="1"/>
  <c r="CO36" i="29"/>
  <c r="CO35" i="29"/>
  <c r="G1294" i="39" s="1"/>
  <c r="I1294" i="39" s="1"/>
  <c r="CO34" i="29"/>
  <c r="G1293" i="39" s="1"/>
  <c r="I1293" i="39" s="1"/>
  <c r="CO33" i="29"/>
  <c r="CO32" i="29"/>
  <c r="CO31" i="29"/>
  <c r="CO30" i="29"/>
  <c r="CO29" i="29"/>
  <c r="G1288" i="39" s="1"/>
  <c r="I1288" i="39" s="1"/>
  <c r="CO28" i="29"/>
  <c r="CO27" i="29"/>
  <c r="G1286" i="39" s="1"/>
  <c r="I1286" i="39" s="1"/>
  <c r="CO26" i="29"/>
  <c r="G1285" i="39" s="1"/>
  <c r="I1285" i="39" s="1"/>
  <c r="CO25" i="29"/>
  <c r="CO24" i="29"/>
  <c r="CO23" i="29"/>
  <c r="CO22" i="29"/>
  <c r="CO21" i="29"/>
  <c r="G1280" i="39" s="1"/>
  <c r="I1280" i="39" s="1"/>
  <c r="CO20" i="29"/>
  <c r="CO19" i="29"/>
  <c r="G1278" i="39" s="1"/>
  <c r="I1278" i="39" s="1"/>
  <c r="CO18" i="29"/>
  <c r="G1277" i="39" s="1"/>
  <c r="I1277" i="39" s="1"/>
  <c r="CO17" i="29"/>
  <c r="CO16" i="29"/>
  <c r="CO15" i="29"/>
  <c r="CO14" i="29"/>
  <c r="CO13" i="29"/>
  <c r="G1272" i="39" s="1"/>
  <c r="I1272" i="39" s="1"/>
  <c r="CO12" i="29"/>
  <c r="CO11" i="29"/>
  <c r="G1270" i="39" s="1"/>
  <c r="I1270" i="39" s="1"/>
  <c r="CO10" i="29"/>
  <c r="G1269" i="39" s="1"/>
  <c r="I1269" i="39" s="1"/>
  <c r="CO9" i="29"/>
  <c r="CO8" i="29"/>
  <c r="CO7" i="29"/>
  <c r="CO6" i="29"/>
  <c r="CO5" i="29"/>
  <c r="G1264" i="39" s="1"/>
  <c r="I1264" i="39" s="1"/>
  <c r="CO4" i="29"/>
  <c r="BV73" i="29"/>
  <c r="BV72" i="29"/>
  <c r="BV71" i="29"/>
  <c r="BV70" i="29"/>
  <c r="BV69" i="29"/>
  <c r="BV68" i="29"/>
  <c r="BV67" i="29"/>
  <c r="BV66" i="29"/>
  <c r="G1254" i="39" s="1"/>
  <c r="I1254" i="39" s="1"/>
  <c r="BV65" i="29"/>
  <c r="BV64" i="29"/>
  <c r="BV63" i="29"/>
  <c r="BV62" i="29"/>
  <c r="BV61" i="29"/>
  <c r="BV60" i="29"/>
  <c r="BV59" i="29"/>
  <c r="BV58" i="29"/>
  <c r="G1246" i="39" s="1"/>
  <c r="I1246" i="39" s="1"/>
  <c r="BV57" i="29"/>
  <c r="BV56" i="29"/>
  <c r="BV55" i="29"/>
  <c r="BV54" i="29"/>
  <c r="BV53" i="29"/>
  <c r="BV52" i="29"/>
  <c r="BV51" i="29"/>
  <c r="BV50" i="29"/>
  <c r="G1238" i="39" s="1"/>
  <c r="I1238" i="39" s="1"/>
  <c r="BV49" i="29"/>
  <c r="BV48" i="29"/>
  <c r="BV47" i="29"/>
  <c r="BV46" i="29"/>
  <c r="BV45" i="29"/>
  <c r="BV44" i="29"/>
  <c r="BV43" i="29"/>
  <c r="BV42" i="29"/>
  <c r="G1230" i="39" s="1"/>
  <c r="I1230" i="39" s="1"/>
  <c r="BV41" i="29"/>
  <c r="BV40" i="29"/>
  <c r="BV39" i="29"/>
  <c r="BV38" i="29"/>
  <c r="BV37" i="29"/>
  <c r="BV36" i="29"/>
  <c r="BV35" i="29"/>
  <c r="BV34" i="29"/>
  <c r="G1222" i="39" s="1"/>
  <c r="I1222" i="39" s="1"/>
  <c r="BV33" i="29"/>
  <c r="BV32" i="29"/>
  <c r="BV31" i="29"/>
  <c r="BV30" i="29"/>
  <c r="BV29" i="29"/>
  <c r="BV28" i="29"/>
  <c r="BV27" i="29"/>
  <c r="BV26" i="29"/>
  <c r="G1214" i="39" s="1"/>
  <c r="I1214" i="39" s="1"/>
  <c r="BV25" i="29"/>
  <c r="BV24" i="29"/>
  <c r="BV23" i="29"/>
  <c r="BV22" i="29"/>
  <c r="BV21" i="29"/>
  <c r="BV20" i="29"/>
  <c r="BV19" i="29"/>
  <c r="BV18" i="29"/>
  <c r="G1206" i="39" s="1"/>
  <c r="I1206" i="39" s="1"/>
  <c r="BV17" i="29"/>
  <c r="BV16" i="29"/>
  <c r="BV15" i="29"/>
  <c r="BV14" i="29"/>
  <c r="BV13" i="29"/>
  <c r="BV12" i="29"/>
  <c r="BV11" i="29"/>
  <c r="BV10" i="29"/>
  <c r="G1198" i="39" s="1"/>
  <c r="I1198" i="39" s="1"/>
  <c r="BV9" i="29"/>
  <c r="BV8" i="29"/>
  <c r="BV7" i="29"/>
  <c r="BV6" i="29"/>
  <c r="G1194" i="39" s="1"/>
  <c r="I1194" i="39" s="1"/>
  <c r="BV5" i="29"/>
  <c r="BV4" i="29"/>
  <c r="BC73" i="29"/>
  <c r="BC72" i="29"/>
  <c r="BC71" i="29"/>
  <c r="BC70" i="29"/>
  <c r="BC69" i="29"/>
  <c r="BC68" i="29"/>
  <c r="BC67" i="29"/>
  <c r="BC66" i="29"/>
  <c r="G1184" i="39" s="1"/>
  <c r="I1184" i="39" s="1"/>
  <c r="BC65" i="29"/>
  <c r="BC64" i="29"/>
  <c r="BC63" i="29"/>
  <c r="BC62" i="29"/>
  <c r="BC61" i="29"/>
  <c r="BC60" i="29"/>
  <c r="BC59" i="29"/>
  <c r="BC58" i="29"/>
  <c r="G1176" i="39" s="1"/>
  <c r="I1176" i="39" s="1"/>
  <c r="BC57" i="29"/>
  <c r="BC56" i="29"/>
  <c r="BC55" i="29"/>
  <c r="BC54" i="29"/>
  <c r="BC53" i="29"/>
  <c r="BC52" i="29"/>
  <c r="BC51" i="29"/>
  <c r="BC50" i="29"/>
  <c r="G1168" i="39" s="1"/>
  <c r="I1168" i="39" s="1"/>
  <c r="BC49" i="29"/>
  <c r="BC48" i="29"/>
  <c r="BC47" i="29"/>
  <c r="BC46" i="29"/>
  <c r="BC45" i="29"/>
  <c r="BC44" i="29"/>
  <c r="BC43" i="29"/>
  <c r="BC42" i="29"/>
  <c r="G1160" i="39" s="1"/>
  <c r="I1160" i="39" s="1"/>
  <c r="BC41" i="29"/>
  <c r="BC40" i="29"/>
  <c r="BC39" i="29"/>
  <c r="BC38" i="29"/>
  <c r="BC37" i="29"/>
  <c r="BC36" i="29"/>
  <c r="BC35" i="29"/>
  <c r="BC34" i="29"/>
  <c r="G1152" i="39" s="1"/>
  <c r="I1152" i="39" s="1"/>
  <c r="BC33" i="29"/>
  <c r="BC32" i="29"/>
  <c r="BC31" i="29"/>
  <c r="BC30" i="29"/>
  <c r="BC29" i="29"/>
  <c r="BC28" i="29"/>
  <c r="BC27" i="29"/>
  <c r="BC26" i="29"/>
  <c r="G1144" i="39" s="1"/>
  <c r="I1144" i="39" s="1"/>
  <c r="BC25" i="29"/>
  <c r="BC24" i="29"/>
  <c r="BC23" i="29"/>
  <c r="BC22" i="29"/>
  <c r="BC21" i="29"/>
  <c r="BC20" i="29"/>
  <c r="BC19" i="29"/>
  <c r="BC18" i="29"/>
  <c r="G1136" i="39" s="1"/>
  <c r="I1136" i="39" s="1"/>
  <c r="BC17" i="29"/>
  <c r="BC16" i="29"/>
  <c r="BC15" i="29"/>
  <c r="BC14" i="29"/>
  <c r="BC13" i="29"/>
  <c r="BC12" i="29"/>
  <c r="BC11" i="29"/>
  <c r="BC10" i="29"/>
  <c r="G1128" i="39" s="1"/>
  <c r="I1128" i="39" s="1"/>
  <c r="BC9" i="29"/>
  <c r="BC8" i="29"/>
  <c r="BC7" i="29"/>
  <c r="BC6" i="29"/>
  <c r="G1124" i="39" s="1"/>
  <c r="I1124" i="39" s="1"/>
  <c r="BC5" i="29"/>
  <c r="BC4" i="29"/>
  <c r="AJ73" i="29"/>
  <c r="AJ72" i="29"/>
  <c r="AJ71" i="29"/>
  <c r="AJ70" i="29"/>
  <c r="G1118" i="39" s="1"/>
  <c r="I1118" i="39" s="1"/>
  <c r="AJ69" i="29"/>
  <c r="AJ68" i="29"/>
  <c r="AJ67" i="29"/>
  <c r="AJ66" i="29"/>
  <c r="G1114" i="39" s="1"/>
  <c r="I1114" i="39" s="1"/>
  <c r="AJ65" i="29"/>
  <c r="AJ64" i="29"/>
  <c r="AJ63" i="29"/>
  <c r="AJ62" i="29"/>
  <c r="G1110" i="39" s="1"/>
  <c r="I1110" i="39" s="1"/>
  <c r="AJ61" i="29"/>
  <c r="AJ60" i="29"/>
  <c r="AJ59" i="29"/>
  <c r="AJ58" i="29"/>
  <c r="G1106" i="39" s="1"/>
  <c r="I1106" i="39" s="1"/>
  <c r="AJ57" i="29"/>
  <c r="AJ56" i="29"/>
  <c r="AJ55" i="29"/>
  <c r="AJ54" i="29"/>
  <c r="G1102" i="39" s="1"/>
  <c r="I1102" i="39" s="1"/>
  <c r="AJ53" i="29"/>
  <c r="AJ52" i="29"/>
  <c r="AJ51" i="29"/>
  <c r="AJ50" i="29"/>
  <c r="G1098" i="39" s="1"/>
  <c r="I1098" i="39" s="1"/>
  <c r="AJ49" i="29"/>
  <c r="AJ48" i="29"/>
  <c r="AJ47" i="29"/>
  <c r="AJ46" i="29"/>
  <c r="G1094" i="39" s="1"/>
  <c r="I1094" i="39" s="1"/>
  <c r="AJ45" i="29"/>
  <c r="AJ44" i="29"/>
  <c r="AJ43" i="29"/>
  <c r="AJ42" i="29"/>
  <c r="G1090" i="39" s="1"/>
  <c r="I1090" i="39" s="1"/>
  <c r="AJ41" i="29"/>
  <c r="AJ40" i="29"/>
  <c r="AJ39" i="29"/>
  <c r="AJ38" i="29"/>
  <c r="G1086" i="39" s="1"/>
  <c r="I1086" i="39" s="1"/>
  <c r="AJ37" i="29"/>
  <c r="AJ36" i="29"/>
  <c r="AJ35" i="29"/>
  <c r="AJ34" i="29"/>
  <c r="G1082" i="39" s="1"/>
  <c r="I1082" i="39" s="1"/>
  <c r="AJ33" i="29"/>
  <c r="AJ32" i="29"/>
  <c r="AJ31" i="29"/>
  <c r="AJ30" i="29"/>
  <c r="G1078" i="39" s="1"/>
  <c r="I1078" i="39" s="1"/>
  <c r="AJ29" i="29"/>
  <c r="AJ28" i="29"/>
  <c r="AJ27" i="29"/>
  <c r="AJ26" i="29"/>
  <c r="G1074" i="39" s="1"/>
  <c r="I1074" i="39" s="1"/>
  <c r="AJ25" i="29"/>
  <c r="AJ24" i="29"/>
  <c r="AJ23" i="29"/>
  <c r="AJ22" i="29"/>
  <c r="G1070" i="39" s="1"/>
  <c r="I1070" i="39" s="1"/>
  <c r="AJ21" i="29"/>
  <c r="AJ20" i="29"/>
  <c r="AJ19" i="29"/>
  <c r="AJ18" i="29"/>
  <c r="G1066" i="39" s="1"/>
  <c r="I1066" i="39" s="1"/>
  <c r="AJ17" i="29"/>
  <c r="AJ16" i="29"/>
  <c r="AJ15" i="29"/>
  <c r="AJ14" i="29"/>
  <c r="G1062" i="39" s="1"/>
  <c r="I1062" i="39" s="1"/>
  <c r="AJ13" i="29"/>
  <c r="AJ12" i="29"/>
  <c r="AJ11" i="29"/>
  <c r="AJ10" i="29"/>
  <c r="G1058" i="39" s="1"/>
  <c r="I1058" i="39" s="1"/>
  <c r="AJ9" i="29"/>
  <c r="AJ8" i="29"/>
  <c r="G1056" i="39" s="1"/>
  <c r="I1056" i="39" s="1"/>
  <c r="AJ7" i="29"/>
  <c r="AJ6" i="29"/>
  <c r="G1054" i="39" s="1"/>
  <c r="I1054" i="39" s="1"/>
  <c r="AJ5" i="29"/>
  <c r="AJ4" i="29"/>
  <c r="Q73" i="29"/>
  <c r="Q72" i="29"/>
  <c r="Q71" i="29"/>
  <c r="Q70" i="29"/>
  <c r="Q69" i="29"/>
  <c r="Q68" i="29"/>
  <c r="Q67" i="29"/>
  <c r="Q66" i="29"/>
  <c r="Q65" i="29"/>
  <c r="Q64" i="29"/>
  <c r="Q63" i="29"/>
  <c r="Q62" i="29"/>
  <c r="Q61" i="29"/>
  <c r="Q60" i="29"/>
  <c r="Q59" i="29"/>
  <c r="Q58" i="29"/>
  <c r="Q57" i="29"/>
  <c r="Q56" i="29"/>
  <c r="Q55" i="29"/>
  <c r="Q54" i="29"/>
  <c r="Q53" i="29"/>
  <c r="Q52" i="29"/>
  <c r="Q51" i="29"/>
  <c r="Q50" i="29"/>
  <c r="Q49" i="29"/>
  <c r="Q48" i="29"/>
  <c r="Q47" i="29"/>
  <c r="Q46" i="29"/>
  <c r="Q45" i="29"/>
  <c r="Q44" i="29"/>
  <c r="Q43" i="29"/>
  <c r="Q42" i="29"/>
  <c r="Q41" i="29"/>
  <c r="Q40" i="29"/>
  <c r="Q39" i="29"/>
  <c r="Q38" i="29"/>
  <c r="Q37" i="29"/>
  <c r="Q36" i="29"/>
  <c r="Q35" i="29"/>
  <c r="Q34" i="29"/>
  <c r="Q33" i="29"/>
  <c r="Q32" i="29"/>
  <c r="Q31" i="29"/>
  <c r="Q30" i="29"/>
  <c r="Q29" i="29"/>
  <c r="Q28" i="29"/>
  <c r="Q27" i="29"/>
  <c r="Q26" i="29"/>
  <c r="Q25" i="29"/>
  <c r="Q24" i="29"/>
  <c r="Q23" i="29"/>
  <c r="Q22" i="29"/>
  <c r="Q21" i="29"/>
  <c r="Q20" i="29"/>
  <c r="Q19" i="29"/>
  <c r="Q18" i="29"/>
  <c r="Q17" i="29"/>
  <c r="Q16" i="29"/>
  <c r="Q15" i="29"/>
  <c r="Q14" i="29"/>
  <c r="Q13" i="29"/>
  <c r="Q12" i="29"/>
  <c r="Q11" i="29"/>
  <c r="Q10" i="29"/>
  <c r="Q9" i="29"/>
  <c r="Q8" i="29"/>
  <c r="Q7" i="29"/>
  <c r="Q6" i="29"/>
  <c r="Q5" i="29"/>
  <c r="Q4" i="29"/>
  <c r="GV74" i="16"/>
  <c r="GV73" i="16"/>
  <c r="GV72" i="16"/>
  <c r="GV71" i="16"/>
  <c r="GV70" i="16"/>
  <c r="G977" i="39" s="1"/>
  <c r="GV69" i="16"/>
  <c r="GV68" i="16"/>
  <c r="GV67" i="16"/>
  <c r="GV66" i="16"/>
  <c r="GV65" i="16"/>
  <c r="GV64" i="16"/>
  <c r="GV63" i="16"/>
  <c r="GV62" i="16"/>
  <c r="G969" i="39" s="1"/>
  <c r="GV61" i="16"/>
  <c r="GV60" i="16"/>
  <c r="GV59" i="16"/>
  <c r="GV58" i="16"/>
  <c r="GV57" i="16"/>
  <c r="GV56" i="16"/>
  <c r="GV55" i="16"/>
  <c r="GV54" i="16"/>
  <c r="G961" i="39" s="1"/>
  <c r="GV53" i="16"/>
  <c r="GV52" i="16"/>
  <c r="GV51" i="16"/>
  <c r="GV50" i="16"/>
  <c r="GV49" i="16"/>
  <c r="GV48" i="16"/>
  <c r="GV47" i="16"/>
  <c r="GV46" i="16"/>
  <c r="G953" i="39" s="1"/>
  <c r="GV45" i="16"/>
  <c r="GV44" i="16"/>
  <c r="GV43" i="16"/>
  <c r="GV42" i="16"/>
  <c r="GV41" i="16"/>
  <c r="GV40" i="16"/>
  <c r="GV39" i="16"/>
  <c r="G946" i="39" s="1"/>
  <c r="GV38" i="16"/>
  <c r="G945" i="39" s="1"/>
  <c r="GV37" i="16"/>
  <c r="GV36" i="16"/>
  <c r="GV35" i="16"/>
  <c r="GV34" i="16"/>
  <c r="GV33" i="16"/>
  <c r="GV32" i="16"/>
  <c r="GV31" i="16"/>
  <c r="G938" i="39" s="1"/>
  <c r="GV30" i="16"/>
  <c r="G937" i="39" s="1"/>
  <c r="GV29" i="16"/>
  <c r="GV28" i="16"/>
  <c r="GV27" i="16"/>
  <c r="GV26" i="16"/>
  <c r="GV25" i="16"/>
  <c r="GV24" i="16"/>
  <c r="GV23" i="16"/>
  <c r="G930" i="39" s="1"/>
  <c r="GV22" i="16"/>
  <c r="G929" i="39" s="1"/>
  <c r="GV21" i="16"/>
  <c r="GV20" i="16"/>
  <c r="GV19" i="16"/>
  <c r="GV18" i="16"/>
  <c r="GV17" i="16"/>
  <c r="GV16" i="16"/>
  <c r="GV15" i="16"/>
  <c r="G922" i="39" s="1"/>
  <c r="GV14" i="16"/>
  <c r="G921" i="39" s="1"/>
  <c r="GV13" i="16"/>
  <c r="GV12" i="16"/>
  <c r="GV11" i="16"/>
  <c r="GV10" i="16"/>
  <c r="GV9" i="16"/>
  <c r="GV8" i="16"/>
  <c r="GV7" i="16"/>
  <c r="G914" i="39" s="1"/>
  <c r="GV6" i="16"/>
  <c r="G913" i="39" s="1"/>
  <c r="GV5" i="16"/>
  <c r="GA74" i="16"/>
  <c r="GA73" i="16"/>
  <c r="GA72" i="16"/>
  <c r="GA71" i="16"/>
  <c r="G908" i="39" s="1"/>
  <c r="I908" i="39" s="1"/>
  <c r="GA70" i="16"/>
  <c r="GA69" i="16"/>
  <c r="GA68" i="16"/>
  <c r="G905" i="39" s="1"/>
  <c r="I905" i="39" s="1"/>
  <c r="GA67" i="16"/>
  <c r="GA66" i="16"/>
  <c r="GA65" i="16"/>
  <c r="GA64" i="16"/>
  <c r="GA63" i="16"/>
  <c r="G900" i="39" s="1"/>
  <c r="I900" i="39" s="1"/>
  <c r="GA62" i="16"/>
  <c r="GA61" i="16"/>
  <c r="GA60" i="16"/>
  <c r="G897" i="39" s="1"/>
  <c r="I897" i="39" s="1"/>
  <c r="GA59" i="16"/>
  <c r="GA58" i="16"/>
  <c r="GA57" i="16"/>
  <c r="GA56" i="16"/>
  <c r="GA55" i="16"/>
  <c r="G892" i="39" s="1"/>
  <c r="I892" i="39" s="1"/>
  <c r="GA54" i="16"/>
  <c r="GA53" i="16"/>
  <c r="GA52" i="16"/>
  <c r="G889" i="39" s="1"/>
  <c r="I889" i="39" s="1"/>
  <c r="GA51" i="16"/>
  <c r="GA50" i="16"/>
  <c r="GA49" i="16"/>
  <c r="GA48" i="16"/>
  <c r="GA47" i="16"/>
  <c r="G884" i="39" s="1"/>
  <c r="I884" i="39" s="1"/>
  <c r="GA46" i="16"/>
  <c r="GA45" i="16"/>
  <c r="GA44" i="16"/>
  <c r="G881" i="39" s="1"/>
  <c r="I881" i="39" s="1"/>
  <c r="GA43" i="16"/>
  <c r="GA42" i="16"/>
  <c r="GA41" i="16"/>
  <c r="GA40" i="16"/>
  <c r="GA39" i="16"/>
  <c r="G876" i="39" s="1"/>
  <c r="I876" i="39" s="1"/>
  <c r="GA38" i="16"/>
  <c r="GA37" i="16"/>
  <c r="GA36" i="16"/>
  <c r="G873" i="39" s="1"/>
  <c r="I873" i="39" s="1"/>
  <c r="GA35" i="16"/>
  <c r="GA34" i="16"/>
  <c r="GA33" i="16"/>
  <c r="GA32" i="16"/>
  <c r="GA31" i="16"/>
  <c r="G868" i="39" s="1"/>
  <c r="I868" i="39" s="1"/>
  <c r="GA30" i="16"/>
  <c r="GA29" i="16"/>
  <c r="GA28" i="16"/>
  <c r="G865" i="39" s="1"/>
  <c r="I865" i="39" s="1"/>
  <c r="GA27" i="16"/>
  <c r="GA26" i="16"/>
  <c r="GA25" i="16"/>
  <c r="GA24" i="16"/>
  <c r="GA23" i="16"/>
  <c r="G860" i="39" s="1"/>
  <c r="I860" i="39" s="1"/>
  <c r="GA22" i="16"/>
  <c r="GA21" i="16"/>
  <c r="GA20" i="16"/>
  <c r="G857" i="39" s="1"/>
  <c r="I857" i="39" s="1"/>
  <c r="GA19" i="16"/>
  <c r="GA18" i="16"/>
  <c r="GA17" i="16"/>
  <c r="GA16" i="16"/>
  <c r="GA15" i="16"/>
  <c r="G852" i="39" s="1"/>
  <c r="I852" i="39" s="1"/>
  <c r="GA14" i="16"/>
  <c r="GA13" i="16"/>
  <c r="GA12" i="16"/>
  <c r="G849" i="39" s="1"/>
  <c r="I849" i="39" s="1"/>
  <c r="GA11" i="16"/>
  <c r="GA10" i="16"/>
  <c r="GA9" i="16"/>
  <c r="GA8" i="16"/>
  <c r="GA7" i="16"/>
  <c r="G844" i="39" s="1"/>
  <c r="I844" i="39" s="1"/>
  <c r="GA6" i="16"/>
  <c r="GA5" i="16"/>
  <c r="FF74" i="16"/>
  <c r="FF73" i="16"/>
  <c r="FF72" i="16"/>
  <c r="FF71" i="16"/>
  <c r="FF70" i="16"/>
  <c r="FF69" i="16"/>
  <c r="FF68" i="16"/>
  <c r="FF67" i="16"/>
  <c r="FF66" i="16"/>
  <c r="FF65" i="16"/>
  <c r="FF64" i="16"/>
  <c r="FF63" i="16"/>
  <c r="FF62" i="16"/>
  <c r="FF61" i="16"/>
  <c r="FF60" i="16"/>
  <c r="FF59" i="16"/>
  <c r="FF58" i="16"/>
  <c r="FF57" i="16"/>
  <c r="FF56" i="16"/>
  <c r="FF55" i="16"/>
  <c r="FF54" i="16"/>
  <c r="FF53" i="16"/>
  <c r="FF52" i="16"/>
  <c r="FF51" i="16"/>
  <c r="G818" i="39" s="1"/>
  <c r="I818" i="39" s="1"/>
  <c r="FF50" i="16"/>
  <c r="FF49" i="16"/>
  <c r="FF48" i="16"/>
  <c r="FF47" i="16"/>
  <c r="FF46" i="16"/>
  <c r="FF45" i="16"/>
  <c r="FF44" i="16"/>
  <c r="FF43" i="16"/>
  <c r="FF42" i="16"/>
  <c r="FF41" i="16"/>
  <c r="FF40" i="16"/>
  <c r="FF39" i="16"/>
  <c r="FF38" i="16"/>
  <c r="FF37" i="16"/>
  <c r="FF36" i="16"/>
  <c r="FF35" i="16"/>
  <c r="FF34" i="16"/>
  <c r="FF33" i="16"/>
  <c r="FF32" i="16"/>
  <c r="FF31" i="16"/>
  <c r="FF30" i="16"/>
  <c r="FF29" i="16"/>
  <c r="FF28" i="16"/>
  <c r="FF27" i="16"/>
  <c r="FF26" i="16"/>
  <c r="FF25" i="16"/>
  <c r="FF24" i="16"/>
  <c r="FF23" i="16"/>
  <c r="FF22" i="16"/>
  <c r="FF21" i="16"/>
  <c r="FF20" i="16"/>
  <c r="FF19" i="16"/>
  <c r="FF18" i="16"/>
  <c r="FF17" i="16"/>
  <c r="FF16" i="16"/>
  <c r="FF15" i="16"/>
  <c r="FF14" i="16"/>
  <c r="FF13" i="16"/>
  <c r="FF12" i="16"/>
  <c r="FF11" i="16"/>
  <c r="FF10" i="16"/>
  <c r="FF9" i="16"/>
  <c r="FF8" i="16"/>
  <c r="FF7" i="16"/>
  <c r="FF6" i="16"/>
  <c r="FF5" i="16"/>
  <c r="EK74" i="16"/>
  <c r="EK73" i="16"/>
  <c r="EK72" i="16"/>
  <c r="EK71" i="16"/>
  <c r="EK70" i="16"/>
  <c r="EK69" i="16"/>
  <c r="EK68" i="16"/>
  <c r="EK67" i="16"/>
  <c r="EK66" i="16"/>
  <c r="EK65" i="16"/>
  <c r="EK64" i="16"/>
  <c r="EK63" i="16"/>
  <c r="EK62" i="16"/>
  <c r="EK61" i="16"/>
  <c r="EK60" i="16"/>
  <c r="EK59" i="16"/>
  <c r="EK58" i="16"/>
  <c r="EK57" i="16"/>
  <c r="EK56" i="16"/>
  <c r="EK55" i="16"/>
  <c r="EK54" i="16"/>
  <c r="EK53" i="16"/>
  <c r="EK52" i="16"/>
  <c r="EK51" i="16"/>
  <c r="EK50" i="16"/>
  <c r="EK49" i="16"/>
  <c r="EK48" i="16"/>
  <c r="EK47" i="16"/>
  <c r="EK46" i="16"/>
  <c r="EK45" i="16"/>
  <c r="EK44" i="16"/>
  <c r="EK43" i="16"/>
  <c r="EK42" i="16"/>
  <c r="EK41" i="16"/>
  <c r="EK40" i="16"/>
  <c r="EK39" i="16"/>
  <c r="EK38" i="16"/>
  <c r="EK37" i="16"/>
  <c r="EK36" i="16"/>
  <c r="EK35" i="16"/>
  <c r="EK34" i="16"/>
  <c r="EK33" i="16"/>
  <c r="EK32" i="16"/>
  <c r="EK31" i="16"/>
  <c r="EK30" i="16"/>
  <c r="EK29" i="16"/>
  <c r="EK28" i="16"/>
  <c r="EK27" i="16"/>
  <c r="EK26" i="16"/>
  <c r="EK25" i="16"/>
  <c r="EK24" i="16"/>
  <c r="EK23" i="16"/>
  <c r="EK22" i="16"/>
  <c r="EK21" i="16"/>
  <c r="EK20" i="16"/>
  <c r="EK19" i="16"/>
  <c r="EK18" i="16"/>
  <c r="EK17" i="16"/>
  <c r="EK16" i="16"/>
  <c r="EK15" i="16"/>
  <c r="EK14" i="16"/>
  <c r="EK13" i="16"/>
  <c r="EK12" i="16"/>
  <c r="EK11" i="16"/>
  <c r="EK10" i="16"/>
  <c r="EK9" i="16"/>
  <c r="EK8" i="16"/>
  <c r="EK7" i="16"/>
  <c r="EK6" i="16"/>
  <c r="EK5" i="16"/>
  <c r="DP74" i="16"/>
  <c r="DP73" i="16"/>
  <c r="DP72" i="16"/>
  <c r="DP71" i="16"/>
  <c r="DP70" i="16"/>
  <c r="DP69" i="16"/>
  <c r="DP68" i="16"/>
  <c r="DP67" i="16"/>
  <c r="DP66" i="16"/>
  <c r="DP65" i="16"/>
  <c r="DP64" i="16"/>
  <c r="DP63" i="16"/>
  <c r="DP62" i="16"/>
  <c r="DP61" i="16"/>
  <c r="DP60" i="16"/>
  <c r="DP59" i="16"/>
  <c r="DP58" i="16"/>
  <c r="DP57" i="16"/>
  <c r="DP56" i="16"/>
  <c r="DP55" i="16"/>
  <c r="DP54" i="16"/>
  <c r="DP53" i="16"/>
  <c r="DP52" i="16"/>
  <c r="DP51" i="16"/>
  <c r="DP50" i="16"/>
  <c r="DP49" i="16"/>
  <c r="DP48" i="16"/>
  <c r="DP47" i="16"/>
  <c r="DP46" i="16"/>
  <c r="DP45" i="16"/>
  <c r="DP44" i="16"/>
  <c r="DP43" i="16"/>
  <c r="DP42" i="16"/>
  <c r="DP41" i="16"/>
  <c r="DP40" i="16"/>
  <c r="DP39" i="16"/>
  <c r="DP38" i="16"/>
  <c r="DP37" i="16"/>
  <c r="DP36" i="16"/>
  <c r="DP35" i="16"/>
  <c r="DP34" i="16"/>
  <c r="DP33" i="16"/>
  <c r="DP32" i="16"/>
  <c r="DP31" i="16"/>
  <c r="DP30" i="16"/>
  <c r="DP29" i="16"/>
  <c r="DP28" i="16"/>
  <c r="DP27" i="16"/>
  <c r="DP26" i="16"/>
  <c r="DP25" i="16"/>
  <c r="DP24" i="16"/>
  <c r="DP23" i="16"/>
  <c r="DP22" i="16"/>
  <c r="DP21" i="16"/>
  <c r="DP20" i="16"/>
  <c r="DP19" i="16"/>
  <c r="DP18" i="16"/>
  <c r="DP17" i="16"/>
  <c r="DP16" i="16"/>
  <c r="DP15" i="16"/>
  <c r="DP14" i="16"/>
  <c r="DP13" i="16"/>
  <c r="DP12" i="16"/>
  <c r="DP11" i="16"/>
  <c r="DP10" i="16"/>
  <c r="DP9" i="16"/>
  <c r="DP8" i="16"/>
  <c r="DP7" i="16"/>
  <c r="DP6" i="16"/>
  <c r="DP5" i="16"/>
  <c r="CT74" i="16"/>
  <c r="CT73" i="16"/>
  <c r="CT72" i="16"/>
  <c r="CT71" i="16"/>
  <c r="CT70" i="16"/>
  <c r="CT69" i="16"/>
  <c r="CT68" i="16"/>
  <c r="CT67" i="16"/>
  <c r="CT66" i="16"/>
  <c r="CT65" i="16"/>
  <c r="CT64" i="16"/>
  <c r="CT63" i="16"/>
  <c r="CT62" i="16"/>
  <c r="CT61" i="16"/>
  <c r="CT60" i="16"/>
  <c r="CT59" i="16"/>
  <c r="CT58" i="16"/>
  <c r="CT57" i="16"/>
  <c r="CT56" i="16"/>
  <c r="CT55" i="16"/>
  <c r="CT54" i="16"/>
  <c r="CT53" i="16"/>
  <c r="CT52" i="16"/>
  <c r="CT51" i="16"/>
  <c r="CT50" i="16"/>
  <c r="CT49" i="16"/>
  <c r="CT48" i="16"/>
  <c r="CT47" i="16"/>
  <c r="CT46" i="16"/>
  <c r="CT45" i="16"/>
  <c r="CT44" i="16"/>
  <c r="CT43" i="16"/>
  <c r="CT42" i="16"/>
  <c r="CT41" i="16"/>
  <c r="CT40" i="16"/>
  <c r="CT39" i="16"/>
  <c r="CT38" i="16"/>
  <c r="CT37" i="16"/>
  <c r="CT36" i="16"/>
  <c r="CT35" i="16"/>
  <c r="CT34" i="16"/>
  <c r="CT33" i="16"/>
  <c r="CT32" i="16"/>
  <c r="CT31" i="16"/>
  <c r="CT30" i="16"/>
  <c r="CT29" i="16"/>
  <c r="CT28" i="16"/>
  <c r="CT27" i="16"/>
  <c r="CT26" i="16"/>
  <c r="CT25" i="16"/>
  <c r="CT24" i="16"/>
  <c r="CT23" i="16"/>
  <c r="CT22" i="16"/>
  <c r="CT21" i="16"/>
  <c r="CT20" i="16"/>
  <c r="CT19" i="16"/>
  <c r="CT18" i="16"/>
  <c r="CT17" i="16"/>
  <c r="CT16" i="16"/>
  <c r="CT15" i="16"/>
  <c r="CT14" i="16"/>
  <c r="CT13" i="16"/>
  <c r="CT12" i="16"/>
  <c r="CT11" i="16"/>
  <c r="CT10" i="16"/>
  <c r="CT9" i="16"/>
  <c r="CT8" i="16"/>
  <c r="CT7" i="16"/>
  <c r="CT6" i="16"/>
  <c r="CT5" i="16"/>
  <c r="BY74" i="16"/>
  <c r="BY73" i="16"/>
  <c r="BY72" i="16"/>
  <c r="BY71" i="16"/>
  <c r="BY70" i="16"/>
  <c r="BY69" i="16"/>
  <c r="BY68" i="16"/>
  <c r="BY67" i="16"/>
  <c r="BY66" i="16"/>
  <c r="BY65" i="16"/>
  <c r="BY64" i="16"/>
  <c r="BY63" i="16"/>
  <c r="BY62" i="16"/>
  <c r="BY61" i="16"/>
  <c r="BY60" i="16"/>
  <c r="BY59" i="16"/>
  <c r="BY58" i="16"/>
  <c r="BY57" i="16"/>
  <c r="BY56" i="16"/>
  <c r="BY55" i="16"/>
  <c r="BY54" i="16"/>
  <c r="BY53" i="16"/>
  <c r="BY52" i="16"/>
  <c r="BY51" i="16"/>
  <c r="BY50" i="16"/>
  <c r="BY49" i="16"/>
  <c r="BY48" i="16"/>
  <c r="BY47" i="16"/>
  <c r="BY46" i="16"/>
  <c r="BY45" i="16"/>
  <c r="BY44" i="16"/>
  <c r="BY43" i="16"/>
  <c r="BY42" i="16"/>
  <c r="BY41" i="16"/>
  <c r="BY40" i="16"/>
  <c r="BY39" i="16"/>
  <c r="BY38" i="16"/>
  <c r="BY37" i="16"/>
  <c r="BY36" i="16"/>
  <c r="BY35" i="16"/>
  <c r="BY34" i="16"/>
  <c r="BY33" i="16"/>
  <c r="BY32" i="16"/>
  <c r="BY31" i="16"/>
  <c r="BY30" i="16"/>
  <c r="BY29" i="16"/>
  <c r="BY28" i="16"/>
  <c r="BY27" i="16"/>
  <c r="BY26" i="16"/>
  <c r="BY25" i="16"/>
  <c r="BY24" i="16"/>
  <c r="BY23" i="16"/>
  <c r="BY22" i="16"/>
  <c r="BY21" i="16"/>
  <c r="BY20" i="16"/>
  <c r="BY19" i="16"/>
  <c r="BY18" i="16"/>
  <c r="BY17" i="16"/>
  <c r="BY16" i="16"/>
  <c r="BY15" i="16"/>
  <c r="BY14" i="16"/>
  <c r="BY13" i="16"/>
  <c r="BY12" i="16"/>
  <c r="BY11" i="16"/>
  <c r="BY10" i="16"/>
  <c r="BY9" i="16"/>
  <c r="BY8" i="16"/>
  <c r="BY7" i="16"/>
  <c r="BY6" i="16"/>
  <c r="BY5" i="16"/>
  <c r="BE74" i="16"/>
  <c r="BE73" i="16"/>
  <c r="BE72" i="16"/>
  <c r="BE71" i="16"/>
  <c r="BE70" i="16"/>
  <c r="BE69" i="16"/>
  <c r="BE68" i="16"/>
  <c r="BE67" i="16"/>
  <c r="BE66" i="16"/>
  <c r="BE65" i="16"/>
  <c r="BE64" i="16"/>
  <c r="BE63" i="16"/>
  <c r="BE62" i="16"/>
  <c r="BE61" i="16"/>
  <c r="BE60" i="16"/>
  <c r="BE59" i="16"/>
  <c r="BE58" i="16"/>
  <c r="BE57" i="16"/>
  <c r="BE56" i="16"/>
  <c r="BE55" i="16"/>
  <c r="BE54" i="16"/>
  <c r="BE53" i="16"/>
  <c r="BE52" i="16"/>
  <c r="BE51" i="16"/>
  <c r="BE50" i="16"/>
  <c r="BE49" i="16"/>
  <c r="BE48" i="16"/>
  <c r="BE47" i="16"/>
  <c r="BE46" i="16"/>
  <c r="BE45" i="16"/>
  <c r="BE44" i="16"/>
  <c r="BE43" i="16"/>
  <c r="BE42" i="16"/>
  <c r="BE41" i="16"/>
  <c r="BE40" i="16"/>
  <c r="BE39" i="16"/>
  <c r="BE38" i="16"/>
  <c r="BE37" i="16"/>
  <c r="BE36" i="16"/>
  <c r="BE35" i="16"/>
  <c r="BE34" i="16"/>
  <c r="BE33" i="16"/>
  <c r="BE32" i="16"/>
  <c r="BE31" i="16"/>
  <c r="BE30" i="16"/>
  <c r="BE29" i="16"/>
  <c r="BE28" i="16"/>
  <c r="BE27" i="16"/>
  <c r="BE26" i="16"/>
  <c r="BE25" i="16"/>
  <c r="BE24" i="16"/>
  <c r="BE23" i="16"/>
  <c r="BE22" i="16"/>
  <c r="BE21" i="16"/>
  <c r="BE20" i="16"/>
  <c r="BE19" i="16"/>
  <c r="BE18" i="16"/>
  <c r="BE17" i="16"/>
  <c r="BE16" i="16"/>
  <c r="BE15" i="16"/>
  <c r="BE14" i="16"/>
  <c r="BE13" i="16"/>
  <c r="BE12" i="16"/>
  <c r="BE11" i="16"/>
  <c r="BE10" i="16"/>
  <c r="BE9" i="16"/>
  <c r="BE8" i="16"/>
  <c r="BE7" i="16"/>
  <c r="BE6" i="16"/>
  <c r="BE5" i="16"/>
  <c r="AK74" i="16"/>
  <c r="AK73" i="16"/>
  <c r="AK72" i="16"/>
  <c r="AK71" i="16"/>
  <c r="AK70" i="16"/>
  <c r="AK69" i="16"/>
  <c r="AK68" i="16"/>
  <c r="AK67" i="16"/>
  <c r="AK66" i="16"/>
  <c r="AK65" i="16"/>
  <c r="AK64" i="16"/>
  <c r="AK63" i="16"/>
  <c r="AK62" i="16"/>
  <c r="AK61" i="16"/>
  <c r="AK60" i="16"/>
  <c r="AK59" i="16"/>
  <c r="AK58" i="16"/>
  <c r="AK57" i="16"/>
  <c r="AK56" i="16"/>
  <c r="AK55" i="16"/>
  <c r="AK54" i="16"/>
  <c r="AK53" i="16"/>
  <c r="AK52" i="16"/>
  <c r="AK51" i="16"/>
  <c r="AK50" i="16"/>
  <c r="AK49" i="16"/>
  <c r="AK48" i="16"/>
  <c r="AK47" i="16"/>
  <c r="AK46" i="16"/>
  <c r="AK45" i="16"/>
  <c r="AK44" i="16"/>
  <c r="AK43" i="16"/>
  <c r="AK42" i="16"/>
  <c r="AK41" i="16"/>
  <c r="AK40" i="16"/>
  <c r="AK39" i="16"/>
  <c r="AK38" i="16"/>
  <c r="AK37" i="16"/>
  <c r="AK36" i="16"/>
  <c r="AK35" i="16"/>
  <c r="AK34" i="16"/>
  <c r="AK33" i="16"/>
  <c r="AK32" i="16"/>
  <c r="AK31" i="16"/>
  <c r="AK30" i="16"/>
  <c r="AK29" i="16"/>
  <c r="AK28" i="16"/>
  <c r="AK27" i="16"/>
  <c r="AK26" i="16"/>
  <c r="AK25" i="16"/>
  <c r="AK24" i="16"/>
  <c r="AK23" i="16"/>
  <c r="AK22" i="16"/>
  <c r="AK21" i="16"/>
  <c r="G368" i="39" s="1"/>
  <c r="I368" i="39" s="1"/>
  <c r="AK20" i="16"/>
  <c r="AK19" i="16"/>
  <c r="AK18" i="16"/>
  <c r="AK17" i="16"/>
  <c r="AK16" i="16"/>
  <c r="AK15" i="16"/>
  <c r="AK14" i="16"/>
  <c r="AK13" i="16"/>
  <c r="AK12" i="16"/>
  <c r="AK11" i="16"/>
  <c r="AK10" i="16"/>
  <c r="AK9" i="16"/>
  <c r="AK8" i="16"/>
  <c r="AK7" i="16"/>
  <c r="AK6" i="16"/>
  <c r="AK5" i="16"/>
  <c r="Q74" i="16"/>
  <c r="Q73" i="16"/>
  <c r="Q72" i="16"/>
  <c r="Q71" i="16"/>
  <c r="Q70" i="16"/>
  <c r="Q69" i="16"/>
  <c r="Q68" i="16"/>
  <c r="Q67" i="16"/>
  <c r="Q66" i="16"/>
  <c r="Q65" i="16"/>
  <c r="Q64" i="16"/>
  <c r="Q63" i="16"/>
  <c r="Q62" i="16"/>
  <c r="Q61" i="16"/>
  <c r="Q60" i="16"/>
  <c r="Q59" i="16"/>
  <c r="Q58" i="16"/>
  <c r="Q57" i="16"/>
  <c r="Q56" i="16"/>
  <c r="Q55" i="16"/>
  <c r="Q54" i="16"/>
  <c r="Q53" i="16"/>
  <c r="Q52" i="16"/>
  <c r="G329" i="39" s="1"/>
  <c r="I329" i="39" s="1"/>
  <c r="Q51" i="16"/>
  <c r="G328" i="39" s="1"/>
  <c r="I328" i="39" s="1"/>
  <c r="Q50" i="16"/>
  <c r="Q49" i="16"/>
  <c r="Q48" i="16"/>
  <c r="Q47" i="16"/>
  <c r="Q46" i="16"/>
  <c r="Q45" i="16"/>
  <c r="Q44" i="16"/>
  <c r="Q43" i="16"/>
  <c r="Q42" i="16"/>
  <c r="Q41" i="16"/>
  <c r="Q40" i="16"/>
  <c r="Q39" i="16"/>
  <c r="Q38" i="16"/>
  <c r="G315" i="39" s="1"/>
  <c r="I315" i="39" s="1"/>
  <c r="Q37" i="16"/>
  <c r="Q36" i="16"/>
  <c r="G313" i="39" s="1"/>
  <c r="I313" i="39" s="1"/>
  <c r="Q35" i="16"/>
  <c r="Q34" i="16"/>
  <c r="Q33" i="16"/>
  <c r="Q32" i="16"/>
  <c r="Q31" i="16"/>
  <c r="Q30" i="16"/>
  <c r="Q29" i="16"/>
  <c r="Q28" i="16"/>
  <c r="Q27" i="16"/>
  <c r="Q26" i="16"/>
  <c r="Q25" i="16"/>
  <c r="Q24" i="16"/>
  <c r="Q23" i="16"/>
  <c r="Q22" i="16"/>
  <c r="Q21" i="16"/>
  <c r="Q20" i="16"/>
  <c r="Q19" i="16"/>
  <c r="Q18" i="16"/>
  <c r="Q17" i="16"/>
  <c r="Q16" i="16"/>
  <c r="Q15" i="16"/>
  <c r="Q14" i="16"/>
  <c r="Q13" i="16"/>
  <c r="Q12" i="16"/>
  <c r="Q11" i="16"/>
  <c r="Q10" i="16"/>
  <c r="Q9" i="16"/>
  <c r="Q8" i="16"/>
  <c r="Q7" i="16"/>
  <c r="Q6" i="16"/>
  <c r="G283" i="39" s="1"/>
  <c r="I283" i="39" s="1"/>
  <c r="Q5" i="16"/>
  <c r="BV74" i="27"/>
  <c r="BV73" i="27"/>
  <c r="BV72" i="27"/>
  <c r="BV71" i="27"/>
  <c r="BV70" i="27"/>
  <c r="BV69" i="27"/>
  <c r="BV68" i="27"/>
  <c r="BV67" i="27"/>
  <c r="BV66" i="27"/>
  <c r="BV65" i="27"/>
  <c r="BV64" i="27"/>
  <c r="BV63" i="27"/>
  <c r="BV62" i="27"/>
  <c r="BV61" i="27"/>
  <c r="BV60" i="27"/>
  <c r="BV59" i="27"/>
  <c r="BV58" i="27"/>
  <c r="BV57" i="27"/>
  <c r="BV56" i="27"/>
  <c r="BV55" i="27"/>
  <c r="BV54" i="27"/>
  <c r="BV53" i="27"/>
  <c r="BV52" i="27"/>
  <c r="BV51" i="27"/>
  <c r="BV50" i="27"/>
  <c r="BV49" i="27"/>
  <c r="BV48" i="27"/>
  <c r="BV47" i="27"/>
  <c r="BV46" i="27"/>
  <c r="BV45" i="27"/>
  <c r="BV44" i="27"/>
  <c r="BV43" i="27"/>
  <c r="BV42" i="27"/>
  <c r="BV41" i="27"/>
  <c r="BV40" i="27"/>
  <c r="BV39" i="27"/>
  <c r="BV38" i="27"/>
  <c r="BV37" i="27"/>
  <c r="BV36" i="27"/>
  <c r="BV35" i="27"/>
  <c r="BV34" i="27"/>
  <c r="BV33" i="27"/>
  <c r="BV32" i="27"/>
  <c r="BV31" i="27"/>
  <c r="BV30" i="27"/>
  <c r="BV29" i="27"/>
  <c r="BV28" i="27"/>
  <c r="BV27" i="27"/>
  <c r="BV26" i="27"/>
  <c r="BV25" i="27"/>
  <c r="BV24" i="27"/>
  <c r="BV23" i="27"/>
  <c r="BV22" i="27"/>
  <c r="BV21" i="27"/>
  <c r="BV20" i="27"/>
  <c r="BV19" i="27"/>
  <c r="BV18" i="27"/>
  <c r="BV17" i="27"/>
  <c r="BV16" i="27"/>
  <c r="BV15" i="27"/>
  <c r="BV14" i="27"/>
  <c r="BV13" i="27"/>
  <c r="BV12" i="27"/>
  <c r="BV11" i="27"/>
  <c r="BV10" i="27"/>
  <c r="BV9" i="27"/>
  <c r="BV8" i="27"/>
  <c r="BV7" i="27"/>
  <c r="BV6" i="27"/>
  <c r="BV5" i="27"/>
  <c r="BC74" i="27"/>
  <c r="BC73" i="27"/>
  <c r="BC72" i="27"/>
  <c r="BC71" i="27"/>
  <c r="BC70" i="27"/>
  <c r="BC69" i="27"/>
  <c r="BC68" i="27"/>
  <c r="BC67" i="27"/>
  <c r="BC66" i="27"/>
  <c r="BC65" i="27"/>
  <c r="BC64" i="27"/>
  <c r="BC63" i="27"/>
  <c r="BC62" i="27"/>
  <c r="BC61" i="27"/>
  <c r="BC60" i="27"/>
  <c r="BC59" i="27"/>
  <c r="BC58" i="27"/>
  <c r="BC57" i="27"/>
  <c r="BC56" i="27"/>
  <c r="BC55" i="27"/>
  <c r="BC54" i="27"/>
  <c r="BC53" i="27"/>
  <c r="BC52" i="27"/>
  <c r="BC51" i="27"/>
  <c r="BC50" i="27"/>
  <c r="BC49" i="27"/>
  <c r="BC48" i="27"/>
  <c r="BC47" i="27"/>
  <c r="BC46" i="27"/>
  <c r="BC45" i="27"/>
  <c r="BC44" i="27"/>
  <c r="BC43" i="27"/>
  <c r="BC42" i="27"/>
  <c r="BC41" i="27"/>
  <c r="BC40" i="27"/>
  <c r="BC39" i="27"/>
  <c r="BC38" i="27"/>
  <c r="BC37" i="27"/>
  <c r="BC36" i="27"/>
  <c r="BC35" i="27"/>
  <c r="BC34" i="27"/>
  <c r="BC33" i="27"/>
  <c r="BC32" i="27"/>
  <c r="BC31" i="27"/>
  <c r="BC30" i="27"/>
  <c r="BC29" i="27"/>
  <c r="BC28" i="27"/>
  <c r="BC27" i="27"/>
  <c r="BC26" i="27"/>
  <c r="BC25" i="27"/>
  <c r="BC24" i="27"/>
  <c r="BC23" i="27"/>
  <c r="BC22" i="27"/>
  <c r="BC21" i="27"/>
  <c r="BC20" i="27"/>
  <c r="BC19" i="27"/>
  <c r="BC18" i="27"/>
  <c r="BC17" i="27"/>
  <c r="BC16" i="27"/>
  <c r="BC15" i="27"/>
  <c r="BC14" i="27"/>
  <c r="BC13" i="27"/>
  <c r="BC12" i="27"/>
  <c r="BC11" i="27"/>
  <c r="BC10" i="27"/>
  <c r="BC9" i="27"/>
  <c r="BC8" i="27"/>
  <c r="BC7" i="27"/>
  <c r="BC6" i="27"/>
  <c r="BC5" i="27"/>
  <c r="AJ74" i="27"/>
  <c r="AJ73" i="27"/>
  <c r="AJ72" i="27"/>
  <c r="AJ71" i="27"/>
  <c r="AJ70" i="27"/>
  <c r="AJ69" i="27"/>
  <c r="AJ68" i="27"/>
  <c r="AJ67" i="27"/>
  <c r="AJ66" i="27"/>
  <c r="AJ65" i="27"/>
  <c r="AJ64" i="27"/>
  <c r="AJ63" i="27"/>
  <c r="AJ62" i="27"/>
  <c r="AJ61" i="27"/>
  <c r="AJ60" i="27"/>
  <c r="AJ59" i="27"/>
  <c r="AJ58" i="27"/>
  <c r="AJ57" i="27"/>
  <c r="AJ56" i="27"/>
  <c r="AJ55" i="27"/>
  <c r="AJ54" i="27"/>
  <c r="AJ53" i="27"/>
  <c r="AJ52" i="27"/>
  <c r="AJ51" i="27"/>
  <c r="AJ50" i="27"/>
  <c r="AJ49" i="27"/>
  <c r="AJ48" i="27"/>
  <c r="AJ47" i="27"/>
  <c r="AJ46" i="27"/>
  <c r="AJ45" i="27"/>
  <c r="AJ44" i="27"/>
  <c r="AJ43" i="27"/>
  <c r="AJ42" i="27"/>
  <c r="AJ41" i="27"/>
  <c r="AJ40" i="27"/>
  <c r="AJ39" i="27"/>
  <c r="AJ38" i="27"/>
  <c r="AJ37" i="27"/>
  <c r="AJ36" i="27"/>
  <c r="AJ35" i="27"/>
  <c r="AJ34" i="27"/>
  <c r="AJ33" i="27"/>
  <c r="AJ32" i="27"/>
  <c r="AJ31" i="27"/>
  <c r="AJ30" i="27"/>
  <c r="AJ29" i="27"/>
  <c r="AJ28" i="27"/>
  <c r="AJ27" i="27"/>
  <c r="AJ26" i="27"/>
  <c r="AJ25" i="27"/>
  <c r="AJ24" i="27"/>
  <c r="AJ23" i="27"/>
  <c r="AJ22" i="27"/>
  <c r="AJ21" i="27"/>
  <c r="AJ20" i="27"/>
  <c r="AJ19" i="27"/>
  <c r="AJ18" i="27"/>
  <c r="AJ17" i="27"/>
  <c r="AJ16" i="27"/>
  <c r="AJ15" i="27"/>
  <c r="AJ14" i="27"/>
  <c r="AJ13" i="27"/>
  <c r="AJ12" i="27"/>
  <c r="AJ11" i="27"/>
  <c r="AJ10" i="27"/>
  <c r="AJ9" i="27"/>
  <c r="AJ8" i="27"/>
  <c r="AJ7" i="27"/>
  <c r="AJ6" i="27"/>
  <c r="AJ5" i="27"/>
  <c r="Q6" i="27"/>
  <c r="Q7" i="27"/>
  <c r="Q8" i="27"/>
  <c r="Q9" i="27"/>
  <c r="Q10" i="27"/>
  <c r="Q11" i="27"/>
  <c r="Q12" i="27"/>
  <c r="Q13" i="27"/>
  <c r="Q14" i="27"/>
  <c r="Q15" i="27"/>
  <c r="Q16" i="27"/>
  <c r="Q17" i="27"/>
  <c r="Q18" i="27"/>
  <c r="Q19" i="27"/>
  <c r="Q20" i="27"/>
  <c r="Q21" i="27"/>
  <c r="Q22" i="27"/>
  <c r="Q23" i="27"/>
  <c r="Q24" i="27"/>
  <c r="Q25" i="27"/>
  <c r="Q26" i="27"/>
  <c r="Q27" i="27"/>
  <c r="Q28" i="27"/>
  <c r="Q29" i="27"/>
  <c r="Q30" i="27"/>
  <c r="Q31" i="27"/>
  <c r="Q32" i="27"/>
  <c r="Q33" i="27"/>
  <c r="Q34" i="27"/>
  <c r="Q35" i="27"/>
  <c r="Q36" i="27"/>
  <c r="Q37" i="27"/>
  <c r="Q38" i="27"/>
  <c r="Q39" i="27"/>
  <c r="Q40" i="27"/>
  <c r="Q41" i="27"/>
  <c r="Q42" i="27"/>
  <c r="Q43" i="27"/>
  <c r="Q44" i="27"/>
  <c r="Q45" i="27"/>
  <c r="Q46" i="27"/>
  <c r="Q47" i="27"/>
  <c r="Q48" i="27"/>
  <c r="Q49" i="27"/>
  <c r="Q50" i="27"/>
  <c r="Q51" i="27"/>
  <c r="Q52" i="27"/>
  <c r="Q53" i="27"/>
  <c r="Q54" i="27"/>
  <c r="Q55" i="27"/>
  <c r="Q56" i="27"/>
  <c r="Q57" i="27"/>
  <c r="Q58" i="27"/>
  <c r="Q59" i="27"/>
  <c r="Q60" i="27"/>
  <c r="Q61" i="27"/>
  <c r="Q62" i="27"/>
  <c r="Q63" i="27"/>
  <c r="Q64" i="27"/>
  <c r="Q65" i="27"/>
  <c r="Q66" i="27"/>
  <c r="Q67" i="27"/>
  <c r="Q68" i="27"/>
  <c r="Q69" i="27"/>
  <c r="Q70" i="27"/>
  <c r="Q71" i="27"/>
  <c r="Q72" i="27"/>
  <c r="Q73" i="27"/>
  <c r="Q74" i="27"/>
  <c r="Q5" i="27"/>
  <c r="DI4" i="29"/>
  <c r="AY26" i="27"/>
  <c r="AZ26" i="27" s="1"/>
  <c r="AX26" i="27"/>
  <c r="AW26" i="27"/>
  <c r="M26" i="27"/>
  <c r="N26" i="27" s="1"/>
  <c r="D1473" i="39"/>
  <c r="E1473" i="39"/>
  <c r="F1473" i="39"/>
  <c r="H1473" i="39" s="1"/>
  <c r="G1473" i="39"/>
  <c r="I1473" i="39" s="1"/>
  <c r="D1474" i="39"/>
  <c r="E1474" i="39"/>
  <c r="F1474" i="39"/>
  <c r="H1474" i="39" s="1"/>
  <c r="D1475" i="39"/>
  <c r="E1475" i="39"/>
  <c r="F1475" i="39"/>
  <c r="H1475" i="39" s="1"/>
  <c r="G1475" i="39"/>
  <c r="I1475" i="39" s="1"/>
  <c r="D1476" i="39"/>
  <c r="E1476" i="39"/>
  <c r="F1476" i="39"/>
  <c r="H1476" i="39" s="1"/>
  <c r="G1476" i="39"/>
  <c r="I1476" i="39" s="1"/>
  <c r="D1477" i="39"/>
  <c r="E1477" i="39"/>
  <c r="F1477" i="39"/>
  <c r="H1477" i="39" s="1"/>
  <c r="G1477" i="39"/>
  <c r="I1477" i="39" s="1"/>
  <c r="D1478" i="39"/>
  <c r="E1478" i="39"/>
  <c r="F1478" i="39"/>
  <c r="H1478" i="39" s="1"/>
  <c r="D1479" i="39"/>
  <c r="E1479" i="39"/>
  <c r="F1479" i="39"/>
  <c r="H1479" i="39" s="1"/>
  <c r="D1480" i="39"/>
  <c r="E1480" i="39"/>
  <c r="F1480" i="39"/>
  <c r="H1480" i="39" s="1"/>
  <c r="G1480" i="39"/>
  <c r="I1480" i="39" s="1"/>
  <c r="D1481" i="39"/>
  <c r="E1481" i="39"/>
  <c r="F1481" i="39"/>
  <c r="H1481" i="39" s="1"/>
  <c r="G1481" i="39"/>
  <c r="I1481" i="39" s="1"/>
  <c r="D1482" i="39"/>
  <c r="E1482" i="39"/>
  <c r="F1482" i="39"/>
  <c r="H1482" i="39" s="1"/>
  <c r="D1483" i="39"/>
  <c r="E1483" i="39"/>
  <c r="F1483" i="39"/>
  <c r="H1483" i="39" s="1"/>
  <c r="G1483" i="39"/>
  <c r="I1483" i="39" s="1"/>
  <c r="D1484" i="39"/>
  <c r="E1484" i="39"/>
  <c r="F1484" i="39"/>
  <c r="H1484" i="39" s="1"/>
  <c r="G1484" i="39"/>
  <c r="I1484" i="39" s="1"/>
  <c r="D1485" i="39"/>
  <c r="E1485" i="39"/>
  <c r="F1485" i="39"/>
  <c r="H1485" i="39" s="1"/>
  <c r="G1485" i="39"/>
  <c r="I1485" i="39" s="1"/>
  <c r="D1486" i="39"/>
  <c r="E1486" i="39"/>
  <c r="F1486" i="39"/>
  <c r="H1486" i="39" s="1"/>
  <c r="D1487" i="39"/>
  <c r="E1487" i="39"/>
  <c r="F1487" i="39"/>
  <c r="H1487" i="39" s="1"/>
  <c r="G1487" i="39"/>
  <c r="I1487" i="39" s="1"/>
  <c r="D1488" i="39"/>
  <c r="E1488" i="39"/>
  <c r="F1488" i="39"/>
  <c r="H1488" i="39" s="1"/>
  <c r="G1488" i="39"/>
  <c r="I1488" i="39" s="1"/>
  <c r="D1489" i="39"/>
  <c r="E1489" i="39"/>
  <c r="F1489" i="39"/>
  <c r="H1489" i="39" s="1"/>
  <c r="G1489" i="39"/>
  <c r="I1489" i="39" s="1"/>
  <c r="D1490" i="39"/>
  <c r="E1490" i="39"/>
  <c r="F1490" i="39"/>
  <c r="H1490" i="39" s="1"/>
  <c r="D1491" i="39"/>
  <c r="E1491" i="39"/>
  <c r="F1491" i="39"/>
  <c r="H1491" i="39" s="1"/>
  <c r="G1491" i="39"/>
  <c r="I1491" i="39" s="1"/>
  <c r="D1492" i="39"/>
  <c r="E1492" i="39"/>
  <c r="F1492" i="39"/>
  <c r="H1492" i="39" s="1"/>
  <c r="G1492" i="39"/>
  <c r="I1492" i="39" s="1"/>
  <c r="D1493" i="39"/>
  <c r="E1493" i="39"/>
  <c r="F1493" i="39"/>
  <c r="H1493" i="39" s="1"/>
  <c r="G1493" i="39"/>
  <c r="I1493" i="39" s="1"/>
  <c r="D1494" i="39"/>
  <c r="E1494" i="39"/>
  <c r="F1494" i="39"/>
  <c r="H1494" i="39" s="1"/>
  <c r="D1495" i="39"/>
  <c r="E1495" i="39"/>
  <c r="F1495" i="39"/>
  <c r="H1495" i="39" s="1"/>
  <c r="D1496" i="39"/>
  <c r="E1496" i="39"/>
  <c r="F1496" i="39"/>
  <c r="H1496" i="39" s="1"/>
  <c r="G1496" i="39"/>
  <c r="I1496" i="39" s="1"/>
  <c r="D1497" i="39"/>
  <c r="E1497" i="39"/>
  <c r="F1497" i="39"/>
  <c r="H1497" i="39" s="1"/>
  <c r="G1497" i="39"/>
  <c r="I1497" i="39" s="1"/>
  <c r="D1498" i="39"/>
  <c r="E1498" i="39"/>
  <c r="F1498" i="39"/>
  <c r="H1498" i="39" s="1"/>
  <c r="D1499" i="39"/>
  <c r="E1499" i="39"/>
  <c r="F1499" i="39"/>
  <c r="H1499" i="39" s="1"/>
  <c r="G1499" i="39"/>
  <c r="I1499" i="39" s="1"/>
  <c r="D1500" i="39"/>
  <c r="E1500" i="39"/>
  <c r="F1500" i="39"/>
  <c r="H1500" i="39" s="1"/>
  <c r="G1500" i="39"/>
  <c r="I1500" i="39" s="1"/>
  <c r="D1501" i="39"/>
  <c r="E1501" i="39"/>
  <c r="F1501" i="39"/>
  <c r="H1501" i="39" s="1"/>
  <c r="G1501" i="39"/>
  <c r="I1501" i="39" s="1"/>
  <c r="D1502" i="39"/>
  <c r="E1502" i="39"/>
  <c r="F1502" i="39"/>
  <c r="H1502" i="39" s="1"/>
  <c r="D1503" i="39"/>
  <c r="E1503" i="39"/>
  <c r="F1503" i="39"/>
  <c r="H1503" i="39" s="1"/>
  <c r="G1503" i="39"/>
  <c r="I1503" i="39" s="1"/>
  <c r="D1504" i="39"/>
  <c r="E1504" i="39"/>
  <c r="F1504" i="39"/>
  <c r="H1504" i="39" s="1"/>
  <c r="G1504" i="39"/>
  <c r="I1504" i="39" s="1"/>
  <c r="D1505" i="39"/>
  <c r="E1505" i="39"/>
  <c r="F1505" i="39"/>
  <c r="H1505" i="39" s="1"/>
  <c r="G1505" i="39"/>
  <c r="I1505" i="39" s="1"/>
  <c r="D1506" i="39"/>
  <c r="E1506" i="39"/>
  <c r="F1506" i="39"/>
  <c r="H1506" i="39" s="1"/>
  <c r="D1507" i="39"/>
  <c r="E1507" i="39"/>
  <c r="F1507" i="39"/>
  <c r="H1507" i="39" s="1"/>
  <c r="G1507" i="39"/>
  <c r="I1507" i="39" s="1"/>
  <c r="D1508" i="39"/>
  <c r="E1508" i="39"/>
  <c r="F1508" i="39"/>
  <c r="H1508" i="39" s="1"/>
  <c r="G1508" i="39"/>
  <c r="I1508" i="39" s="1"/>
  <c r="D1509" i="39"/>
  <c r="E1509" i="39"/>
  <c r="F1509" i="39"/>
  <c r="H1509" i="39" s="1"/>
  <c r="G1509" i="39"/>
  <c r="I1509" i="39" s="1"/>
  <c r="D1510" i="39"/>
  <c r="E1510" i="39"/>
  <c r="F1510" i="39"/>
  <c r="H1510" i="39" s="1"/>
  <c r="D1511" i="39"/>
  <c r="E1511" i="39"/>
  <c r="F1511" i="39"/>
  <c r="H1511" i="39" s="1"/>
  <c r="G1511" i="39"/>
  <c r="I1511" i="39" s="1"/>
  <c r="D1512" i="39"/>
  <c r="E1512" i="39"/>
  <c r="F1512" i="39"/>
  <c r="H1512" i="39" s="1"/>
  <c r="G1512" i="39"/>
  <c r="I1512" i="39" s="1"/>
  <c r="D1513" i="39"/>
  <c r="E1513" i="39"/>
  <c r="F1513" i="39"/>
  <c r="H1513" i="39" s="1"/>
  <c r="G1513" i="39"/>
  <c r="I1513" i="39" s="1"/>
  <c r="D1514" i="39"/>
  <c r="E1514" i="39"/>
  <c r="F1514" i="39"/>
  <c r="H1514" i="39" s="1"/>
  <c r="D1515" i="39"/>
  <c r="E1515" i="39"/>
  <c r="F1515" i="39"/>
  <c r="H1515" i="39" s="1"/>
  <c r="G1515" i="39"/>
  <c r="I1515" i="39" s="1"/>
  <c r="D1516" i="39"/>
  <c r="E1516" i="39"/>
  <c r="F1516" i="39"/>
  <c r="H1516" i="39" s="1"/>
  <c r="G1516" i="39"/>
  <c r="I1516" i="39" s="1"/>
  <c r="D1517" i="39"/>
  <c r="E1517" i="39"/>
  <c r="F1517" i="39"/>
  <c r="H1517" i="39" s="1"/>
  <c r="G1517" i="39"/>
  <c r="I1517" i="39" s="1"/>
  <c r="D1518" i="39"/>
  <c r="E1518" i="39"/>
  <c r="F1518" i="39"/>
  <c r="H1518" i="39" s="1"/>
  <c r="D1519" i="39"/>
  <c r="E1519" i="39"/>
  <c r="F1519" i="39"/>
  <c r="H1519" i="39" s="1"/>
  <c r="G1519" i="39"/>
  <c r="I1519" i="39" s="1"/>
  <c r="D1520" i="39"/>
  <c r="E1520" i="39"/>
  <c r="F1520" i="39"/>
  <c r="H1520" i="39" s="1"/>
  <c r="G1520" i="39"/>
  <c r="I1520" i="39" s="1"/>
  <c r="D1521" i="39"/>
  <c r="E1521" i="39"/>
  <c r="F1521" i="39"/>
  <c r="H1521" i="39" s="1"/>
  <c r="G1521" i="39"/>
  <c r="I1521" i="39" s="1"/>
  <c r="D1522" i="39"/>
  <c r="E1522" i="39"/>
  <c r="F1522" i="39"/>
  <c r="H1522" i="39" s="1"/>
  <c r="D1523" i="39"/>
  <c r="E1523" i="39"/>
  <c r="F1523" i="39"/>
  <c r="H1523" i="39" s="1"/>
  <c r="G1523" i="39"/>
  <c r="I1523" i="39" s="1"/>
  <c r="D1524" i="39"/>
  <c r="E1524" i="39"/>
  <c r="F1524" i="39"/>
  <c r="H1524" i="39" s="1"/>
  <c r="G1524" i="39"/>
  <c r="I1524" i="39" s="1"/>
  <c r="D1525" i="39"/>
  <c r="E1525" i="39"/>
  <c r="F1525" i="39"/>
  <c r="H1525" i="39" s="1"/>
  <c r="G1525" i="39"/>
  <c r="I1525" i="39" s="1"/>
  <c r="D1526" i="39"/>
  <c r="E1526" i="39"/>
  <c r="F1526" i="39"/>
  <c r="H1526" i="39" s="1"/>
  <c r="D1527" i="39"/>
  <c r="E1527" i="39"/>
  <c r="F1527" i="39"/>
  <c r="H1527" i="39" s="1"/>
  <c r="G1527" i="39"/>
  <c r="I1527" i="39" s="1"/>
  <c r="D1528" i="39"/>
  <c r="E1528" i="39"/>
  <c r="F1528" i="39"/>
  <c r="H1528" i="39" s="1"/>
  <c r="G1528" i="39"/>
  <c r="I1528" i="39" s="1"/>
  <c r="D1529" i="39"/>
  <c r="E1529" i="39"/>
  <c r="F1529" i="39"/>
  <c r="H1529" i="39" s="1"/>
  <c r="G1529" i="39"/>
  <c r="I1529" i="39" s="1"/>
  <c r="D1530" i="39"/>
  <c r="E1530" i="39"/>
  <c r="F1530" i="39"/>
  <c r="H1530" i="39" s="1"/>
  <c r="D1531" i="39"/>
  <c r="E1531" i="39"/>
  <c r="F1531" i="39"/>
  <c r="H1531" i="39" s="1"/>
  <c r="G1531" i="39"/>
  <c r="I1531" i="39" s="1"/>
  <c r="D1532" i="39"/>
  <c r="E1532" i="39"/>
  <c r="F1532" i="39"/>
  <c r="H1532" i="39" s="1"/>
  <c r="G1532" i="39"/>
  <c r="I1532" i="39" s="1"/>
  <c r="D1533" i="39"/>
  <c r="E1533" i="39"/>
  <c r="F1533" i="39"/>
  <c r="H1533" i="39" s="1"/>
  <c r="G1533" i="39"/>
  <c r="I1533" i="39" s="1"/>
  <c r="D1534" i="39"/>
  <c r="E1534" i="39"/>
  <c r="F1534" i="39"/>
  <c r="H1534" i="39" s="1"/>
  <c r="D1535" i="39"/>
  <c r="E1535" i="39"/>
  <c r="F1535" i="39"/>
  <c r="H1535" i="39" s="1"/>
  <c r="G1535" i="39"/>
  <c r="I1535" i="39" s="1"/>
  <c r="D1536" i="39"/>
  <c r="E1536" i="39"/>
  <c r="F1536" i="39"/>
  <c r="H1536" i="39" s="1"/>
  <c r="G1536" i="39"/>
  <c r="I1536" i="39" s="1"/>
  <c r="D1537" i="39"/>
  <c r="E1537" i="39"/>
  <c r="F1537" i="39"/>
  <c r="H1537" i="39" s="1"/>
  <c r="G1537" i="39"/>
  <c r="I1537" i="39" s="1"/>
  <c r="D1538" i="39"/>
  <c r="E1538" i="39"/>
  <c r="F1538" i="39"/>
  <c r="H1538" i="39" s="1"/>
  <c r="D1539" i="39"/>
  <c r="E1539" i="39"/>
  <c r="F1539" i="39"/>
  <c r="H1539" i="39" s="1"/>
  <c r="G1539" i="39"/>
  <c r="I1539" i="39" s="1"/>
  <c r="D1540" i="39"/>
  <c r="E1540" i="39"/>
  <c r="F1540" i="39"/>
  <c r="H1540" i="39" s="1"/>
  <c r="G1540" i="39"/>
  <c r="I1540" i="39" s="1"/>
  <c r="D1541" i="39"/>
  <c r="E1541" i="39"/>
  <c r="F1541" i="39"/>
  <c r="H1541" i="39" s="1"/>
  <c r="G1541" i="39"/>
  <c r="I1541" i="39" s="1"/>
  <c r="G1472" i="39"/>
  <c r="I1472" i="39" s="1"/>
  <c r="F1472" i="39"/>
  <c r="H1472" i="39" s="1"/>
  <c r="E1472" i="39"/>
  <c r="D1472" i="39"/>
  <c r="D1403" i="39"/>
  <c r="E1403" i="39"/>
  <c r="F1403" i="39"/>
  <c r="H1403" i="39" s="1"/>
  <c r="G1403" i="39"/>
  <c r="I1403" i="39" s="1"/>
  <c r="D1404" i="39"/>
  <c r="E1404" i="39"/>
  <c r="F1404" i="39"/>
  <c r="G1404" i="39"/>
  <c r="D1405" i="39"/>
  <c r="E1405" i="39"/>
  <c r="F1405" i="39"/>
  <c r="H1405" i="39" s="1"/>
  <c r="G1405" i="39"/>
  <c r="I1405" i="39" s="1"/>
  <c r="D1406" i="39"/>
  <c r="E1406" i="39"/>
  <c r="F1406" i="39"/>
  <c r="H1406" i="39" s="1"/>
  <c r="G1406" i="39"/>
  <c r="D1407" i="39"/>
  <c r="E1407" i="39"/>
  <c r="F1407" i="39"/>
  <c r="G1407" i="39"/>
  <c r="I1407" i="39" s="1"/>
  <c r="D1408" i="39"/>
  <c r="E1408" i="39"/>
  <c r="F1408" i="39"/>
  <c r="H1408" i="39" s="1"/>
  <c r="G1408" i="39"/>
  <c r="D1409" i="39"/>
  <c r="E1409" i="39"/>
  <c r="F1409" i="39"/>
  <c r="H1409" i="39" s="1"/>
  <c r="G1409" i="39"/>
  <c r="I1409" i="39" s="1"/>
  <c r="D1410" i="39"/>
  <c r="E1410" i="39"/>
  <c r="F1410" i="39"/>
  <c r="G1410" i="39"/>
  <c r="I1410" i="39" s="1"/>
  <c r="D1411" i="39"/>
  <c r="E1411" i="39"/>
  <c r="F1411" i="39"/>
  <c r="H1411" i="39" s="1"/>
  <c r="G1411" i="39"/>
  <c r="I1411" i="39" s="1"/>
  <c r="D1412" i="39"/>
  <c r="E1412" i="39"/>
  <c r="F1412" i="39"/>
  <c r="H1412" i="39" s="1"/>
  <c r="G1412" i="39"/>
  <c r="I1412" i="39" s="1"/>
  <c r="D1413" i="39"/>
  <c r="E1413" i="39"/>
  <c r="F1413" i="39"/>
  <c r="G1413" i="39"/>
  <c r="I1413" i="39" s="1"/>
  <c r="D1414" i="39"/>
  <c r="E1414" i="39"/>
  <c r="F1414" i="39"/>
  <c r="G1414" i="39"/>
  <c r="I1414" i="39" s="1"/>
  <c r="D1415" i="39"/>
  <c r="E1415" i="39"/>
  <c r="F1415" i="39"/>
  <c r="H1415" i="39" s="1"/>
  <c r="G1415" i="39"/>
  <c r="I1415" i="39" s="1"/>
  <c r="D1416" i="39"/>
  <c r="E1416" i="39"/>
  <c r="F1416" i="39"/>
  <c r="H1416" i="39" s="1"/>
  <c r="G1416" i="39"/>
  <c r="D1417" i="39"/>
  <c r="E1417" i="39"/>
  <c r="F1417" i="39"/>
  <c r="H1417" i="39" s="1"/>
  <c r="G1417" i="39"/>
  <c r="I1417" i="39" s="1"/>
  <c r="D1418" i="39"/>
  <c r="E1418" i="39"/>
  <c r="F1418" i="39"/>
  <c r="G1418" i="39"/>
  <c r="D1419" i="39"/>
  <c r="E1419" i="39"/>
  <c r="F1419" i="39"/>
  <c r="H1419" i="39" s="1"/>
  <c r="G1419" i="39"/>
  <c r="I1419" i="39" s="1"/>
  <c r="D1420" i="39"/>
  <c r="E1420" i="39"/>
  <c r="F1420" i="39"/>
  <c r="H1420" i="39" s="1"/>
  <c r="G1420" i="39"/>
  <c r="I1420" i="39" s="1"/>
  <c r="D1421" i="39"/>
  <c r="E1421" i="39"/>
  <c r="F1421" i="39"/>
  <c r="H1421" i="39" s="1"/>
  <c r="G1421" i="39"/>
  <c r="I1421" i="39" s="1"/>
  <c r="D1422" i="39"/>
  <c r="E1422" i="39"/>
  <c r="F1422" i="39"/>
  <c r="G1422" i="39"/>
  <c r="D1423" i="39"/>
  <c r="E1423" i="39"/>
  <c r="F1423" i="39"/>
  <c r="G1423" i="39"/>
  <c r="D1424" i="39"/>
  <c r="E1424" i="39"/>
  <c r="F1424" i="39"/>
  <c r="H1424" i="39" s="1"/>
  <c r="G1424" i="39"/>
  <c r="I1424" i="39" s="1"/>
  <c r="D1425" i="39"/>
  <c r="E1425" i="39"/>
  <c r="F1425" i="39"/>
  <c r="H1425" i="39" s="1"/>
  <c r="G1425" i="39"/>
  <c r="I1425" i="39" s="1"/>
  <c r="D1426" i="39"/>
  <c r="E1426" i="39"/>
  <c r="F1426" i="39"/>
  <c r="H1426" i="39" s="1"/>
  <c r="G1426" i="39"/>
  <c r="D1427" i="39"/>
  <c r="E1427" i="39"/>
  <c r="F1427" i="39"/>
  <c r="H1427" i="39" s="1"/>
  <c r="G1427" i="39"/>
  <c r="I1427" i="39" s="1"/>
  <c r="D1428" i="39"/>
  <c r="E1428" i="39"/>
  <c r="F1428" i="39"/>
  <c r="G1428" i="39"/>
  <c r="I1428" i="39" s="1"/>
  <c r="D1429" i="39"/>
  <c r="E1429" i="39"/>
  <c r="F1429" i="39"/>
  <c r="H1429" i="39" s="1"/>
  <c r="G1429" i="39"/>
  <c r="I1429" i="39" s="1"/>
  <c r="D1430" i="39"/>
  <c r="E1430" i="39"/>
  <c r="F1430" i="39"/>
  <c r="H1430" i="39" s="1"/>
  <c r="G1430" i="39"/>
  <c r="D1431" i="39"/>
  <c r="E1431" i="39"/>
  <c r="F1431" i="39"/>
  <c r="H1431" i="39" s="1"/>
  <c r="G1431" i="39"/>
  <c r="I1431" i="39" s="1"/>
  <c r="D1432" i="39"/>
  <c r="E1432" i="39"/>
  <c r="F1432" i="39"/>
  <c r="G1432" i="39"/>
  <c r="D1433" i="39"/>
  <c r="E1433" i="39"/>
  <c r="F1433" i="39"/>
  <c r="H1433" i="39" s="1"/>
  <c r="G1433" i="39"/>
  <c r="I1433" i="39" s="1"/>
  <c r="D1434" i="39"/>
  <c r="E1434" i="39"/>
  <c r="F1434" i="39"/>
  <c r="G1434" i="39"/>
  <c r="I1434" i="39" s="1"/>
  <c r="D1435" i="39"/>
  <c r="E1435" i="39"/>
  <c r="F1435" i="39"/>
  <c r="H1435" i="39" s="1"/>
  <c r="G1435" i="39"/>
  <c r="I1435" i="39" s="1"/>
  <c r="D1436" i="39"/>
  <c r="E1436" i="39"/>
  <c r="F1436" i="39"/>
  <c r="G1436" i="39"/>
  <c r="D1437" i="39"/>
  <c r="E1437" i="39"/>
  <c r="F1437" i="39"/>
  <c r="H1437" i="39" s="1"/>
  <c r="G1437" i="39"/>
  <c r="I1437" i="39" s="1"/>
  <c r="D1438" i="39"/>
  <c r="E1438" i="39"/>
  <c r="F1438" i="39"/>
  <c r="G1438" i="39"/>
  <c r="D1439" i="39"/>
  <c r="E1439" i="39"/>
  <c r="F1439" i="39"/>
  <c r="H1439" i="39" s="1"/>
  <c r="G1439" i="39"/>
  <c r="I1439" i="39" s="1"/>
  <c r="D1440" i="39"/>
  <c r="E1440" i="39"/>
  <c r="F1440" i="39"/>
  <c r="G1440" i="39"/>
  <c r="I1440" i="39" s="1"/>
  <c r="D1441" i="39"/>
  <c r="E1441" i="39"/>
  <c r="F1441" i="39"/>
  <c r="H1441" i="39" s="1"/>
  <c r="G1441" i="39"/>
  <c r="I1441" i="39" s="1"/>
  <c r="D1442" i="39"/>
  <c r="E1442" i="39"/>
  <c r="F1442" i="39"/>
  <c r="G1442" i="39"/>
  <c r="D1443" i="39"/>
  <c r="E1443" i="39"/>
  <c r="F1443" i="39"/>
  <c r="H1443" i="39" s="1"/>
  <c r="G1443" i="39"/>
  <c r="I1443" i="39" s="1"/>
  <c r="D1444" i="39"/>
  <c r="E1444" i="39"/>
  <c r="F1444" i="39"/>
  <c r="H1444" i="39" s="1"/>
  <c r="G1444" i="39"/>
  <c r="D1445" i="39"/>
  <c r="E1445" i="39"/>
  <c r="F1445" i="39"/>
  <c r="H1445" i="39" s="1"/>
  <c r="G1445" i="39"/>
  <c r="I1445" i="39" s="1"/>
  <c r="D1446" i="39"/>
  <c r="E1446" i="39"/>
  <c r="F1446" i="39"/>
  <c r="G1446" i="39"/>
  <c r="D1447" i="39"/>
  <c r="E1447" i="39"/>
  <c r="F1447" i="39"/>
  <c r="H1447" i="39" s="1"/>
  <c r="G1447" i="39"/>
  <c r="I1447" i="39" s="1"/>
  <c r="D1448" i="39"/>
  <c r="E1448" i="39"/>
  <c r="F1448" i="39"/>
  <c r="G1448" i="39"/>
  <c r="D1449" i="39"/>
  <c r="E1449" i="39"/>
  <c r="F1449" i="39"/>
  <c r="H1449" i="39" s="1"/>
  <c r="G1449" i="39"/>
  <c r="I1449" i="39" s="1"/>
  <c r="D1450" i="39"/>
  <c r="E1450" i="39"/>
  <c r="F1450" i="39"/>
  <c r="G1450" i="39"/>
  <c r="I1450" i="39" s="1"/>
  <c r="D1451" i="39"/>
  <c r="E1451" i="39"/>
  <c r="F1451" i="39"/>
  <c r="H1451" i="39" s="1"/>
  <c r="G1451" i="39"/>
  <c r="I1451" i="39" s="1"/>
  <c r="D1452" i="39"/>
  <c r="E1452" i="39"/>
  <c r="F1452" i="39"/>
  <c r="G1452" i="39"/>
  <c r="D1453" i="39"/>
  <c r="E1453" i="39"/>
  <c r="F1453" i="39"/>
  <c r="G1453" i="39"/>
  <c r="I1453" i="39" s="1"/>
  <c r="D1454" i="39"/>
  <c r="E1454" i="39"/>
  <c r="F1454" i="39"/>
  <c r="G1454" i="39"/>
  <c r="I1454" i="39" s="1"/>
  <c r="D1455" i="39"/>
  <c r="E1455" i="39"/>
  <c r="F1455" i="39"/>
  <c r="H1455" i="39" s="1"/>
  <c r="G1455" i="39"/>
  <c r="I1455" i="39" s="1"/>
  <c r="D1456" i="39"/>
  <c r="E1456" i="39"/>
  <c r="F1456" i="39"/>
  <c r="G1456" i="39"/>
  <c r="I1456" i="39" s="1"/>
  <c r="D1457" i="39"/>
  <c r="E1457" i="39"/>
  <c r="F1457" i="39"/>
  <c r="H1457" i="39" s="1"/>
  <c r="G1457" i="39"/>
  <c r="I1457" i="39" s="1"/>
  <c r="D1458" i="39"/>
  <c r="E1458" i="39"/>
  <c r="F1458" i="39"/>
  <c r="H1458" i="39" s="1"/>
  <c r="G1458" i="39"/>
  <c r="I1458" i="39" s="1"/>
  <c r="D1459" i="39"/>
  <c r="E1459" i="39"/>
  <c r="F1459" i="39"/>
  <c r="H1459" i="39" s="1"/>
  <c r="G1459" i="39"/>
  <c r="I1459" i="39" s="1"/>
  <c r="D1460" i="39"/>
  <c r="E1460" i="39"/>
  <c r="F1460" i="39"/>
  <c r="G1460" i="39"/>
  <c r="D1461" i="39"/>
  <c r="E1461" i="39"/>
  <c r="F1461" i="39"/>
  <c r="H1461" i="39" s="1"/>
  <c r="G1461" i="39"/>
  <c r="I1461" i="39" s="1"/>
  <c r="D1462" i="39"/>
  <c r="E1462" i="39"/>
  <c r="F1462" i="39"/>
  <c r="H1462" i="39" s="1"/>
  <c r="G1462" i="39"/>
  <c r="I1462" i="39" s="1"/>
  <c r="D1463" i="39"/>
  <c r="E1463" i="39"/>
  <c r="F1463" i="39"/>
  <c r="H1463" i="39" s="1"/>
  <c r="G1463" i="39"/>
  <c r="D1464" i="39"/>
  <c r="E1464" i="39"/>
  <c r="F1464" i="39"/>
  <c r="G1464" i="39"/>
  <c r="D1465" i="39"/>
  <c r="E1465" i="39"/>
  <c r="F1465" i="39"/>
  <c r="H1465" i="39" s="1"/>
  <c r="G1465" i="39"/>
  <c r="I1465" i="39" s="1"/>
  <c r="D1466" i="39"/>
  <c r="E1466" i="39"/>
  <c r="F1466" i="39"/>
  <c r="G1466" i="39"/>
  <c r="I1466" i="39" s="1"/>
  <c r="D1467" i="39"/>
  <c r="E1467" i="39"/>
  <c r="F1467" i="39"/>
  <c r="H1467" i="39" s="1"/>
  <c r="G1467" i="39"/>
  <c r="I1467" i="39" s="1"/>
  <c r="D1468" i="39"/>
  <c r="E1468" i="39"/>
  <c r="F1468" i="39"/>
  <c r="G1468" i="39"/>
  <c r="I1468" i="39" s="1"/>
  <c r="D1469" i="39"/>
  <c r="E1469" i="39"/>
  <c r="F1469" i="39"/>
  <c r="G1469" i="39"/>
  <c r="I1469" i="39" s="1"/>
  <c r="D1470" i="39"/>
  <c r="E1470" i="39"/>
  <c r="F1470" i="39"/>
  <c r="G1470" i="39"/>
  <c r="D1471" i="39"/>
  <c r="E1471" i="39"/>
  <c r="F1471" i="39"/>
  <c r="H1471" i="39" s="1"/>
  <c r="G1471" i="39"/>
  <c r="I1471" i="39" s="1"/>
  <c r="D1402" i="39"/>
  <c r="D1333" i="39"/>
  <c r="E1333" i="39"/>
  <c r="F1333" i="39"/>
  <c r="H1333" i="39" s="1"/>
  <c r="D1334" i="39"/>
  <c r="E1334" i="39"/>
  <c r="F1334" i="39"/>
  <c r="H1334" i="39" s="1"/>
  <c r="G1334" i="39"/>
  <c r="I1334" i="39" s="1"/>
  <c r="D1335" i="39"/>
  <c r="E1335" i="39"/>
  <c r="F1335" i="39"/>
  <c r="H1335" i="39" s="1"/>
  <c r="G1335" i="39"/>
  <c r="I1335" i="39" s="1"/>
  <c r="D1336" i="39"/>
  <c r="E1336" i="39"/>
  <c r="F1336" i="39"/>
  <c r="H1336" i="39" s="1"/>
  <c r="G1336" i="39"/>
  <c r="I1336" i="39" s="1"/>
  <c r="D1337" i="39"/>
  <c r="E1337" i="39"/>
  <c r="F1337" i="39"/>
  <c r="H1337" i="39" s="1"/>
  <c r="G1337" i="39"/>
  <c r="I1337" i="39" s="1"/>
  <c r="D1338" i="39"/>
  <c r="E1338" i="39"/>
  <c r="F1338" i="39"/>
  <c r="H1338" i="39" s="1"/>
  <c r="G1338" i="39"/>
  <c r="I1338" i="39" s="1"/>
  <c r="D1339" i="39"/>
  <c r="E1339" i="39"/>
  <c r="F1339" i="39"/>
  <c r="D1340" i="39"/>
  <c r="E1340" i="39"/>
  <c r="F1340" i="39"/>
  <c r="H1340" i="39" s="1"/>
  <c r="D1341" i="39"/>
  <c r="E1341" i="39"/>
  <c r="F1341" i="39"/>
  <c r="H1341" i="39" s="1"/>
  <c r="D1342" i="39"/>
  <c r="E1342" i="39"/>
  <c r="F1342" i="39"/>
  <c r="H1342" i="39" s="1"/>
  <c r="G1342" i="39"/>
  <c r="I1342" i="39" s="1"/>
  <c r="D1343" i="39"/>
  <c r="E1343" i="39"/>
  <c r="F1343" i="39"/>
  <c r="H1343" i="39" s="1"/>
  <c r="G1343" i="39"/>
  <c r="I1343" i="39" s="1"/>
  <c r="D1344" i="39"/>
  <c r="E1344" i="39"/>
  <c r="F1344" i="39"/>
  <c r="H1344" i="39" s="1"/>
  <c r="G1344" i="39"/>
  <c r="I1344" i="39" s="1"/>
  <c r="D1345" i="39"/>
  <c r="E1345" i="39"/>
  <c r="F1345" i="39"/>
  <c r="H1345" i="39" s="1"/>
  <c r="G1345" i="39"/>
  <c r="I1345" i="39" s="1"/>
  <c r="D1346" i="39"/>
  <c r="E1346" i="39"/>
  <c r="F1346" i="39"/>
  <c r="H1346" i="39" s="1"/>
  <c r="G1346" i="39"/>
  <c r="I1346" i="39" s="1"/>
  <c r="D1347" i="39"/>
  <c r="E1347" i="39"/>
  <c r="F1347" i="39"/>
  <c r="H1347" i="39" s="1"/>
  <c r="D1348" i="39"/>
  <c r="E1348" i="39"/>
  <c r="F1348" i="39"/>
  <c r="H1348" i="39" s="1"/>
  <c r="G1348" i="39"/>
  <c r="I1348" i="39" s="1"/>
  <c r="D1349" i="39"/>
  <c r="E1349" i="39"/>
  <c r="F1349" i="39"/>
  <c r="H1349" i="39" s="1"/>
  <c r="D1350" i="39"/>
  <c r="E1350" i="39"/>
  <c r="F1350" i="39"/>
  <c r="H1350" i="39" s="1"/>
  <c r="G1350" i="39"/>
  <c r="I1350" i="39" s="1"/>
  <c r="D1351" i="39"/>
  <c r="E1351" i="39"/>
  <c r="F1351" i="39"/>
  <c r="H1351" i="39" s="1"/>
  <c r="G1351" i="39"/>
  <c r="I1351" i="39" s="1"/>
  <c r="D1352" i="39"/>
  <c r="E1352" i="39"/>
  <c r="F1352" i="39"/>
  <c r="H1352" i="39" s="1"/>
  <c r="G1352" i="39"/>
  <c r="I1352" i="39" s="1"/>
  <c r="D1353" i="39"/>
  <c r="E1353" i="39"/>
  <c r="F1353" i="39"/>
  <c r="H1353" i="39" s="1"/>
  <c r="G1353" i="39"/>
  <c r="I1353" i="39" s="1"/>
  <c r="D1354" i="39"/>
  <c r="E1354" i="39"/>
  <c r="F1354" i="39"/>
  <c r="H1354" i="39" s="1"/>
  <c r="G1354" i="39"/>
  <c r="I1354" i="39" s="1"/>
  <c r="D1355" i="39"/>
  <c r="E1355" i="39"/>
  <c r="F1355" i="39"/>
  <c r="H1355" i="39" s="1"/>
  <c r="D1356" i="39"/>
  <c r="E1356" i="39"/>
  <c r="F1356" i="39"/>
  <c r="H1356" i="39" s="1"/>
  <c r="G1356" i="39"/>
  <c r="I1356" i="39" s="1"/>
  <c r="D1357" i="39"/>
  <c r="E1357" i="39"/>
  <c r="F1357" i="39"/>
  <c r="H1357" i="39" s="1"/>
  <c r="D1358" i="39"/>
  <c r="E1358" i="39"/>
  <c r="F1358" i="39"/>
  <c r="H1358" i="39" s="1"/>
  <c r="G1358" i="39"/>
  <c r="I1358" i="39" s="1"/>
  <c r="D1359" i="39"/>
  <c r="E1359" i="39"/>
  <c r="F1359" i="39"/>
  <c r="G1359" i="39"/>
  <c r="I1359" i="39" s="1"/>
  <c r="D1360" i="39"/>
  <c r="E1360" i="39"/>
  <c r="F1360" i="39"/>
  <c r="H1360" i="39" s="1"/>
  <c r="G1360" i="39"/>
  <c r="I1360" i="39" s="1"/>
  <c r="D1361" i="39"/>
  <c r="E1361" i="39"/>
  <c r="F1361" i="39"/>
  <c r="H1361" i="39" s="1"/>
  <c r="G1361" i="39"/>
  <c r="I1361" i="39" s="1"/>
  <c r="D1362" i="39"/>
  <c r="E1362" i="39"/>
  <c r="F1362" i="39"/>
  <c r="H1362" i="39" s="1"/>
  <c r="G1362" i="39"/>
  <c r="I1362" i="39" s="1"/>
  <c r="D1363" i="39"/>
  <c r="E1363" i="39"/>
  <c r="F1363" i="39"/>
  <c r="H1363" i="39" s="1"/>
  <c r="D1364" i="39"/>
  <c r="E1364" i="39"/>
  <c r="F1364" i="39"/>
  <c r="H1364" i="39" s="1"/>
  <c r="G1364" i="39"/>
  <c r="I1364" i="39" s="1"/>
  <c r="D1365" i="39"/>
  <c r="E1365" i="39"/>
  <c r="F1365" i="39"/>
  <c r="H1365" i="39" s="1"/>
  <c r="D1366" i="39"/>
  <c r="E1366" i="39"/>
  <c r="F1366" i="39"/>
  <c r="H1366" i="39" s="1"/>
  <c r="G1366" i="39"/>
  <c r="I1366" i="39" s="1"/>
  <c r="D1367" i="39"/>
  <c r="E1367" i="39"/>
  <c r="F1367" i="39"/>
  <c r="H1367" i="39" s="1"/>
  <c r="G1367" i="39"/>
  <c r="I1367" i="39" s="1"/>
  <c r="D1368" i="39"/>
  <c r="E1368" i="39"/>
  <c r="F1368" i="39"/>
  <c r="H1368" i="39" s="1"/>
  <c r="G1368" i="39"/>
  <c r="I1368" i="39" s="1"/>
  <c r="D1369" i="39"/>
  <c r="E1369" i="39"/>
  <c r="F1369" i="39"/>
  <c r="G1369" i="39"/>
  <c r="I1369" i="39" s="1"/>
  <c r="D1370" i="39"/>
  <c r="E1370" i="39"/>
  <c r="F1370" i="39"/>
  <c r="H1370" i="39" s="1"/>
  <c r="G1370" i="39"/>
  <c r="I1370" i="39" s="1"/>
  <c r="D1371" i="39"/>
  <c r="E1371" i="39"/>
  <c r="F1371" i="39"/>
  <c r="H1371" i="39" s="1"/>
  <c r="D1372" i="39"/>
  <c r="E1372" i="39"/>
  <c r="F1372" i="39"/>
  <c r="H1372" i="39" s="1"/>
  <c r="G1372" i="39"/>
  <c r="I1372" i="39" s="1"/>
  <c r="D1373" i="39"/>
  <c r="E1373" i="39"/>
  <c r="F1373" i="39"/>
  <c r="H1373" i="39" s="1"/>
  <c r="D1374" i="39"/>
  <c r="E1374" i="39"/>
  <c r="F1374" i="39"/>
  <c r="H1374" i="39" s="1"/>
  <c r="G1374" i="39"/>
  <c r="I1374" i="39" s="1"/>
  <c r="D1375" i="39"/>
  <c r="E1375" i="39"/>
  <c r="F1375" i="39"/>
  <c r="H1375" i="39" s="1"/>
  <c r="G1375" i="39"/>
  <c r="I1375" i="39" s="1"/>
  <c r="D1376" i="39"/>
  <c r="E1376" i="39"/>
  <c r="F1376" i="39"/>
  <c r="H1376" i="39" s="1"/>
  <c r="G1376" i="39"/>
  <c r="I1376" i="39" s="1"/>
  <c r="D1377" i="39"/>
  <c r="E1377" i="39"/>
  <c r="F1377" i="39"/>
  <c r="G1377" i="39"/>
  <c r="I1377" i="39" s="1"/>
  <c r="D1378" i="39"/>
  <c r="E1378" i="39"/>
  <c r="F1378" i="39"/>
  <c r="H1378" i="39" s="1"/>
  <c r="G1378" i="39"/>
  <c r="I1378" i="39" s="1"/>
  <c r="D1379" i="39"/>
  <c r="E1379" i="39"/>
  <c r="F1379" i="39"/>
  <c r="D1380" i="39"/>
  <c r="E1380" i="39"/>
  <c r="F1380" i="39"/>
  <c r="H1380" i="39" s="1"/>
  <c r="G1380" i="39"/>
  <c r="I1380" i="39" s="1"/>
  <c r="D1381" i="39"/>
  <c r="E1381" i="39"/>
  <c r="F1381" i="39"/>
  <c r="H1381" i="39" s="1"/>
  <c r="G1381" i="39"/>
  <c r="I1381" i="39" s="1"/>
  <c r="D1382" i="39"/>
  <c r="E1382" i="39"/>
  <c r="F1382" i="39"/>
  <c r="H1382" i="39" s="1"/>
  <c r="G1382" i="39"/>
  <c r="I1382" i="39" s="1"/>
  <c r="D1383" i="39"/>
  <c r="E1383" i="39"/>
  <c r="F1383" i="39"/>
  <c r="H1383" i="39" s="1"/>
  <c r="G1383" i="39"/>
  <c r="I1383" i="39" s="1"/>
  <c r="D1384" i="39"/>
  <c r="E1384" i="39"/>
  <c r="F1384" i="39"/>
  <c r="G1384" i="39"/>
  <c r="I1384" i="39" s="1"/>
  <c r="D1385" i="39"/>
  <c r="E1385" i="39"/>
  <c r="F1385" i="39"/>
  <c r="G1385" i="39"/>
  <c r="I1385" i="39" s="1"/>
  <c r="D1386" i="39"/>
  <c r="E1386" i="39"/>
  <c r="F1386" i="39"/>
  <c r="H1386" i="39" s="1"/>
  <c r="G1386" i="39"/>
  <c r="I1386" i="39" s="1"/>
  <c r="D1387" i="39"/>
  <c r="E1387" i="39"/>
  <c r="F1387" i="39"/>
  <c r="H1387" i="39" s="1"/>
  <c r="D1388" i="39"/>
  <c r="E1388" i="39"/>
  <c r="F1388" i="39"/>
  <c r="H1388" i="39" s="1"/>
  <c r="G1388" i="39"/>
  <c r="I1388" i="39" s="1"/>
  <c r="D1389" i="39"/>
  <c r="E1389" i="39"/>
  <c r="F1389" i="39"/>
  <c r="H1389" i="39" s="1"/>
  <c r="G1389" i="39"/>
  <c r="I1389" i="39" s="1"/>
  <c r="D1390" i="39"/>
  <c r="E1390" i="39"/>
  <c r="F1390" i="39"/>
  <c r="H1390" i="39" s="1"/>
  <c r="G1390" i="39"/>
  <c r="I1390" i="39" s="1"/>
  <c r="D1391" i="39"/>
  <c r="E1391" i="39"/>
  <c r="F1391" i="39"/>
  <c r="H1391" i="39" s="1"/>
  <c r="G1391" i="39"/>
  <c r="I1391" i="39" s="1"/>
  <c r="D1392" i="39"/>
  <c r="E1392" i="39"/>
  <c r="F1392" i="39"/>
  <c r="H1392" i="39" s="1"/>
  <c r="G1392" i="39"/>
  <c r="I1392" i="39" s="1"/>
  <c r="D1393" i="39"/>
  <c r="E1393" i="39"/>
  <c r="F1393" i="39"/>
  <c r="G1393" i="39"/>
  <c r="I1393" i="39" s="1"/>
  <c r="D1394" i="39"/>
  <c r="E1394" i="39"/>
  <c r="F1394" i="39"/>
  <c r="H1394" i="39" s="1"/>
  <c r="G1394" i="39"/>
  <c r="I1394" i="39" s="1"/>
  <c r="D1395" i="39"/>
  <c r="E1395" i="39"/>
  <c r="F1395" i="39"/>
  <c r="H1395" i="39" s="1"/>
  <c r="D1396" i="39"/>
  <c r="E1396" i="39"/>
  <c r="F1396" i="39"/>
  <c r="H1396" i="39" s="1"/>
  <c r="G1396" i="39"/>
  <c r="I1396" i="39" s="1"/>
  <c r="D1397" i="39"/>
  <c r="E1397" i="39"/>
  <c r="F1397" i="39"/>
  <c r="H1397" i="39" s="1"/>
  <c r="G1397" i="39"/>
  <c r="I1397" i="39" s="1"/>
  <c r="D1398" i="39"/>
  <c r="E1398" i="39"/>
  <c r="F1398" i="39"/>
  <c r="H1398" i="39" s="1"/>
  <c r="G1398" i="39"/>
  <c r="I1398" i="39" s="1"/>
  <c r="D1399" i="39"/>
  <c r="E1399" i="39"/>
  <c r="F1399" i="39"/>
  <c r="H1399" i="39" s="1"/>
  <c r="G1399" i="39"/>
  <c r="I1399" i="39" s="1"/>
  <c r="D1400" i="39"/>
  <c r="E1400" i="39"/>
  <c r="F1400" i="39"/>
  <c r="H1400" i="39" s="1"/>
  <c r="G1400" i="39"/>
  <c r="I1400" i="39" s="1"/>
  <c r="D1401" i="39"/>
  <c r="E1401" i="39"/>
  <c r="F1401" i="39"/>
  <c r="H1401" i="39" s="1"/>
  <c r="G1401" i="39"/>
  <c r="I1401" i="39" s="1"/>
  <c r="F1332" i="39"/>
  <c r="H1332" i="39" s="1"/>
  <c r="E1332" i="39"/>
  <c r="D1332" i="39"/>
  <c r="D1264" i="39"/>
  <c r="E1264" i="39"/>
  <c r="F1264" i="39"/>
  <c r="H1264" i="39" s="1"/>
  <c r="D1265" i="39"/>
  <c r="E1265" i="39"/>
  <c r="F1265" i="39"/>
  <c r="H1265" i="39" s="1"/>
  <c r="G1265" i="39"/>
  <c r="I1265" i="39" s="1"/>
  <c r="D1266" i="39"/>
  <c r="E1266" i="39"/>
  <c r="F1266" i="39"/>
  <c r="H1266" i="39" s="1"/>
  <c r="G1266" i="39"/>
  <c r="I1266" i="39" s="1"/>
  <c r="D1267" i="39"/>
  <c r="E1267" i="39"/>
  <c r="F1267" i="39"/>
  <c r="H1267" i="39" s="1"/>
  <c r="G1267" i="39"/>
  <c r="I1267" i="39" s="1"/>
  <c r="D1268" i="39"/>
  <c r="E1268" i="39"/>
  <c r="F1268" i="39"/>
  <c r="H1268" i="39" s="1"/>
  <c r="G1268" i="39"/>
  <c r="I1268" i="39" s="1"/>
  <c r="D1269" i="39"/>
  <c r="E1269" i="39"/>
  <c r="F1269" i="39"/>
  <c r="H1269" i="39" s="1"/>
  <c r="D1270" i="39"/>
  <c r="E1270" i="39"/>
  <c r="F1270" i="39"/>
  <c r="H1270" i="39" s="1"/>
  <c r="D1271" i="39"/>
  <c r="E1271" i="39"/>
  <c r="F1271" i="39"/>
  <c r="H1271" i="39" s="1"/>
  <c r="G1271" i="39"/>
  <c r="I1271" i="39" s="1"/>
  <c r="D1272" i="39"/>
  <c r="E1272" i="39"/>
  <c r="F1272" i="39"/>
  <c r="H1272" i="39" s="1"/>
  <c r="D1273" i="39"/>
  <c r="E1273" i="39"/>
  <c r="F1273" i="39"/>
  <c r="H1273" i="39" s="1"/>
  <c r="G1273" i="39"/>
  <c r="I1273" i="39" s="1"/>
  <c r="D1274" i="39"/>
  <c r="E1274" i="39"/>
  <c r="F1274" i="39"/>
  <c r="H1274" i="39" s="1"/>
  <c r="G1274" i="39"/>
  <c r="I1274" i="39" s="1"/>
  <c r="D1275" i="39"/>
  <c r="E1275" i="39"/>
  <c r="F1275" i="39"/>
  <c r="H1275" i="39" s="1"/>
  <c r="G1275" i="39"/>
  <c r="I1275" i="39" s="1"/>
  <c r="D1276" i="39"/>
  <c r="E1276" i="39"/>
  <c r="F1276" i="39"/>
  <c r="G1276" i="39"/>
  <c r="I1276" i="39" s="1"/>
  <c r="D1277" i="39"/>
  <c r="E1277" i="39"/>
  <c r="F1277" i="39"/>
  <c r="H1277" i="39" s="1"/>
  <c r="D1278" i="39"/>
  <c r="E1278" i="39"/>
  <c r="F1278" i="39"/>
  <c r="H1278" i="39" s="1"/>
  <c r="D1279" i="39"/>
  <c r="E1279" i="39"/>
  <c r="F1279" i="39"/>
  <c r="H1279" i="39" s="1"/>
  <c r="G1279" i="39"/>
  <c r="I1279" i="39" s="1"/>
  <c r="D1280" i="39"/>
  <c r="E1280" i="39"/>
  <c r="F1280" i="39"/>
  <c r="H1280" i="39" s="1"/>
  <c r="D1281" i="39"/>
  <c r="E1281" i="39"/>
  <c r="F1281" i="39"/>
  <c r="H1281" i="39" s="1"/>
  <c r="G1281" i="39"/>
  <c r="I1281" i="39" s="1"/>
  <c r="D1282" i="39"/>
  <c r="E1282" i="39"/>
  <c r="F1282" i="39"/>
  <c r="G1282" i="39"/>
  <c r="I1282" i="39" s="1"/>
  <c r="D1283" i="39"/>
  <c r="E1283" i="39"/>
  <c r="F1283" i="39"/>
  <c r="H1283" i="39" s="1"/>
  <c r="G1283" i="39"/>
  <c r="I1283" i="39" s="1"/>
  <c r="D1284" i="39"/>
  <c r="E1284" i="39"/>
  <c r="F1284" i="39"/>
  <c r="H1284" i="39" s="1"/>
  <c r="G1284" i="39"/>
  <c r="I1284" i="39" s="1"/>
  <c r="D1285" i="39"/>
  <c r="E1285" i="39"/>
  <c r="F1285" i="39"/>
  <c r="H1285" i="39" s="1"/>
  <c r="D1286" i="39"/>
  <c r="E1286" i="39"/>
  <c r="F1286" i="39"/>
  <c r="H1286" i="39" s="1"/>
  <c r="D1287" i="39"/>
  <c r="E1287" i="39"/>
  <c r="F1287" i="39"/>
  <c r="H1287" i="39" s="1"/>
  <c r="G1287" i="39"/>
  <c r="I1287" i="39" s="1"/>
  <c r="D1288" i="39"/>
  <c r="E1288" i="39"/>
  <c r="F1288" i="39"/>
  <c r="H1288" i="39" s="1"/>
  <c r="D1289" i="39"/>
  <c r="E1289" i="39"/>
  <c r="F1289" i="39"/>
  <c r="H1289" i="39" s="1"/>
  <c r="G1289" i="39"/>
  <c r="I1289" i="39" s="1"/>
  <c r="D1290" i="39"/>
  <c r="E1290" i="39"/>
  <c r="F1290" i="39"/>
  <c r="H1290" i="39" s="1"/>
  <c r="G1290" i="39"/>
  <c r="I1290" i="39" s="1"/>
  <c r="D1291" i="39"/>
  <c r="E1291" i="39"/>
  <c r="F1291" i="39"/>
  <c r="H1291" i="39" s="1"/>
  <c r="G1291" i="39"/>
  <c r="I1291" i="39" s="1"/>
  <c r="D1292" i="39"/>
  <c r="E1292" i="39"/>
  <c r="F1292" i="39"/>
  <c r="H1292" i="39" s="1"/>
  <c r="G1292" i="39"/>
  <c r="I1292" i="39" s="1"/>
  <c r="D1293" i="39"/>
  <c r="E1293" i="39"/>
  <c r="F1293" i="39"/>
  <c r="H1293" i="39" s="1"/>
  <c r="D1294" i="39"/>
  <c r="E1294" i="39"/>
  <c r="F1294" i="39"/>
  <c r="H1294" i="39" s="1"/>
  <c r="D1295" i="39"/>
  <c r="E1295" i="39"/>
  <c r="F1295" i="39"/>
  <c r="H1295" i="39" s="1"/>
  <c r="G1295" i="39"/>
  <c r="I1295" i="39" s="1"/>
  <c r="D1296" i="39"/>
  <c r="E1296" i="39"/>
  <c r="F1296" i="39"/>
  <c r="D1297" i="39"/>
  <c r="E1297" i="39"/>
  <c r="F1297" i="39"/>
  <c r="H1297" i="39" s="1"/>
  <c r="G1297" i="39"/>
  <c r="I1297" i="39" s="1"/>
  <c r="D1298" i="39"/>
  <c r="E1298" i="39"/>
  <c r="F1298" i="39"/>
  <c r="H1298" i="39" s="1"/>
  <c r="G1298" i="39"/>
  <c r="I1298" i="39" s="1"/>
  <c r="D1299" i="39"/>
  <c r="E1299" i="39"/>
  <c r="F1299" i="39"/>
  <c r="H1299" i="39" s="1"/>
  <c r="G1299" i="39"/>
  <c r="I1299" i="39" s="1"/>
  <c r="D1300" i="39"/>
  <c r="E1300" i="39"/>
  <c r="F1300" i="39"/>
  <c r="H1300" i="39" s="1"/>
  <c r="G1300" i="39"/>
  <c r="I1300" i="39" s="1"/>
  <c r="D1301" i="39"/>
  <c r="E1301" i="39"/>
  <c r="F1301" i="39"/>
  <c r="H1301" i="39" s="1"/>
  <c r="D1302" i="39"/>
  <c r="E1302" i="39"/>
  <c r="F1302" i="39"/>
  <c r="H1302" i="39" s="1"/>
  <c r="D1303" i="39"/>
  <c r="E1303" i="39"/>
  <c r="F1303" i="39"/>
  <c r="H1303" i="39" s="1"/>
  <c r="G1303" i="39"/>
  <c r="I1303" i="39" s="1"/>
  <c r="D1304" i="39"/>
  <c r="E1304" i="39"/>
  <c r="F1304" i="39"/>
  <c r="H1304" i="39" s="1"/>
  <c r="D1305" i="39"/>
  <c r="E1305" i="39"/>
  <c r="F1305" i="39"/>
  <c r="H1305" i="39" s="1"/>
  <c r="G1305" i="39"/>
  <c r="I1305" i="39" s="1"/>
  <c r="D1306" i="39"/>
  <c r="E1306" i="39"/>
  <c r="F1306" i="39"/>
  <c r="H1306" i="39" s="1"/>
  <c r="G1306" i="39"/>
  <c r="I1306" i="39" s="1"/>
  <c r="D1307" i="39"/>
  <c r="E1307" i="39"/>
  <c r="F1307" i="39"/>
  <c r="G1307" i="39"/>
  <c r="I1307" i="39" s="1"/>
  <c r="D1308" i="39"/>
  <c r="E1308" i="39"/>
  <c r="F1308" i="39"/>
  <c r="H1308" i="39" s="1"/>
  <c r="G1308" i="39"/>
  <c r="I1308" i="39" s="1"/>
  <c r="D1309" i="39"/>
  <c r="E1309" i="39"/>
  <c r="F1309" i="39"/>
  <c r="H1309" i="39" s="1"/>
  <c r="D1310" i="39"/>
  <c r="E1310" i="39"/>
  <c r="F1310" i="39"/>
  <c r="H1310" i="39" s="1"/>
  <c r="D1311" i="39"/>
  <c r="E1311" i="39"/>
  <c r="F1311" i="39"/>
  <c r="H1311" i="39" s="1"/>
  <c r="G1311" i="39"/>
  <c r="I1311" i="39" s="1"/>
  <c r="D1312" i="39"/>
  <c r="E1312" i="39"/>
  <c r="F1312" i="39"/>
  <c r="H1312" i="39" s="1"/>
  <c r="D1313" i="39"/>
  <c r="E1313" i="39"/>
  <c r="F1313" i="39"/>
  <c r="H1313" i="39" s="1"/>
  <c r="G1313" i="39"/>
  <c r="I1313" i="39" s="1"/>
  <c r="D1314" i="39"/>
  <c r="E1314" i="39"/>
  <c r="F1314" i="39"/>
  <c r="H1314" i="39" s="1"/>
  <c r="G1314" i="39"/>
  <c r="I1314" i="39" s="1"/>
  <c r="D1315" i="39"/>
  <c r="E1315" i="39"/>
  <c r="F1315" i="39"/>
  <c r="H1315" i="39" s="1"/>
  <c r="G1315" i="39"/>
  <c r="I1315" i="39" s="1"/>
  <c r="D1316" i="39"/>
  <c r="E1316" i="39"/>
  <c r="F1316" i="39"/>
  <c r="H1316" i="39" s="1"/>
  <c r="G1316" i="39"/>
  <c r="I1316" i="39" s="1"/>
  <c r="D1317" i="39"/>
  <c r="E1317" i="39"/>
  <c r="F1317" i="39"/>
  <c r="H1317" i="39" s="1"/>
  <c r="D1318" i="39"/>
  <c r="E1318" i="39"/>
  <c r="F1318" i="39"/>
  <c r="H1318" i="39" s="1"/>
  <c r="D1319" i="39"/>
  <c r="E1319" i="39"/>
  <c r="F1319" i="39"/>
  <c r="H1319" i="39" s="1"/>
  <c r="G1319" i="39"/>
  <c r="I1319" i="39" s="1"/>
  <c r="D1320" i="39"/>
  <c r="E1320" i="39"/>
  <c r="F1320" i="39"/>
  <c r="H1320" i="39" s="1"/>
  <c r="D1321" i="39"/>
  <c r="E1321" i="39"/>
  <c r="F1321" i="39"/>
  <c r="H1321" i="39" s="1"/>
  <c r="G1321" i="39"/>
  <c r="I1321" i="39" s="1"/>
  <c r="D1322" i="39"/>
  <c r="E1322" i="39"/>
  <c r="F1322" i="39"/>
  <c r="H1322" i="39" s="1"/>
  <c r="G1322" i="39"/>
  <c r="I1322" i="39" s="1"/>
  <c r="D1323" i="39"/>
  <c r="E1323" i="39"/>
  <c r="F1323" i="39"/>
  <c r="H1323" i="39" s="1"/>
  <c r="G1323" i="39"/>
  <c r="I1323" i="39" s="1"/>
  <c r="D1324" i="39"/>
  <c r="E1324" i="39"/>
  <c r="F1324" i="39"/>
  <c r="H1324" i="39" s="1"/>
  <c r="G1324" i="39"/>
  <c r="I1324" i="39" s="1"/>
  <c r="D1325" i="39"/>
  <c r="E1325" i="39"/>
  <c r="F1325" i="39"/>
  <c r="H1325" i="39" s="1"/>
  <c r="D1326" i="39"/>
  <c r="E1326" i="39"/>
  <c r="F1326" i="39"/>
  <c r="H1326" i="39" s="1"/>
  <c r="D1327" i="39"/>
  <c r="E1327" i="39"/>
  <c r="F1327" i="39"/>
  <c r="H1327" i="39" s="1"/>
  <c r="G1327" i="39"/>
  <c r="I1327" i="39" s="1"/>
  <c r="D1328" i="39"/>
  <c r="E1328" i="39"/>
  <c r="F1328" i="39"/>
  <c r="H1328" i="39" s="1"/>
  <c r="D1329" i="39"/>
  <c r="E1329" i="39"/>
  <c r="F1329" i="39"/>
  <c r="H1329" i="39" s="1"/>
  <c r="G1329" i="39"/>
  <c r="I1329" i="39" s="1"/>
  <c r="D1330" i="39"/>
  <c r="E1330" i="39"/>
  <c r="F1330" i="39"/>
  <c r="H1330" i="39" s="1"/>
  <c r="G1330" i="39"/>
  <c r="I1330" i="39" s="1"/>
  <c r="D1331" i="39"/>
  <c r="E1331" i="39"/>
  <c r="F1331" i="39"/>
  <c r="H1331" i="39" s="1"/>
  <c r="G1331" i="39"/>
  <c r="I1331" i="39" s="1"/>
  <c r="G1263" i="39"/>
  <c r="F1263" i="39"/>
  <c r="E1263" i="39"/>
  <c r="D1263" i="39"/>
  <c r="G1262" i="39"/>
  <c r="I1262" i="39" s="1"/>
  <c r="F1262" i="39"/>
  <c r="H1262" i="39" s="1"/>
  <c r="E1262" i="39"/>
  <c r="D1262" i="39"/>
  <c r="D1193" i="39"/>
  <c r="E1193" i="39"/>
  <c r="F1193" i="39"/>
  <c r="H1193" i="39" s="1"/>
  <c r="G1193" i="39"/>
  <c r="I1193" i="39" s="1"/>
  <c r="D1194" i="39"/>
  <c r="E1194" i="39"/>
  <c r="F1194" i="39"/>
  <c r="H1194" i="39" s="1"/>
  <c r="D1195" i="39"/>
  <c r="E1195" i="39"/>
  <c r="F1195" i="39"/>
  <c r="H1195" i="39" s="1"/>
  <c r="G1195" i="39"/>
  <c r="I1195" i="39" s="1"/>
  <c r="D1196" i="39"/>
  <c r="E1196" i="39"/>
  <c r="F1196" i="39"/>
  <c r="H1196" i="39" s="1"/>
  <c r="G1196" i="39"/>
  <c r="I1196" i="39" s="1"/>
  <c r="D1197" i="39"/>
  <c r="E1197" i="39"/>
  <c r="F1197" i="39"/>
  <c r="H1197" i="39" s="1"/>
  <c r="G1197" i="39"/>
  <c r="I1197" i="39" s="1"/>
  <c r="D1198" i="39"/>
  <c r="E1198" i="39"/>
  <c r="F1198" i="39"/>
  <c r="H1198" i="39" s="1"/>
  <c r="D1199" i="39"/>
  <c r="E1199" i="39"/>
  <c r="F1199" i="39"/>
  <c r="H1199" i="39" s="1"/>
  <c r="G1199" i="39"/>
  <c r="I1199" i="39" s="1"/>
  <c r="D1200" i="39"/>
  <c r="E1200" i="39"/>
  <c r="F1200" i="39"/>
  <c r="H1200" i="39" s="1"/>
  <c r="G1200" i="39"/>
  <c r="I1200" i="39" s="1"/>
  <c r="D1201" i="39"/>
  <c r="E1201" i="39"/>
  <c r="F1201" i="39"/>
  <c r="H1201" i="39" s="1"/>
  <c r="G1201" i="39"/>
  <c r="I1201" i="39" s="1"/>
  <c r="D1202" i="39"/>
  <c r="E1202" i="39"/>
  <c r="F1202" i="39"/>
  <c r="H1202" i="39" s="1"/>
  <c r="G1202" i="39"/>
  <c r="I1202" i="39" s="1"/>
  <c r="D1203" i="39"/>
  <c r="E1203" i="39"/>
  <c r="F1203" i="39"/>
  <c r="H1203" i="39" s="1"/>
  <c r="G1203" i="39"/>
  <c r="I1203" i="39" s="1"/>
  <c r="D1204" i="39"/>
  <c r="E1204" i="39"/>
  <c r="F1204" i="39"/>
  <c r="H1204" i="39" s="1"/>
  <c r="G1204" i="39"/>
  <c r="I1204" i="39" s="1"/>
  <c r="D1205" i="39"/>
  <c r="E1205" i="39"/>
  <c r="F1205" i="39"/>
  <c r="H1205" i="39" s="1"/>
  <c r="G1205" i="39"/>
  <c r="I1205" i="39" s="1"/>
  <c r="D1206" i="39"/>
  <c r="E1206" i="39"/>
  <c r="F1206" i="39"/>
  <c r="H1206" i="39" s="1"/>
  <c r="D1207" i="39"/>
  <c r="E1207" i="39"/>
  <c r="F1207" i="39"/>
  <c r="H1207" i="39" s="1"/>
  <c r="G1207" i="39"/>
  <c r="I1207" i="39" s="1"/>
  <c r="D1208" i="39"/>
  <c r="E1208" i="39"/>
  <c r="F1208" i="39"/>
  <c r="H1208" i="39" s="1"/>
  <c r="G1208" i="39"/>
  <c r="I1208" i="39" s="1"/>
  <c r="D1209" i="39"/>
  <c r="E1209" i="39"/>
  <c r="F1209" i="39"/>
  <c r="H1209" i="39" s="1"/>
  <c r="G1209" i="39"/>
  <c r="I1209" i="39" s="1"/>
  <c r="D1210" i="39"/>
  <c r="E1210" i="39"/>
  <c r="F1210" i="39"/>
  <c r="H1210" i="39" s="1"/>
  <c r="G1210" i="39"/>
  <c r="I1210" i="39" s="1"/>
  <c r="D1211" i="39"/>
  <c r="E1211" i="39"/>
  <c r="F1211" i="39"/>
  <c r="H1211" i="39" s="1"/>
  <c r="G1211" i="39"/>
  <c r="I1211" i="39" s="1"/>
  <c r="D1212" i="39"/>
  <c r="E1212" i="39"/>
  <c r="F1212" i="39"/>
  <c r="H1212" i="39" s="1"/>
  <c r="G1212" i="39"/>
  <c r="I1212" i="39" s="1"/>
  <c r="D1213" i="39"/>
  <c r="E1213" i="39"/>
  <c r="F1213" i="39"/>
  <c r="H1213" i="39" s="1"/>
  <c r="G1213" i="39"/>
  <c r="I1213" i="39" s="1"/>
  <c r="D1214" i="39"/>
  <c r="E1214" i="39"/>
  <c r="F1214" i="39"/>
  <c r="H1214" i="39" s="1"/>
  <c r="D1215" i="39"/>
  <c r="E1215" i="39"/>
  <c r="F1215" i="39"/>
  <c r="H1215" i="39" s="1"/>
  <c r="G1215" i="39"/>
  <c r="I1215" i="39" s="1"/>
  <c r="D1216" i="39"/>
  <c r="E1216" i="39"/>
  <c r="F1216" i="39"/>
  <c r="H1216" i="39" s="1"/>
  <c r="G1216" i="39"/>
  <c r="I1216" i="39" s="1"/>
  <c r="D1217" i="39"/>
  <c r="E1217" i="39"/>
  <c r="F1217" i="39"/>
  <c r="H1217" i="39" s="1"/>
  <c r="G1217" i="39"/>
  <c r="I1217" i="39" s="1"/>
  <c r="D1218" i="39"/>
  <c r="E1218" i="39"/>
  <c r="F1218" i="39"/>
  <c r="H1218" i="39" s="1"/>
  <c r="G1218" i="39"/>
  <c r="I1218" i="39" s="1"/>
  <c r="D1219" i="39"/>
  <c r="E1219" i="39"/>
  <c r="F1219" i="39"/>
  <c r="H1219" i="39" s="1"/>
  <c r="G1219" i="39"/>
  <c r="I1219" i="39" s="1"/>
  <c r="D1220" i="39"/>
  <c r="E1220" i="39"/>
  <c r="F1220" i="39"/>
  <c r="H1220" i="39" s="1"/>
  <c r="G1220" i="39"/>
  <c r="I1220" i="39" s="1"/>
  <c r="D1221" i="39"/>
  <c r="E1221" i="39"/>
  <c r="F1221" i="39"/>
  <c r="H1221" i="39" s="1"/>
  <c r="G1221" i="39"/>
  <c r="I1221" i="39" s="1"/>
  <c r="D1222" i="39"/>
  <c r="E1222" i="39"/>
  <c r="F1222" i="39"/>
  <c r="H1222" i="39" s="1"/>
  <c r="D1223" i="39"/>
  <c r="E1223" i="39"/>
  <c r="F1223" i="39"/>
  <c r="H1223" i="39" s="1"/>
  <c r="G1223" i="39"/>
  <c r="I1223" i="39" s="1"/>
  <c r="D1224" i="39"/>
  <c r="E1224" i="39"/>
  <c r="F1224" i="39"/>
  <c r="H1224" i="39" s="1"/>
  <c r="G1224" i="39"/>
  <c r="I1224" i="39" s="1"/>
  <c r="D1225" i="39"/>
  <c r="E1225" i="39"/>
  <c r="F1225" i="39"/>
  <c r="H1225" i="39" s="1"/>
  <c r="G1225" i="39"/>
  <c r="I1225" i="39" s="1"/>
  <c r="D1226" i="39"/>
  <c r="E1226" i="39"/>
  <c r="F1226" i="39"/>
  <c r="H1226" i="39" s="1"/>
  <c r="G1226" i="39"/>
  <c r="I1226" i="39" s="1"/>
  <c r="D1227" i="39"/>
  <c r="E1227" i="39"/>
  <c r="F1227" i="39"/>
  <c r="H1227" i="39" s="1"/>
  <c r="G1227" i="39"/>
  <c r="I1227" i="39" s="1"/>
  <c r="D1228" i="39"/>
  <c r="E1228" i="39"/>
  <c r="F1228" i="39"/>
  <c r="H1228" i="39" s="1"/>
  <c r="G1228" i="39"/>
  <c r="I1228" i="39" s="1"/>
  <c r="D1229" i="39"/>
  <c r="E1229" i="39"/>
  <c r="F1229" i="39"/>
  <c r="H1229" i="39" s="1"/>
  <c r="G1229" i="39"/>
  <c r="I1229" i="39" s="1"/>
  <c r="D1230" i="39"/>
  <c r="E1230" i="39"/>
  <c r="F1230" i="39"/>
  <c r="H1230" i="39" s="1"/>
  <c r="D1231" i="39"/>
  <c r="E1231" i="39"/>
  <c r="F1231" i="39"/>
  <c r="H1231" i="39" s="1"/>
  <c r="G1231" i="39"/>
  <c r="I1231" i="39" s="1"/>
  <c r="D1232" i="39"/>
  <c r="E1232" i="39"/>
  <c r="F1232" i="39"/>
  <c r="H1232" i="39" s="1"/>
  <c r="G1232" i="39"/>
  <c r="I1232" i="39" s="1"/>
  <c r="D1233" i="39"/>
  <c r="E1233" i="39"/>
  <c r="F1233" i="39"/>
  <c r="H1233" i="39" s="1"/>
  <c r="G1233" i="39"/>
  <c r="I1233" i="39" s="1"/>
  <c r="D1234" i="39"/>
  <c r="E1234" i="39"/>
  <c r="F1234" i="39"/>
  <c r="H1234" i="39" s="1"/>
  <c r="G1234" i="39"/>
  <c r="I1234" i="39" s="1"/>
  <c r="D1235" i="39"/>
  <c r="E1235" i="39"/>
  <c r="F1235" i="39"/>
  <c r="H1235" i="39" s="1"/>
  <c r="G1235" i="39"/>
  <c r="I1235" i="39" s="1"/>
  <c r="D1236" i="39"/>
  <c r="E1236" i="39"/>
  <c r="F1236" i="39"/>
  <c r="H1236" i="39" s="1"/>
  <c r="G1236" i="39"/>
  <c r="I1236" i="39" s="1"/>
  <c r="D1237" i="39"/>
  <c r="E1237" i="39"/>
  <c r="F1237" i="39"/>
  <c r="H1237" i="39" s="1"/>
  <c r="G1237" i="39"/>
  <c r="I1237" i="39" s="1"/>
  <c r="D1238" i="39"/>
  <c r="E1238" i="39"/>
  <c r="F1238" i="39"/>
  <c r="H1238" i="39" s="1"/>
  <c r="D1239" i="39"/>
  <c r="E1239" i="39"/>
  <c r="F1239" i="39"/>
  <c r="H1239" i="39" s="1"/>
  <c r="G1239" i="39"/>
  <c r="I1239" i="39" s="1"/>
  <c r="D1240" i="39"/>
  <c r="E1240" i="39"/>
  <c r="F1240" i="39"/>
  <c r="H1240" i="39" s="1"/>
  <c r="G1240" i="39"/>
  <c r="I1240" i="39" s="1"/>
  <c r="D1241" i="39"/>
  <c r="E1241" i="39"/>
  <c r="F1241" i="39"/>
  <c r="H1241" i="39" s="1"/>
  <c r="G1241" i="39"/>
  <c r="I1241" i="39" s="1"/>
  <c r="D1242" i="39"/>
  <c r="E1242" i="39"/>
  <c r="F1242" i="39"/>
  <c r="H1242" i="39" s="1"/>
  <c r="G1242" i="39"/>
  <c r="I1242" i="39" s="1"/>
  <c r="D1243" i="39"/>
  <c r="E1243" i="39"/>
  <c r="F1243" i="39"/>
  <c r="H1243" i="39" s="1"/>
  <c r="G1243" i="39"/>
  <c r="I1243" i="39" s="1"/>
  <c r="D1244" i="39"/>
  <c r="E1244" i="39"/>
  <c r="F1244" i="39"/>
  <c r="H1244" i="39" s="1"/>
  <c r="G1244" i="39"/>
  <c r="I1244" i="39" s="1"/>
  <c r="D1245" i="39"/>
  <c r="E1245" i="39"/>
  <c r="F1245" i="39"/>
  <c r="H1245" i="39" s="1"/>
  <c r="G1245" i="39"/>
  <c r="I1245" i="39" s="1"/>
  <c r="D1246" i="39"/>
  <c r="E1246" i="39"/>
  <c r="F1246" i="39"/>
  <c r="H1246" i="39" s="1"/>
  <c r="D1247" i="39"/>
  <c r="E1247" i="39"/>
  <c r="F1247" i="39"/>
  <c r="H1247" i="39" s="1"/>
  <c r="G1247" i="39"/>
  <c r="I1247" i="39" s="1"/>
  <c r="D1248" i="39"/>
  <c r="E1248" i="39"/>
  <c r="F1248" i="39"/>
  <c r="H1248" i="39" s="1"/>
  <c r="G1248" i="39"/>
  <c r="I1248" i="39" s="1"/>
  <c r="D1249" i="39"/>
  <c r="E1249" i="39"/>
  <c r="F1249" i="39"/>
  <c r="G1249" i="39"/>
  <c r="I1249" i="39" s="1"/>
  <c r="D1250" i="39"/>
  <c r="E1250" i="39"/>
  <c r="F1250" i="39"/>
  <c r="H1250" i="39" s="1"/>
  <c r="G1250" i="39"/>
  <c r="I1250" i="39" s="1"/>
  <c r="D1251" i="39"/>
  <c r="E1251" i="39"/>
  <c r="F1251" i="39"/>
  <c r="H1251" i="39" s="1"/>
  <c r="G1251" i="39"/>
  <c r="I1251" i="39" s="1"/>
  <c r="D1252" i="39"/>
  <c r="E1252" i="39"/>
  <c r="F1252" i="39"/>
  <c r="H1252" i="39" s="1"/>
  <c r="G1252" i="39"/>
  <c r="I1252" i="39" s="1"/>
  <c r="D1253" i="39"/>
  <c r="E1253" i="39"/>
  <c r="F1253" i="39"/>
  <c r="H1253" i="39" s="1"/>
  <c r="G1253" i="39"/>
  <c r="I1253" i="39" s="1"/>
  <c r="D1254" i="39"/>
  <c r="E1254" i="39"/>
  <c r="F1254" i="39"/>
  <c r="H1254" i="39" s="1"/>
  <c r="D1255" i="39"/>
  <c r="E1255" i="39"/>
  <c r="F1255" i="39"/>
  <c r="H1255" i="39" s="1"/>
  <c r="G1255" i="39"/>
  <c r="I1255" i="39" s="1"/>
  <c r="D1256" i="39"/>
  <c r="E1256" i="39"/>
  <c r="F1256" i="39"/>
  <c r="H1256" i="39" s="1"/>
  <c r="G1256" i="39"/>
  <c r="I1256" i="39" s="1"/>
  <c r="D1257" i="39"/>
  <c r="E1257" i="39"/>
  <c r="F1257" i="39"/>
  <c r="H1257" i="39" s="1"/>
  <c r="G1257" i="39"/>
  <c r="I1257" i="39" s="1"/>
  <c r="D1258" i="39"/>
  <c r="E1258" i="39"/>
  <c r="F1258" i="39"/>
  <c r="H1258" i="39" s="1"/>
  <c r="G1258" i="39"/>
  <c r="I1258" i="39" s="1"/>
  <c r="D1259" i="39"/>
  <c r="E1259" i="39"/>
  <c r="F1259" i="39"/>
  <c r="H1259" i="39" s="1"/>
  <c r="G1259" i="39"/>
  <c r="I1259" i="39" s="1"/>
  <c r="D1260" i="39"/>
  <c r="E1260" i="39"/>
  <c r="F1260" i="39"/>
  <c r="H1260" i="39" s="1"/>
  <c r="G1260" i="39"/>
  <c r="I1260" i="39" s="1"/>
  <c r="D1261" i="39"/>
  <c r="E1261" i="39"/>
  <c r="F1261" i="39"/>
  <c r="H1261" i="39" s="1"/>
  <c r="G1261" i="39"/>
  <c r="I1261" i="39" s="1"/>
  <c r="G1192" i="39"/>
  <c r="I1192" i="39" s="1"/>
  <c r="F1192" i="39"/>
  <c r="H1192" i="39" s="1"/>
  <c r="E1192" i="39"/>
  <c r="D1192" i="39"/>
  <c r="D1123" i="39"/>
  <c r="E1123" i="39"/>
  <c r="F1123" i="39"/>
  <c r="H1123" i="39" s="1"/>
  <c r="G1123" i="39"/>
  <c r="I1123" i="39" s="1"/>
  <c r="D1124" i="39"/>
  <c r="E1124" i="39"/>
  <c r="F1124" i="39"/>
  <c r="H1124" i="39" s="1"/>
  <c r="D1125" i="39"/>
  <c r="E1125" i="39"/>
  <c r="F1125" i="39"/>
  <c r="H1125" i="39" s="1"/>
  <c r="G1125" i="39"/>
  <c r="I1125" i="39" s="1"/>
  <c r="D1126" i="39"/>
  <c r="E1126" i="39"/>
  <c r="F1126" i="39"/>
  <c r="H1126" i="39" s="1"/>
  <c r="G1126" i="39"/>
  <c r="I1126" i="39" s="1"/>
  <c r="D1127" i="39"/>
  <c r="E1127" i="39"/>
  <c r="F1127" i="39"/>
  <c r="H1127" i="39" s="1"/>
  <c r="G1127" i="39"/>
  <c r="I1127" i="39" s="1"/>
  <c r="D1128" i="39"/>
  <c r="E1128" i="39"/>
  <c r="F1128" i="39"/>
  <c r="H1128" i="39" s="1"/>
  <c r="D1129" i="39"/>
  <c r="E1129" i="39"/>
  <c r="F1129" i="39"/>
  <c r="H1129" i="39" s="1"/>
  <c r="G1129" i="39"/>
  <c r="I1129" i="39" s="1"/>
  <c r="D1130" i="39"/>
  <c r="E1130" i="39"/>
  <c r="F1130" i="39"/>
  <c r="H1130" i="39" s="1"/>
  <c r="G1130" i="39"/>
  <c r="I1130" i="39" s="1"/>
  <c r="D1131" i="39"/>
  <c r="E1131" i="39"/>
  <c r="F1131" i="39"/>
  <c r="H1131" i="39" s="1"/>
  <c r="G1131" i="39"/>
  <c r="I1131" i="39" s="1"/>
  <c r="D1132" i="39"/>
  <c r="E1132" i="39"/>
  <c r="F1132" i="39"/>
  <c r="H1132" i="39" s="1"/>
  <c r="G1132" i="39"/>
  <c r="I1132" i="39" s="1"/>
  <c r="D1133" i="39"/>
  <c r="E1133" i="39"/>
  <c r="F1133" i="39"/>
  <c r="H1133" i="39" s="1"/>
  <c r="G1133" i="39"/>
  <c r="I1133" i="39" s="1"/>
  <c r="D1134" i="39"/>
  <c r="E1134" i="39"/>
  <c r="F1134" i="39"/>
  <c r="H1134" i="39" s="1"/>
  <c r="G1134" i="39"/>
  <c r="I1134" i="39" s="1"/>
  <c r="D1135" i="39"/>
  <c r="E1135" i="39"/>
  <c r="F1135" i="39"/>
  <c r="H1135" i="39" s="1"/>
  <c r="G1135" i="39"/>
  <c r="I1135" i="39" s="1"/>
  <c r="D1136" i="39"/>
  <c r="E1136" i="39"/>
  <c r="F1136" i="39"/>
  <c r="H1136" i="39" s="1"/>
  <c r="D1137" i="39"/>
  <c r="E1137" i="39"/>
  <c r="F1137" i="39"/>
  <c r="H1137" i="39" s="1"/>
  <c r="G1137" i="39"/>
  <c r="I1137" i="39" s="1"/>
  <c r="D1138" i="39"/>
  <c r="E1138" i="39"/>
  <c r="F1138" i="39"/>
  <c r="H1138" i="39" s="1"/>
  <c r="G1138" i="39"/>
  <c r="I1138" i="39" s="1"/>
  <c r="D1139" i="39"/>
  <c r="E1139" i="39"/>
  <c r="F1139" i="39"/>
  <c r="H1139" i="39" s="1"/>
  <c r="G1139" i="39"/>
  <c r="I1139" i="39" s="1"/>
  <c r="D1140" i="39"/>
  <c r="E1140" i="39"/>
  <c r="F1140" i="39"/>
  <c r="H1140" i="39" s="1"/>
  <c r="G1140" i="39"/>
  <c r="I1140" i="39" s="1"/>
  <c r="D1141" i="39"/>
  <c r="E1141" i="39"/>
  <c r="F1141" i="39"/>
  <c r="H1141" i="39" s="1"/>
  <c r="G1141" i="39"/>
  <c r="I1141" i="39" s="1"/>
  <c r="D1142" i="39"/>
  <c r="E1142" i="39"/>
  <c r="F1142" i="39"/>
  <c r="H1142" i="39" s="1"/>
  <c r="G1142" i="39"/>
  <c r="I1142" i="39" s="1"/>
  <c r="D1143" i="39"/>
  <c r="E1143" i="39"/>
  <c r="F1143" i="39"/>
  <c r="H1143" i="39" s="1"/>
  <c r="G1143" i="39"/>
  <c r="I1143" i="39" s="1"/>
  <c r="D1144" i="39"/>
  <c r="E1144" i="39"/>
  <c r="F1144" i="39"/>
  <c r="H1144" i="39" s="1"/>
  <c r="D1145" i="39"/>
  <c r="E1145" i="39"/>
  <c r="F1145" i="39"/>
  <c r="H1145" i="39" s="1"/>
  <c r="G1145" i="39"/>
  <c r="I1145" i="39" s="1"/>
  <c r="D1146" i="39"/>
  <c r="E1146" i="39"/>
  <c r="F1146" i="39"/>
  <c r="H1146" i="39" s="1"/>
  <c r="G1146" i="39"/>
  <c r="I1146" i="39" s="1"/>
  <c r="D1147" i="39"/>
  <c r="E1147" i="39"/>
  <c r="F1147" i="39"/>
  <c r="H1147" i="39" s="1"/>
  <c r="G1147" i="39"/>
  <c r="I1147" i="39" s="1"/>
  <c r="D1148" i="39"/>
  <c r="E1148" i="39"/>
  <c r="F1148" i="39"/>
  <c r="H1148" i="39" s="1"/>
  <c r="G1148" i="39"/>
  <c r="I1148" i="39" s="1"/>
  <c r="D1149" i="39"/>
  <c r="E1149" i="39"/>
  <c r="F1149" i="39"/>
  <c r="H1149" i="39" s="1"/>
  <c r="G1149" i="39"/>
  <c r="I1149" i="39" s="1"/>
  <c r="D1150" i="39"/>
  <c r="E1150" i="39"/>
  <c r="F1150" i="39"/>
  <c r="H1150" i="39" s="1"/>
  <c r="G1150" i="39"/>
  <c r="I1150" i="39" s="1"/>
  <c r="D1151" i="39"/>
  <c r="E1151" i="39"/>
  <c r="F1151" i="39"/>
  <c r="H1151" i="39" s="1"/>
  <c r="G1151" i="39"/>
  <c r="I1151" i="39" s="1"/>
  <c r="D1152" i="39"/>
  <c r="E1152" i="39"/>
  <c r="F1152" i="39"/>
  <c r="H1152" i="39" s="1"/>
  <c r="D1153" i="39"/>
  <c r="E1153" i="39"/>
  <c r="F1153" i="39"/>
  <c r="H1153" i="39" s="1"/>
  <c r="G1153" i="39"/>
  <c r="I1153" i="39" s="1"/>
  <c r="D1154" i="39"/>
  <c r="E1154" i="39"/>
  <c r="F1154" i="39"/>
  <c r="H1154" i="39" s="1"/>
  <c r="G1154" i="39"/>
  <c r="I1154" i="39" s="1"/>
  <c r="D1155" i="39"/>
  <c r="E1155" i="39"/>
  <c r="F1155" i="39"/>
  <c r="H1155" i="39" s="1"/>
  <c r="G1155" i="39"/>
  <c r="I1155" i="39" s="1"/>
  <c r="D1156" i="39"/>
  <c r="E1156" i="39"/>
  <c r="F1156" i="39"/>
  <c r="H1156" i="39" s="1"/>
  <c r="G1156" i="39"/>
  <c r="I1156" i="39" s="1"/>
  <c r="D1157" i="39"/>
  <c r="E1157" i="39"/>
  <c r="F1157" i="39"/>
  <c r="H1157" i="39" s="1"/>
  <c r="G1157" i="39"/>
  <c r="I1157" i="39" s="1"/>
  <c r="D1158" i="39"/>
  <c r="E1158" i="39"/>
  <c r="F1158" i="39"/>
  <c r="H1158" i="39" s="1"/>
  <c r="G1158" i="39"/>
  <c r="I1158" i="39" s="1"/>
  <c r="D1159" i="39"/>
  <c r="E1159" i="39"/>
  <c r="F1159" i="39"/>
  <c r="H1159" i="39" s="1"/>
  <c r="G1159" i="39"/>
  <c r="I1159" i="39" s="1"/>
  <c r="D1160" i="39"/>
  <c r="E1160" i="39"/>
  <c r="F1160" i="39"/>
  <c r="H1160" i="39" s="1"/>
  <c r="D1161" i="39"/>
  <c r="E1161" i="39"/>
  <c r="F1161" i="39"/>
  <c r="H1161" i="39" s="1"/>
  <c r="G1161" i="39"/>
  <c r="I1161" i="39" s="1"/>
  <c r="D1162" i="39"/>
  <c r="E1162" i="39"/>
  <c r="F1162" i="39"/>
  <c r="H1162" i="39" s="1"/>
  <c r="G1162" i="39"/>
  <c r="I1162" i="39" s="1"/>
  <c r="D1163" i="39"/>
  <c r="E1163" i="39"/>
  <c r="F1163" i="39"/>
  <c r="H1163" i="39" s="1"/>
  <c r="G1163" i="39"/>
  <c r="I1163" i="39" s="1"/>
  <c r="D1164" i="39"/>
  <c r="E1164" i="39"/>
  <c r="F1164" i="39"/>
  <c r="H1164" i="39" s="1"/>
  <c r="G1164" i="39"/>
  <c r="I1164" i="39" s="1"/>
  <c r="D1165" i="39"/>
  <c r="E1165" i="39"/>
  <c r="F1165" i="39"/>
  <c r="H1165" i="39" s="1"/>
  <c r="G1165" i="39"/>
  <c r="I1165" i="39" s="1"/>
  <c r="D1166" i="39"/>
  <c r="E1166" i="39"/>
  <c r="F1166" i="39"/>
  <c r="H1166" i="39" s="1"/>
  <c r="G1166" i="39"/>
  <c r="I1166" i="39" s="1"/>
  <c r="D1167" i="39"/>
  <c r="E1167" i="39"/>
  <c r="F1167" i="39"/>
  <c r="H1167" i="39" s="1"/>
  <c r="G1167" i="39"/>
  <c r="I1167" i="39" s="1"/>
  <c r="D1168" i="39"/>
  <c r="E1168" i="39"/>
  <c r="F1168" i="39"/>
  <c r="H1168" i="39" s="1"/>
  <c r="D1169" i="39"/>
  <c r="E1169" i="39"/>
  <c r="F1169" i="39"/>
  <c r="H1169" i="39" s="1"/>
  <c r="G1169" i="39"/>
  <c r="I1169" i="39" s="1"/>
  <c r="D1170" i="39"/>
  <c r="E1170" i="39"/>
  <c r="F1170" i="39"/>
  <c r="H1170" i="39" s="1"/>
  <c r="G1170" i="39"/>
  <c r="I1170" i="39" s="1"/>
  <c r="D1171" i="39"/>
  <c r="E1171" i="39"/>
  <c r="F1171" i="39"/>
  <c r="H1171" i="39" s="1"/>
  <c r="G1171" i="39"/>
  <c r="I1171" i="39" s="1"/>
  <c r="D1172" i="39"/>
  <c r="E1172" i="39"/>
  <c r="F1172" i="39"/>
  <c r="H1172" i="39" s="1"/>
  <c r="G1172" i="39"/>
  <c r="I1172" i="39" s="1"/>
  <c r="D1173" i="39"/>
  <c r="E1173" i="39"/>
  <c r="F1173" i="39"/>
  <c r="H1173" i="39" s="1"/>
  <c r="G1173" i="39"/>
  <c r="I1173" i="39" s="1"/>
  <c r="D1174" i="39"/>
  <c r="E1174" i="39"/>
  <c r="F1174" i="39"/>
  <c r="H1174" i="39" s="1"/>
  <c r="G1174" i="39"/>
  <c r="I1174" i="39" s="1"/>
  <c r="D1175" i="39"/>
  <c r="E1175" i="39"/>
  <c r="F1175" i="39"/>
  <c r="H1175" i="39" s="1"/>
  <c r="G1175" i="39"/>
  <c r="I1175" i="39" s="1"/>
  <c r="D1176" i="39"/>
  <c r="E1176" i="39"/>
  <c r="F1176" i="39"/>
  <c r="H1176" i="39" s="1"/>
  <c r="D1177" i="39"/>
  <c r="E1177" i="39"/>
  <c r="F1177" i="39"/>
  <c r="H1177" i="39" s="1"/>
  <c r="G1177" i="39"/>
  <c r="I1177" i="39" s="1"/>
  <c r="D1178" i="39"/>
  <c r="E1178" i="39"/>
  <c r="F1178" i="39"/>
  <c r="H1178" i="39" s="1"/>
  <c r="G1178" i="39"/>
  <c r="I1178" i="39" s="1"/>
  <c r="D1179" i="39"/>
  <c r="E1179" i="39"/>
  <c r="F1179" i="39"/>
  <c r="H1179" i="39" s="1"/>
  <c r="G1179" i="39"/>
  <c r="I1179" i="39" s="1"/>
  <c r="D1180" i="39"/>
  <c r="E1180" i="39"/>
  <c r="F1180" i="39"/>
  <c r="H1180" i="39" s="1"/>
  <c r="G1180" i="39"/>
  <c r="I1180" i="39" s="1"/>
  <c r="D1181" i="39"/>
  <c r="E1181" i="39"/>
  <c r="F1181" i="39"/>
  <c r="H1181" i="39" s="1"/>
  <c r="G1181" i="39"/>
  <c r="I1181" i="39" s="1"/>
  <c r="D1182" i="39"/>
  <c r="E1182" i="39"/>
  <c r="F1182" i="39"/>
  <c r="H1182" i="39" s="1"/>
  <c r="G1182" i="39"/>
  <c r="I1182" i="39" s="1"/>
  <c r="D1183" i="39"/>
  <c r="E1183" i="39"/>
  <c r="F1183" i="39"/>
  <c r="H1183" i="39" s="1"/>
  <c r="G1183" i="39"/>
  <c r="I1183" i="39" s="1"/>
  <c r="D1184" i="39"/>
  <c r="E1184" i="39"/>
  <c r="F1184" i="39"/>
  <c r="H1184" i="39" s="1"/>
  <c r="D1185" i="39"/>
  <c r="E1185" i="39"/>
  <c r="F1185" i="39"/>
  <c r="H1185" i="39" s="1"/>
  <c r="G1185" i="39"/>
  <c r="I1185" i="39" s="1"/>
  <c r="D1186" i="39"/>
  <c r="E1186" i="39"/>
  <c r="F1186" i="39"/>
  <c r="H1186" i="39" s="1"/>
  <c r="G1186" i="39"/>
  <c r="I1186" i="39" s="1"/>
  <c r="D1187" i="39"/>
  <c r="E1187" i="39"/>
  <c r="F1187" i="39"/>
  <c r="H1187" i="39" s="1"/>
  <c r="G1187" i="39"/>
  <c r="I1187" i="39" s="1"/>
  <c r="D1188" i="39"/>
  <c r="E1188" i="39"/>
  <c r="F1188" i="39"/>
  <c r="H1188" i="39" s="1"/>
  <c r="G1188" i="39"/>
  <c r="I1188" i="39" s="1"/>
  <c r="D1189" i="39"/>
  <c r="E1189" i="39"/>
  <c r="F1189" i="39"/>
  <c r="H1189" i="39" s="1"/>
  <c r="G1189" i="39"/>
  <c r="I1189" i="39" s="1"/>
  <c r="D1190" i="39"/>
  <c r="E1190" i="39"/>
  <c r="F1190" i="39"/>
  <c r="H1190" i="39" s="1"/>
  <c r="G1190" i="39"/>
  <c r="I1190" i="39" s="1"/>
  <c r="D1191" i="39"/>
  <c r="E1191" i="39"/>
  <c r="F1191" i="39"/>
  <c r="H1191" i="39" s="1"/>
  <c r="G1191" i="39"/>
  <c r="I1191" i="39" s="1"/>
  <c r="G1122" i="39"/>
  <c r="I1122" i="39" s="1"/>
  <c r="F1122" i="39"/>
  <c r="H1122" i="39" s="1"/>
  <c r="E1122" i="39"/>
  <c r="D1122" i="39"/>
  <c r="D1053" i="39"/>
  <c r="E1053" i="39"/>
  <c r="F1053" i="39"/>
  <c r="H1053" i="39" s="1"/>
  <c r="G1053" i="39"/>
  <c r="I1053" i="39" s="1"/>
  <c r="D1054" i="39"/>
  <c r="E1054" i="39"/>
  <c r="F1054" i="39"/>
  <c r="H1054" i="39" s="1"/>
  <c r="D1055" i="39"/>
  <c r="E1055" i="39"/>
  <c r="F1055" i="39"/>
  <c r="H1055" i="39" s="1"/>
  <c r="G1055" i="39"/>
  <c r="I1055" i="39" s="1"/>
  <c r="D1056" i="39"/>
  <c r="E1056" i="39"/>
  <c r="F1056" i="39"/>
  <c r="H1056" i="39" s="1"/>
  <c r="D1057" i="39"/>
  <c r="E1057" i="39"/>
  <c r="F1057" i="39"/>
  <c r="H1057" i="39" s="1"/>
  <c r="G1057" i="39"/>
  <c r="I1057" i="39" s="1"/>
  <c r="D1058" i="39"/>
  <c r="E1058" i="39"/>
  <c r="F1058" i="39"/>
  <c r="H1058" i="39" s="1"/>
  <c r="D1059" i="39"/>
  <c r="E1059" i="39"/>
  <c r="F1059" i="39"/>
  <c r="H1059" i="39" s="1"/>
  <c r="G1059" i="39"/>
  <c r="I1059" i="39" s="1"/>
  <c r="D1060" i="39"/>
  <c r="E1060" i="39"/>
  <c r="F1060" i="39"/>
  <c r="H1060" i="39" s="1"/>
  <c r="G1060" i="39"/>
  <c r="I1060" i="39" s="1"/>
  <c r="D1061" i="39"/>
  <c r="E1061" i="39"/>
  <c r="F1061" i="39"/>
  <c r="H1061" i="39" s="1"/>
  <c r="G1061" i="39"/>
  <c r="I1061" i="39" s="1"/>
  <c r="D1062" i="39"/>
  <c r="E1062" i="39"/>
  <c r="F1062" i="39"/>
  <c r="H1062" i="39" s="1"/>
  <c r="D1063" i="39"/>
  <c r="E1063" i="39"/>
  <c r="F1063" i="39"/>
  <c r="H1063" i="39" s="1"/>
  <c r="G1063" i="39"/>
  <c r="I1063" i="39" s="1"/>
  <c r="D1064" i="39"/>
  <c r="E1064" i="39"/>
  <c r="F1064" i="39"/>
  <c r="H1064" i="39" s="1"/>
  <c r="G1064" i="39"/>
  <c r="I1064" i="39" s="1"/>
  <c r="D1065" i="39"/>
  <c r="E1065" i="39"/>
  <c r="F1065" i="39"/>
  <c r="H1065" i="39" s="1"/>
  <c r="G1065" i="39"/>
  <c r="I1065" i="39" s="1"/>
  <c r="D1066" i="39"/>
  <c r="E1066" i="39"/>
  <c r="F1066" i="39"/>
  <c r="H1066" i="39" s="1"/>
  <c r="D1067" i="39"/>
  <c r="E1067" i="39"/>
  <c r="F1067" i="39"/>
  <c r="H1067" i="39" s="1"/>
  <c r="G1067" i="39"/>
  <c r="I1067" i="39" s="1"/>
  <c r="D1068" i="39"/>
  <c r="E1068" i="39"/>
  <c r="F1068" i="39"/>
  <c r="H1068" i="39" s="1"/>
  <c r="G1068" i="39"/>
  <c r="I1068" i="39" s="1"/>
  <c r="D1069" i="39"/>
  <c r="E1069" i="39"/>
  <c r="F1069" i="39"/>
  <c r="H1069" i="39" s="1"/>
  <c r="G1069" i="39"/>
  <c r="I1069" i="39" s="1"/>
  <c r="D1070" i="39"/>
  <c r="E1070" i="39"/>
  <c r="F1070" i="39"/>
  <c r="H1070" i="39" s="1"/>
  <c r="D1071" i="39"/>
  <c r="E1071" i="39"/>
  <c r="F1071" i="39"/>
  <c r="H1071" i="39" s="1"/>
  <c r="G1071" i="39"/>
  <c r="I1071" i="39" s="1"/>
  <c r="D1072" i="39"/>
  <c r="E1072" i="39"/>
  <c r="F1072" i="39"/>
  <c r="H1072" i="39" s="1"/>
  <c r="G1072" i="39"/>
  <c r="I1072" i="39" s="1"/>
  <c r="D1073" i="39"/>
  <c r="E1073" i="39"/>
  <c r="F1073" i="39"/>
  <c r="H1073" i="39" s="1"/>
  <c r="G1073" i="39"/>
  <c r="I1073" i="39" s="1"/>
  <c r="D1074" i="39"/>
  <c r="E1074" i="39"/>
  <c r="F1074" i="39"/>
  <c r="H1074" i="39" s="1"/>
  <c r="D1075" i="39"/>
  <c r="E1075" i="39"/>
  <c r="F1075" i="39"/>
  <c r="H1075" i="39" s="1"/>
  <c r="G1075" i="39"/>
  <c r="I1075" i="39" s="1"/>
  <c r="D1076" i="39"/>
  <c r="E1076" i="39"/>
  <c r="F1076" i="39"/>
  <c r="H1076" i="39" s="1"/>
  <c r="G1076" i="39"/>
  <c r="I1076" i="39" s="1"/>
  <c r="D1077" i="39"/>
  <c r="E1077" i="39"/>
  <c r="F1077" i="39"/>
  <c r="H1077" i="39" s="1"/>
  <c r="G1077" i="39"/>
  <c r="I1077" i="39" s="1"/>
  <c r="D1078" i="39"/>
  <c r="E1078" i="39"/>
  <c r="F1078" i="39"/>
  <c r="H1078" i="39" s="1"/>
  <c r="D1079" i="39"/>
  <c r="E1079" i="39"/>
  <c r="F1079" i="39"/>
  <c r="H1079" i="39" s="1"/>
  <c r="G1079" i="39"/>
  <c r="I1079" i="39" s="1"/>
  <c r="D1080" i="39"/>
  <c r="E1080" i="39"/>
  <c r="F1080" i="39"/>
  <c r="H1080" i="39" s="1"/>
  <c r="G1080" i="39"/>
  <c r="I1080" i="39" s="1"/>
  <c r="D1081" i="39"/>
  <c r="E1081" i="39"/>
  <c r="F1081" i="39"/>
  <c r="H1081" i="39" s="1"/>
  <c r="G1081" i="39"/>
  <c r="I1081" i="39" s="1"/>
  <c r="D1082" i="39"/>
  <c r="E1082" i="39"/>
  <c r="F1082" i="39"/>
  <c r="H1082" i="39" s="1"/>
  <c r="D1083" i="39"/>
  <c r="E1083" i="39"/>
  <c r="F1083" i="39"/>
  <c r="H1083" i="39" s="1"/>
  <c r="G1083" i="39"/>
  <c r="I1083" i="39" s="1"/>
  <c r="D1084" i="39"/>
  <c r="E1084" i="39"/>
  <c r="F1084" i="39"/>
  <c r="H1084" i="39" s="1"/>
  <c r="G1084" i="39"/>
  <c r="I1084" i="39" s="1"/>
  <c r="D1085" i="39"/>
  <c r="E1085" i="39"/>
  <c r="F1085" i="39"/>
  <c r="H1085" i="39" s="1"/>
  <c r="G1085" i="39"/>
  <c r="I1085" i="39" s="1"/>
  <c r="D1086" i="39"/>
  <c r="E1086" i="39"/>
  <c r="F1086" i="39"/>
  <c r="H1086" i="39" s="1"/>
  <c r="D1087" i="39"/>
  <c r="E1087" i="39"/>
  <c r="F1087" i="39"/>
  <c r="H1087" i="39" s="1"/>
  <c r="G1087" i="39"/>
  <c r="I1087" i="39" s="1"/>
  <c r="D1088" i="39"/>
  <c r="E1088" i="39"/>
  <c r="F1088" i="39"/>
  <c r="H1088" i="39" s="1"/>
  <c r="G1088" i="39"/>
  <c r="I1088" i="39" s="1"/>
  <c r="D1089" i="39"/>
  <c r="E1089" i="39"/>
  <c r="F1089" i="39"/>
  <c r="H1089" i="39" s="1"/>
  <c r="G1089" i="39"/>
  <c r="I1089" i="39" s="1"/>
  <c r="D1090" i="39"/>
  <c r="E1090" i="39"/>
  <c r="F1090" i="39"/>
  <c r="H1090" i="39" s="1"/>
  <c r="D1091" i="39"/>
  <c r="E1091" i="39"/>
  <c r="F1091" i="39"/>
  <c r="H1091" i="39" s="1"/>
  <c r="G1091" i="39"/>
  <c r="I1091" i="39" s="1"/>
  <c r="D1092" i="39"/>
  <c r="E1092" i="39"/>
  <c r="F1092" i="39"/>
  <c r="H1092" i="39" s="1"/>
  <c r="G1092" i="39"/>
  <c r="I1092" i="39" s="1"/>
  <c r="D1093" i="39"/>
  <c r="E1093" i="39"/>
  <c r="F1093" i="39"/>
  <c r="H1093" i="39" s="1"/>
  <c r="G1093" i="39"/>
  <c r="I1093" i="39" s="1"/>
  <c r="D1094" i="39"/>
  <c r="E1094" i="39"/>
  <c r="F1094" i="39"/>
  <c r="H1094" i="39" s="1"/>
  <c r="D1095" i="39"/>
  <c r="E1095" i="39"/>
  <c r="F1095" i="39"/>
  <c r="H1095" i="39" s="1"/>
  <c r="G1095" i="39"/>
  <c r="I1095" i="39" s="1"/>
  <c r="D1096" i="39"/>
  <c r="E1096" i="39"/>
  <c r="F1096" i="39"/>
  <c r="H1096" i="39" s="1"/>
  <c r="G1096" i="39"/>
  <c r="I1096" i="39" s="1"/>
  <c r="D1097" i="39"/>
  <c r="E1097" i="39"/>
  <c r="F1097" i="39"/>
  <c r="H1097" i="39" s="1"/>
  <c r="G1097" i="39"/>
  <c r="I1097" i="39" s="1"/>
  <c r="D1098" i="39"/>
  <c r="E1098" i="39"/>
  <c r="F1098" i="39"/>
  <c r="H1098" i="39" s="1"/>
  <c r="D1099" i="39"/>
  <c r="E1099" i="39"/>
  <c r="F1099" i="39"/>
  <c r="H1099" i="39" s="1"/>
  <c r="G1099" i="39"/>
  <c r="I1099" i="39" s="1"/>
  <c r="D1100" i="39"/>
  <c r="E1100" i="39"/>
  <c r="F1100" i="39"/>
  <c r="H1100" i="39" s="1"/>
  <c r="G1100" i="39"/>
  <c r="I1100" i="39" s="1"/>
  <c r="D1101" i="39"/>
  <c r="E1101" i="39"/>
  <c r="F1101" i="39"/>
  <c r="H1101" i="39" s="1"/>
  <c r="G1101" i="39"/>
  <c r="I1101" i="39" s="1"/>
  <c r="D1102" i="39"/>
  <c r="E1102" i="39"/>
  <c r="F1102" i="39"/>
  <c r="H1102" i="39" s="1"/>
  <c r="D1103" i="39"/>
  <c r="E1103" i="39"/>
  <c r="F1103" i="39"/>
  <c r="H1103" i="39" s="1"/>
  <c r="G1103" i="39"/>
  <c r="I1103" i="39" s="1"/>
  <c r="D1104" i="39"/>
  <c r="E1104" i="39"/>
  <c r="F1104" i="39"/>
  <c r="H1104" i="39" s="1"/>
  <c r="G1104" i="39"/>
  <c r="I1104" i="39" s="1"/>
  <c r="D1105" i="39"/>
  <c r="E1105" i="39"/>
  <c r="F1105" i="39"/>
  <c r="H1105" i="39" s="1"/>
  <c r="G1105" i="39"/>
  <c r="I1105" i="39" s="1"/>
  <c r="D1106" i="39"/>
  <c r="E1106" i="39"/>
  <c r="F1106" i="39"/>
  <c r="H1106" i="39" s="1"/>
  <c r="D1107" i="39"/>
  <c r="E1107" i="39"/>
  <c r="F1107" i="39"/>
  <c r="H1107" i="39" s="1"/>
  <c r="G1107" i="39"/>
  <c r="I1107" i="39" s="1"/>
  <c r="D1108" i="39"/>
  <c r="E1108" i="39"/>
  <c r="F1108" i="39"/>
  <c r="H1108" i="39" s="1"/>
  <c r="G1108" i="39"/>
  <c r="I1108" i="39" s="1"/>
  <c r="D1109" i="39"/>
  <c r="E1109" i="39"/>
  <c r="F1109" i="39"/>
  <c r="H1109" i="39" s="1"/>
  <c r="G1109" i="39"/>
  <c r="I1109" i="39" s="1"/>
  <c r="D1110" i="39"/>
  <c r="E1110" i="39"/>
  <c r="F1110" i="39"/>
  <c r="H1110" i="39" s="1"/>
  <c r="D1111" i="39"/>
  <c r="E1111" i="39"/>
  <c r="F1111" i="39"/>
  <c r="H1111" i="39" s="1"/>
  <c r="G1111" i="39"/>
  <c r="I1111" i="39" s="1"/>
  <c r="D1112" i="39"/>
  <c r="E1112" i="39"/>
  <c r="F1112" i="39"/>
  <c r="H1112" i="39" s="1"/>
  <c r="G1112" i="39"/>
  <c r="I1112" i="39" s="1"/>
  <c r="D1113" i="39"/>
  <c r="E1113" i="39"/>
  <c r="F1113" i="39"/>
  <c r="H1113" i="39" s="1"/>
  <c r="G1113" i="39"/>
  <c r="I1113" i="39" s="1"/>
  <c r="D1114" i="39"/>
  <c r="E1114" i="39"/>
  <c r="F1114" i="39"/>
  <c r="H1114" i="39" s="1"/>
  <c r="D1115" i="39"/>
  <c r="E1115" i="39"/>
  <c r="F1115" i="39"/>
  <c r="H1115" i="39" s="1"/>
  <c r="G1115" i="39"/>
  <c r="I1115" i="39" s="1"/>
  <c r="D1116" i="39"/>
  <c r="E1116" i="39"/>
  <c r="F1116" i="39"/>
  <c r="H1116" i="39" s="1"/>
  <c r="G1116" i="39"/>
  <c r="I1116" i="39" s="1"/>
  <c r="D1117" i="39"/>
  <c r="E1117" i="39"/>
  <c r="F1117" i="39"/>
  <c r="H1117" i="39" s="1"/>
  <c r="G1117" i="39"/>
  <c r="I1117" i="39" s="1"/>
  <c r="D1118" i="39"/>
  <c r="E1118" i="39"/>
  <c r="F1118" i="39"/>
  <c r="H1118" i="39" s="1"/>
  <c r="D1119" i="39"/>
  <c r="E1119" i="39"/>
  <c r="F1119" i="39"/>
  <c r="H1119" i="39" s="1"/>
  <c r="G1119" i="39"/>
  <c r="I1119" i="39" s="1"/>
  <c r="D1120" i="39"/>
  <c r="E1120" i="39"/>
  <c r="F1120" i="39"/>
  <c r="H1120" i="39" s="1"/>
  <c r="G1120" i="39"/>
  <c r="I1120" i="39" s="1"/>
  <c r="D1121" i="39"/>
  <c r="E1121" i="39"/>
  <c r="F1121" i="39"/>
  <c r="H1121" i="39" s="1"/>
  <c r="G1121" i="39"/>
  <c r="I1121" i="39" s="1"/>
  <c r="G1052" i="39"/>
  <c r="I1052" i="39" s="1"/>
  <c r="F1052" i="39"/>
  <c r="H1052" i="39" s="1"/>
  <c r="E1052" i="39"/>
  <c r="D1052" i="39"/>
  <c r="H1249" i="39"/>
  <c r="H1263" i="39"/>
  <c r="I1263" i="39"/>
  <c r="H1276" i="39"/>
  <c r="H1282" i="39"/>
  <c r="H1296" i="39"/>
  <c r="H1307" i="39"/>
  <c r="H1339" i="39"/>
  <c r="H1359" i="39"/>
  <c r="H1369" i="39"/>
  <c r="H1377" i="39"/>
  <c r="H1379" i="39"/>
  <c r="H1384" i="39"/>
  <c r="H1385" i="39"/>
  <c r="H1393" i="39"/>
  <c r="H1404" i="39"/>
  <c r="I1404" i="39"/>
  <c r="I1406" i="39"/>
  <c r="H1407" i="39"/>
  <c r="I1408" i="39"/>
  <c r="H1410" i="39"/>
  <c r="H1413" i="39"/>
  <c r="H1414" i="39"/>
  <c r="I1416" i="39"/>
  <c r="H1418" i="39"/>
  <c r="I1418" i="39"/>
  <c r="H1422" i="39"/>
  <c r="I1422" i="39"/>
  <c r="H1423" i="39"/>
  <c r="I1423" i="39"/>
  <c r="I1426" i="39"/>
  <c r="H1428" i="39"/>
  <c r="I1430" i="39"/>
  <c r="H1432" i="39"/>
  <c r="I1432" i="39"/>
  <c r="H1434" i="39"/>
  <c r="H1436" i="39"/>
  <c r="I1436" i="39"/>
  <c r="H1438" i="39"/>
  <c r="I1438" i="39"/>
  <c r="H1440" i="39"/>
  <c r="H1442" i="39"/>
  <c r="I1442" i="39"/>
  <c r="I1444" i="39"/>
  <c r="H1446" i="39"/>
  <c r="I1446" i="39"/>
  <c r="H1448" i="39"/>
  <c r="I1448" i="39"/>
  <c r="H1450" i="39"/>
  <c r="H1452" i="39"/>
  <c r="I1452" i="39"/>
  <c r="H1453" i="39"/>
  <c r="H1454" i="39"/>
  <c r="H1456" i="39"/>
  <c r="H1460" i="39"/>
  <c r="I1460" i="39"/>
  <c r="I1463" i="39"/>
  <c r="H1464" i="39"/>
  <c r="I1464" i="39"/>
  <c r="H1466" i="39"/>
  <c r="H1468" i="39"/>
  <c r="H1469" i="39"/>
  <c r="H1470" i="39"/>
  <c r="I1470" i="39"/>
  <c r="D983" i="39"/>
  <c r="E983" i="39"/>
  <c r="F983" i="39"/>
  <c r="H983" i="39" s="1"/>
  <c r="G983" i="39"/>
  <c r="I983" i="39" s="1"/>
  <c r="D984" i="39"/>
  <c r="E984" i="39"/>
  <c r="F984" i="39"/>
  <c r="H984" i="39" s="1"/>
  <c r="G984" i="39"/>
  <c r="I984" i="39" s="1"/>
  <c r="D985" i="39"/>
  <c r="E985" i="39"/>
  <c r="F985" i="39"/>
  <c r="H985" i="39" s="1"/>
  <c r="G985" i="39"/>
  <c r="I985" i="39" s="1"/>
  <c r="D986" i="39"/>
  <c r="E986" i="39"/>
  <c r="F986" i="39"/>
  <c r="H986" i="39" s="1"/>
  <c r="G986" i="39"/>
  <c r="I986" i="39" s="1"/>
  <c r="D987" i="39"/>
  <c r="E987" i="39"/>
  <c r="F987" i="39"/>
  <c r="H987" i="39" s="1"/>
  <c r="G987" i="39"/>
  <c r="I987" i="39" s="1"/>
  <c r="D988" i="39"/>
  <c r="E988" i="39"/>
  <c r="F988" i="39"/>
  <c r="H988" i="39" s="1"/>
  <c r="G988" i="39"/>
  <c r="I988" i="39" s="1"/>
  <c r="D989" i="39"/>
  <c r="E989" i="39"/>
  <c r="F989" i="39"/>
  <c r="H989" i="39" s="1"/>
  <c r="G989" i="39"/>
  <c r="I989" i="39" s="1"/>
  <c r="D990" i="39"/>
  <c r="E990" i="39"/>
  <c r="F990" i="39"/>
  <c r="H990" i="39" s="1"/>
  <c r="G990" i="39"/>
  <c r="I990" i="39" s="1"/>
  <c r="D991" i="39"/>
  <c r="E991" i="39"/>
  <c r="F991" i="39"/>
  <c r="H991" i="39" s="1"/>
  <c r="G991" i="39"/>
  <c r="I991" i="39" s="1"/>
  <c r="D992" i="39"/>
  <c r="E992" i="39"/>
  <c r="F992" i="39"/>
  <c r="H992" i="39" s="1"/>
  <c r="G992" i="39"/>
  <c r="I992" i="39" s="1"/>
  <c r="D993" i="39"/>
  <c r="E993" i="39"/>
  <c r="F993" i="39"/>
  <c r="H993" i="39" s="1"/>
  <c r="G993" i="39"/>
  <c r="I993" i="39" s="1"/>
  <c r="D994" i="39"/>
  <c r="E994" i="39"/>
  <c r="F994" i="39"/>
  <c r="H994" i="39" s="1"/>
  <c r="G994" i="39"/>
  <c r="I994" i="39" s="1"/>
  <c r="D995" i="39"/>
  <c r="E995" i="39"/>
  <c r="F995" i="39"/>
  <c r="H995" i="39" s="1"/>
  <c r="G995" i="39"/>
  <c r="D996" i="39"/>
  <c r="E996" i="39"/>
  <c r="F996" i="39"/>
  <c r="G996" i="39"/>
  <c r="I996" i="39" s="1"/>
  <c r="D997" i="39"/>
  <c r="E997" i="39"/>
  <c r="F997" i="39"/>
  <c r="H997" i="39" s="1"/>
  <c r="G997" i="39"/>
  <c r="I997" i="39" s="1"/>
  <c r="D998" i="39"/>
  <c r="E998" i="39"/>
  <c r="F998" i="39"/>
  <c r="H998" i="39" s="1"/>
  <c r="G998" i="39"/>
  <c r="I998" i="39" s="1"/>
  <c r="D999" i="39"/>
  <c r="E999" i="39"/>
  <c r="F999" i="39"/>
  <c r="H999" i="39" s="1"/>
  <c r="G999" i="39"/>
  <c r="I999" i="39" s="1"/>
  <c r="D1000" i="39"/>
  <c r="E1000" i="39"/>
  <c r="F1000" i="39"/>
  <c r="H1000" i="39" s="1"/>
  <c r="G1000" i="39"/>
  <c r="I1000" i="39" s="1"/>
  <c r="D1001" i="39"/>
  <c r="E1001" i="39"/>
  <c r="F1001" i="39"/>
  <c r="H1001" i="39" s="1"/>
  <c r="G1001" i="39"/>
  <c r="I1001" i="39" s="1"/>
  <c r="D1002" i="39"/>
  <c r="E1002" i="39"/>
  <c r="F1002" i="39"/>
  <c r="H1002" i="39" s="1"/>
  <c r="G1002" i="39"/>
  <c r="I1002" i="39" s="1"/>
  <c r="D1003" i="39"/>
  <c r="E1003" i="39"/>
  <c r="F1003" i="39"/>
  <c r="H1003" i="39" s="1"/>
  <c r="G1003" i="39"/>
  <c r="I1003" i="39" s="1"/>
  <c r="D1004" i="39"/>
  <c r="E1004" i="39"/>
  <c r="F1004" i="39"/>
  <c r="H1004" i="39" s="1"/>
  <c r="G1004" i="39"/>
  <c r="I1004" i="39" s="1"/>
  <c r="D1005" i="39"/>
  <c r="E1005" i="39"/>
  <c r="F1005" i="39"/>
  <c r="H1005" i="39" s="1"/>
  <c r="G1005" i="39"/>
  <c r="I1005" i="39" s="1"/>
  <c r="D1006" i="39"/>
  <c r="E1006" i="39"/>
  <c r="F1006" i="39"/>
  <c r="H1006" i="39" s="1"/>
  <c r="G1006" i="39"/>
  <c r="I1006" i="39" s="1"/>
  <c r="D1007" i="39"/>
  <c r="E1007" i="39"/>
  <c r="F1007" i="39"/>
  <c r="H1007" i="39" s="1"/>
  <c r="G1007" i="39"/>
  <c r="I1007" i="39" s="1"/>
  <c r="D1008" i="39"/>
  <c r="E1008" i="39"/>
  <c r="F1008" i="39"/>
  <c r="H1008" i="39" s="1"/>
  <c r="G1008" i="39"/>
  <c r="I1008" i="39" s="1"/>
  <c r="D1009" i="39"/>
  <c r="E1009" i="39"/>
  <c r="F1009" i="39"/>
  <c r="H1009" i="39" s="1"/>
  <c r="G1009" i="39"/>
  <c r="I1009" i="39" s="1"/>
  <c r="D1010" i="39"/>
  <c r="E1010" i="39"/>
  <c r="F1010" i="39"/>
  <c r="H1010" i="39" s="1"/>
  <c r="G1010" i="39"/>
  <c r="I1010" i="39" s="1"/>
  <c r="D1011" i="39"/>
  <c r="E1011" i="39"/>
  <c r="F1011" i="39"/>
  <c r="H1011" i="39" s="1"/>
  <c r="G1011" i="39"/>
  <c r="I1011" i="39" s="1"/>
  <c r="D1012" i="39"/>
  <c r="E1012" i="39"/>
  <c r="F1012" i="39"/>
  <c r="H1012" i="39" s="1"/>
  <c r="G1012" i="39"/>
  <c r="I1012" i="39" s="1"/>
  <c r="D1013" i="39"/>
  <c r="E1013" i="39"/>
  <c r="F1013" i="39"/>
  <c r="H1013" i="39" s="1"/>
  <c r="G1013" i="39"/>
  <c r="I1013" i="39" s="1"/>
  <c r="D1014" i="39"/>
  <c r="E1014" i="39"/>
  <c r="F1014" i="39"/>
  <c r="H1014" i="39" s="1"/>
  <c r="G1014" i="39"/>
  <c r="I1014" i="39" s="1"/>
  <c r="D1015" i="39"/>
  <c r="E1015" i="39"/>
  <c r="F1015" i="39"/>
  <c r="H1015" i="39" s="1"/>
  <c r="G1015" i="39"/>
  <c r="I1015" i="39" s="1"/>
  <c r="D1016" i="39"/>
  <c r="E1016" i="39"/>
  <c r="F1016" i="39"/>
  <c r="H1016" i="39" s="1"/>
  <c r="G1016" i="39"/>
  <c r="I1016" i="39" s="1"/>
  <c r="D1017" i="39"/>
  <c r="E1017" i="39"/>
  <c r="F1017" i="39"/>
  <c r="H1017" i="39" s="1"/>
  <c r="G1017" i="39"/>
  <c r="I1017" i="39" s="1"/>
  <c r="D1018" i="39"/>
  <c r="E1018" i="39"/>
  <c r="F1018" i="39"/>
  <c r="H1018" i="39" s="1"/>
  <c r="G1018" i="39"/>
  <c r="I1018" i="39" s="1"/>
  <c r="D1019" i="39"/>
  <c r="E1019" i="39"/>
  <c r="F1019" i="39"/>
  <c r="H1019" i="39" s="1"/>
  <c r="G1019" i="39"/>
  <c r="I1019" i="39" s="1"/>
  <c r="D1020" i="39"/>
  <c r="E1020" i="39"/>
  <c r="F1020" i="39"/>
  <c r="H1020" i="39" s="1"/>
  <c r="G1020" i="39"/>
  <c r="I1020" i="39" s="1"/>
  <c r="D1021" i="39"/>
  <c r="E1021" i="39"/>
  <c r="F1021" i="39"/>
  <c r="H1021" i="39" s="1"/>
  <c r="G1021" i="39"/>
  <c r="I1021" i="39" s="1"/>
  <c r="D1022" i="39"/>
  <c r="E1022" i="39"/>
  <c r="F1022" i="39"/>
  <c r="H1022" i="39" s="1"/>
  <c r="G1022" i="39"/>
  <c r="I1022" i="39" s="1"/>
  <c r="D1023" i="39"/>
  <c r="E1023" i="39"/>
  <c r="F1023" i="39"/>
  <c r="H1023" i="39" s="1"/>
  <c r="G1023" i="39"/>
  <c r="I1023" i="39" s="1"/>
  <c r="D1024" i="39"/>
  <c r="E1024" i="39"/>
  <c r="F1024" i="39"/>
  <c r="H1024" i="39" s="1"/>
  <c r="G1024" i="39"/>
  <c r="I1024" i="39" s="1"/>
  <c r="D1025" i="39"/>
  <c r="E1025" i="39"/>
  <c r="F1025" i="39"/>
  <c r="H1025" i="39" s="1"/>
  <c r="G1025" i="39"/>
  <c r="I1025" i="39" s="1"/>
  <c r="D1026" i="39"/>
  <c r="E1026" i="39"/>
  <c r="F1026" i="39"/>
  <c r="H1026" i="39" s="1"/>
  <c r="G1026" i="39"/>
  <c r="I1026" i="39" s="1"/>
  <c r="D1027" i="39"/>
  <c r="E1027" i="39"/>
  <c r="F1027" i="39"/>
  <c r="H1027" i="39" s="1"/>
  <c r="G1027" i="39"/>
  <c r="I1027" i="39" s="1"/>
  <c r="D1028" i="39"/>
  <c r="E1028" i="39"/>
  <c r="F1028" i="39"/>
  <c r="H1028" i="39" s="1"/>
  <c r="G1028" i="39"/>
  <c r="I1028" i="39" s="1"/>
  <c r="D1029" i="39"/>
  <c r="E1029" i="39"/>
  <c r="F1029" i="39"/>
  <c r="H1029" i="39" s="1"/>
  <c r="G1029" i="39"/>
  <c r="I1029" i="39" s="1"/>
  <c r="D1030" i="39"/>
  <c r="E1030" i="39"/>
  <c r="F1030" i="39"/>
  <c r="H1030" i="39" s="1"/>
  <c r="G1030" i="39"/>
  <c r="I1030" i="39" s="1"/>
  <c r="D1031" i="39"/>
  <c r="E1031" i="39"/>
  <c r="F1031" i="39"/>
  <c r="H1031" i="39" s="1"/>
  <c r="G1031" i="39"/>
  <c r="I1031" i="39" s="1"/>
  <c r="D1032" i="39"/>
  <c r="E1032" i="39"/>
  <c r="F1032" i="39"/>
  <c r="H1032" i="39" s="1"/>
  <c r="G1032" i="39"/>
  <c r="I1032" i="39" s="1"/>
  <c r="D1033" i="39"/>
  <c r="E1033" i="39"/>
  <c r="F1033" i="39"/>
  <c r="H1033" i="39" s="1"/>
  <c r="G1033" i="39"/>
  <c r="I1033" i="39" s="1"/>
  <c r="D1034" i="39"/>
  <c r="E1034" i="39"/>
  <c r="F1034" i="39"/>
  <c r="H1034" i="39" s="1"/>
  <c r="G1034" i="39"/>
  <c r="I1034" i="39" s="1"/>
  <c r="D1035" i="39"/>
  <c r="E1035" i="39"/>
  <c r="F1035" i="39"/>
  <c r="H1035" i="39" s="1"/>
  <c r="G1035" i="39"/>
  <c r="I1035" i="39" s="1"/>
  <c r="D1036" i="39"/>
  <c r="E1036" i="39"/>
  <c r="F1036" i="39"/>
  <c r="H1036" i="39" s="1"/>
  <c r="G1036" i="39"/>
  <c r="I1036" i="39" s="1"/>
  <c r="D1037" i="39"/>
  <c r="E1037" i="39"/>
  <c r="F1037" i="39"/>
  <c r="H1037" i="39" s="1"/>
  <c r="G1037" i="39"/>
  <c r="I1037" i="39" s="1"/>
  <c r="D1038" i="39"/>
  <c r="E1038" i="39"/>
  <c r="F1038" i="39"/>
  <c r="H1038" i="39" s="1"/>
  <c r="G1038" i="39"/>
  <c r="I1038" i="39" s="1"/>
  <c r="D1039" i="39"/>
  <c r="E1039" i="39"/>
  <c r="F1039" i="39"/>
  <c r="H1039" i="39" s="1"/>
  <c r="G1039" i="39"/>
  <c r="I1039" i="39" s="1"/>
  <c r="D1040" i="39"/>
  <c r="E1040" i="39"/>
  <c r="F1040" i="39"/>
  <c r="H1040" i="39" s="1"/>
  <c r="G1040" i="39"/>
  <c r="I1040" i="39" s="1"/>
  <c r="D1041" i="39"/>
  <c r="E1041" i="39"/>
  <c r="F1041" i="39"/>
  <c r="H1041" i="39" s="1"/>
  <c r="G1041" i="39"/>
  <c r="I1041" i="39" s="1"/>
  <c r="D1042" i="39"/>
  <c r="E1042" i="39"/>
  <c r="F1042" i="39"/>
  <c r="H1042" i="39" s="1"/>
  <c r="G1042" i="39"/>
  <c r="I1042" i="39" s="1"/>
  <c r="D1043" i="39"/>
  <c r="E1043" i="39"/>
  <c r="F1043" i="39"/>
  <c r="H1043" i="39" s="1"/>
  <c r="G1043" i="39"/>
  <c r="I1043" i="39" s="1"/>
  <c r="D1044" i="39"/>
  <c r="E1044" i="39"/>
  <c r="F1044" i="39"/>
  <c r="H1044" i="39" s="1"/>
  <c r="G1044" i="39"/>
  <c r="I1044" i="39" s="1"/>
  <c r="D1045" i="39"/>
  <c r="E1045" i="39"/>
  <c r="F1045" i="39"/>
  <c r="H1045" i="39" s="1"/>
  <c r="G1045" i="39"/>
  <c r="I1045" i="39" s="1"/>
  <c r="D1046" i="39"/>
  <c r="E1046" i="39"/>
  <c r="F1046" i="39"/>
  <c r="H1046" i="39" s="1"/>
  <c r="G1046" i="39"/>
  <c r="I1046" i="39" s="1"/>
  <c r="D1047" i="39"/>
  <c r="E1047" i="39"/>
  <c r="F1047" i="39"/>
  <c r="H1047" i="39" s="1"/>
  <c r="G1047" i="39"/>
  <c r="I1047" i="39" s="1"/>
  <c r="D1048" i="39"/>
  <c r="E1048" i="39"/>
  <c r="F1048" i="39"/>
  <c r="H1048" i="39" s="1"/>
  <c r="G1048" i="39"/>
  <c r="I1048" i="39" s="1"/>
  <c r="D1049" i="39"/>
  <c r="E1049" i="39"/>
  <c r="F1049" i="39"/>
  <c r="H1049" i="39" s="1"/>
  <c r="G1049" i="39"/>
  <c r="I1049" i="39" s="1"/>
  <c r="D1050" i="39"/>
  <c r="E1050" i="39"/>
  <c r="F1050" i="39"/>
  <c r="H1050" i="39" s="1"/>
  <c r="G1050" i="39"/>
  <c r="I1050" i="39" s="1"/>
  <c r="D1051" i="39"/>
  <c r="E1051" i="39"/>
  <c r="F1051" i="39"/>
  <c r="H1051" i="39" s="1"/>
  <c r="G1051" i="39"/>
  <c r="I1051" i="39" s="1"/>
  <c r="G982" i="39"/>
  <c r="I982" i="39" s="1"/>
  <c r="F982" i="39"/>
  <c r="H982" i="39" s="1"/>
  <c r="E982" i="39"/>
  <c r="D982" i="39"/>
  <c r="K5" i="29"/>
  <c r="K4" i="29"/>
  <c r="AW51" i="29"/>
  <c r="AW50" i="29"/>
  <c r="AW45" i="29"/>
  <c r="AW37" i="29"/>
  <c r="AW35" i="29"/>
  <c r="AW23" i="29"/>
  <c r="AW21" i="29"/>
  <c r="AW20" i="29"/>
  <c r="AW19" i="29"/>
  <c r="AW13" i="29"/>
  <c r="G915" i="39"/>
  <c r="G916" i="39"/>
  <c r="G917" i="39"/>
  <c r="G918" i="39"/>
  <c r="G919" i="39"/>
  <c r="G920" i="39"/>
  <c r="G923" i="39"/>
  <c r="G924" i="39"/>
  <c r="G925" i="39"/>
  <c r="G926" i="39"/>
  <c r="G927" i="39"/>
  <c r="G928" i="39"/>
  <c r="G931" i="39"/>
  <c r="G932" i="39"/>
  <c r="G933" i="39"/>
  <c r="G934" i="39"/>
  <c r="G935" i="39"/>
  <c r="G936" i="39"/>
  <c r="G939" i="39"/>
  <c r="G940" i="39"/>
  <c r="G941" i="39"/>
  <c r="G942" i="39"/>
  <c r="G943" i="39"/>
  <c r="G944" i="39"/>
  <c r="G947" i="39"/>
  <c r="G948" i="39"/>
  <c r="G949" i="39"/>
  <c r="G950" i="39"/>
  <c r="G951" i="39"/>
  <c r="G952" i="39"/>
  <c r="G954" i="39"/>
  <c r="G955" i="39"/>
  <c r="G956" i="39"/>
  <c r="G957" i="39"/>
  <c r="G958" i="39"/>
  <c r="G959" i="39"/>
  <c r="G960" i="39"/>
  <c r="G962" i="39"/>
  <c r="G963" i="39"/>
  <c r="G964" i="39"/>
  <c r="G965" i="39"/>
  <c r="G966" i="39"/>
  <c r="G967" i="39"/>
  <c r="G968" i="39"/>
  <c r="G970" i="39"/>
  <c r="G971" i="39"/>
  <c r="G972" i="39"/>
  <c r="G973" i="39"/>
  <c r="G974" i="39"/>
  <c r="G975" i="39"/>
  <c r="G976" i="39"/>
  <c r="G978" i="39"/>
  <c r="G979" i="39"/>
  <c r="G980" i="39"/>
  <c r="G981" i="39"/>
  <c r="G912" i="39"/>
  <c r="G843" i="39"/>
  <c r="I843" i="39" s="1"/>
  <c r="G845" i="39"/>
  <c r="I845" i="39" s="1"/>
  <c r="G846" i="39"/>
  <c r="I846" i="39" s="1"/>
  <c r="G847" i="39"/>
  <c r="I847" i="39" s="1"/>
  <c r="G848" i="39"/>
  <c r="I848" i="39" s="1"/>
  <c r="G850" i="39"/>
  <c r="I850" i="39" s="1"/>
  <c r="G851" i="39"/>
  <c r="I851" i="39" s="1"/>
  <c r="G853" i="39"/>
  <c r="I853" i="39" s="1"/>
  <c r="G854" i="39"/>
  <c r="I854" i="39" s="1"/>
  <c r="G855" i="39"/>
  <c r="I855" i="39" s="1"/>
  <c r="G856" i="39"/>
  <c r="I856" i="39" s="1"/>
  <c r="G858" i="39"/>
  <c r="I858" i="39" s="1"/>
  <c r="G859" i="39"/>
  <c r="I859" i="39" s="1"/>
  <c r="G861" i="39"/>
  <c r="I861" i="39" s="1"/>
  <c r="G862" i="39"/>
  <c r="I862" i="39" s="1"/>
  <c r="G863" i="39"/>
  <c r="I863" i="39" s="1"/>
  <c r="G864" i="39"/>
  <c r="I864" i="39" s="1"/>
  <c r="G866" i="39"/>
  <c r="I866" i="39" s="1"/>
  <c r="G867" i="39"/>
  <c r="I867" i="39" s="1"/>
  <c r="G869" i="39"/>
  <c r="I869" i="39" s="1"/>
  <c r="G870" i="39"/>
  <c r="I870" i="39" s="1"/>
  <c r="G871" i="39"/>
  <c r="I871" i="39" s="1"/>
  <c r="G872" i="39"/>
  <c r="I872" i="39" s="1"/>
  <c r="G874" i="39"/>
  <c r="I874" i="39" s="1"/>
  <c r="G875" i="39"/>
  <c r="I875" i="39" s="1"/>
  <c r="G877" i="39"/>
  <c r="I877" i="39" s="1"/>
  <c r="G878" i="39"/>
  <c r="I878" i="39" s="1"/>
  <c r="G879" i="39"/>
  <c r="I879" i="39" s="1"/>
  <c r="G880" i="39"/>
  <c r="I880" i="39" s="1"/>
  <c r="G882" i="39"/>
  <c r="I882" i="39" s="1"/>
  <c r="G883" i="39"/>
  <c r="I883" i="39" s="1"/>
  <c r="G885" i="39"/>
  <c r="I885" i="39" s="1"/>
  <c r="G886" i="39"/>
  <c r="I886" i="39" s="1"/>
  <c r="G887" i="39"/>
  <c r="I887" i="39" s="1"/>
  <c r="G888" i="39"/>
  <c r="I888" i="39" s="1"/>
  <c r="G890" i="39"/>
  <c r="I890" i="39" s="1"/>
  <c r="G891" i="39"/>
  <c r="I891" i="39" s="1"/>
  <c r="G893" i="39"/>
  <c r="I893" i="39" s="1"/>
  <c r="G894" i="39"/>
  <c r="I894" i="39" s="1"/>
  <c r="G895" i="39"/>
  <c r="I895" i="39" s="1"/>
  <c r="G896" i="39"/>
  <c r="I896" i="39" s="1"/>
  <c r="G898" i="39"/>
  <c r="I898" i="39" s="1"/>
  <c r="G899" i="39"/>
  <c r="I899" i="39" s="1"/>
  <c r="G901" i="39"/>
  <c r="I901" i="39" s="1"/>
  <c r="G902" i="39"/>
  <c r="I902" i="39" s="1"/>
  <c r="G903" i="39"/>
  <c r="I903" i="39" s="1"/>
  <c r="G904" i="39"/>
  <c r="I904" i="39" s="1"/>
  <c r="G906" i="39"/>
  <c r="I906" i="39" s="1"/>
  <c r="G907" i="39"/>
  <c r="I907" i="39" s="1"/>
  <c r="G909" i="39"/>
  <c r="I909" i="39" s="1"/>
  <c r="G910" i="39"/>
  <c r="I910" i="39" s="1"/>
  <c r="G911" i="39"/>
  <c r="I911" i="39" s="1"/>
  <c r="G842" i="39"/>
  <c r="I842" i="39" s="1"/>
  <c r="D842" i="39"/>
  <c r="D913" i="39"/>
  <c r="D914" i="39"/>
  <c r="D915" i="39"/>
  <c r="D916" i="39"/>
  <c r="D917" i="39"/>
  <c r="D918" i="39"/>
  <c r="D919" i="39"/>
  <c r="D920" i="39"/>
  <c r="D921" i="39"/>
  <c r="D922" i="39"/>
  <c r="D923" i="39"/>
  <c r="D924" i="39"/>
  <c r="D925" i="39"/>
  <c r="D926" i="39"/>
  <c r="D927" i="39"/>
  <c r="D928" i="39"/>
  <c r="D929" i="39"/>
  <c r="D930" i="39"/>
  <c r="D931" i="39"/>
  <c r="D932" i="39"/>
  <c r="D933" i="39"/>
  <c r="D934" i="39"/>
  <c r="D935" i="39"/>
  <c r="D936" i="39"/>
  <c r="D937" i="39"/>
  <c r="D938" i="39"/>
  <c r="D939" i="39"/>
  <c r="D940" i="39"/>
  <c r="D941" i="39"/>
  <c r="D942" i="39"/>
  <c r="D943" i="39"/>
  <c r="D944" i="39"/>
  <c r="D945" i="39"/>
  <c r="D946" i="39"/>
  <c r="D947" i="39"/>
  <c r="D948" i="39"/>
  <c r="D949" i="39"/>
  <c r="D950" i="39"/>
  <c r="D951" i="39"/>
  <c r="D952" i="39"/>
  <c r="D953" i="39"/>
  <c r="D954" i="39"/>
  <c r="D955" i="39"/>
  <c r="D956" i="39"/>
  <c r="D957" i="39"/>
  <c r="D958" i="39"/>
  <c r="D959" i="39"/>
  <c r="D960" i="39"/>
  <c r="D961" i="39"/>
  <c r="D962" i="39"/>
  <c r="D963" i="39"/>
  <c r="D964" i="39"/>
  <c r="D965" i="39"/>
  <c r="D966" i="39"/>
  <c r="D967" i="39"/>
  <c r="D968" i="39"/>
  <c r="D969" i="39"/>
  <c r="D970" i="39"/>
  <c r="D971" i="39"/>
  <c r="D972" i="39"/>
  <c r="D973" i="39"/>
  <c r="D974" i="39"/>
  <c r="D975" i="39"/>
  <c r="D976" i="39"/>
  <c r="D977" i="39"/>
  <c r="D978" i="39"/>
  <c r="D979" i="39"/>
  <c r="D980" i="39"/>
  <c r="D981" i="39"/>
  <c r="D912" i="39"/>
  <c r="D843" i="39"/>
  <c r="D844" i="39"/>
  <c r="D845" i="39"/>
  <c r="D846" i="39"/>
  <c r="D847" i="39"/>
  <c r="D848" i="39"/>
  <c r="D849" i="39"/>
  <c r="D850" i="39"/>
  <c r="D851" i="39"/>
  <c r="D852" i="39"/>
  <c r="D853" i="39"/>
  <c r="D854" i="39"/>
  <c r="D855" i="39"/>
  <c r="D856" i="39"/>
  <c r="D857" i="39"/>
  <c r="D858" i="39"/>
  <c r="D859" i="39"/>
  <c r="D860" i="39"/>
  <c r="D861" i="39"/>
  <c r="D862" i="39"/>
  <c r="D863" i="39"/>
  <c r="D864" i="39"/>
  <c r="D865" i="39"/>
  <c r="D866" i="39"/>
  <c r="D867" i="39"/>
  <c r="D868" i="39"/>
  <c r="D869" i="39"/>
  <c r="D870" i="39"/>
  <c r="D871" i="39"/>
  <c r="D872" i="39"/>
  <c r="D873" i="39"/>
  <c r="D874" i="39"/>
  <c r="D875" i="39"/>
  <c r="D876" i="39"/>
  <c r="D877" i="39"/>
  <c r="D878" i="39"/>
  <c r="D879" i="39"/>
  <c r="D880" i="39"/>
  <c r="D881" i="39"/>
  <c r="D882" i="39"/>
  <c r="D883" i="39"/>
  <c r="D884" i="39"/>
  <c r="D885" i="39"/>
  <c r="D886" i="39"/>
  <c r="D887" i="39"/>
  <c r="D888" i="39"/>
  <c r="D889" i="39"/>
  <c r="D890" i="39"/>
  <c r="D891" i="39"/>
  <c r="D892" i="39"/>
  <c r="D893" i="39"/>
  <c r="D894" i="39"/>
  <c r="D895" i="39"/>
  <c r="D896" i="39"/>
  <c r="D897" i="39"/>
  <c r="D898" i="39"/>
  <c r="D899" i="39"/>
  <c r="D900" i="39"/>
  <c r="D901" i="39"/>
  <c r="D902" i="39"/>
  <c r="D903" i="39"/>
  <c r="D904" i="39"/>
  <c r="D905" i="39"/>
  <c r="D906" i="39"/>
  <c r="D907" i="39"/>
  <c r="D908" i="39"/>
  <c r="D909" i="39"/>
  <c r="D910" i="39"/>
  <c r="D911" i="39"/>
  <c r="D773" i="39"/>
  <c r="D774" i="39"/>
  <c r="D775" i="39"/>
  <c r="D776" i="39"/>
  <c r="D777" i="39"/>
  <c r="D778" i="39"/>
  <c r="D779" i="39"/>
  <c r="D780" i="39"/>
  <c r="D781" i="39"/>
  <c r="D782" i="39"/>
  <c r="D783" i="39"/>
  <c r="D784" i="39"/>
  <c r="D785" i="39"/>
  <c r="D786" i="39"/>
  <c r="D787" i="39"/>
  <c r="D788" i="39"/>
  <c r="D789" i="39"/>
  <c r="D790" i="39"/>
  <c r="D791" i="39"/>
  <c r="D792" i="39"/>
  <c r="D793" i="39"/>
  <c r="D794" i="39"/>
  <c r="D795" i="39"/>
  <c r="D796" i="39"/>
  <c r="D797" i="39"/>
  <c r="D798" i="39"/>
  <c r="D799" i="39"/>
  <c r="D800" i="39"/>
  <c r="D801" i="39"/>
  <c r="D802" i="39"/>
  <c r="D803" i="39"/>
  <c r="D804" i="39"/>
  <c r="D805" i="39"/>
  <c r="D806" i="39"/>
  <c r="D807" i="39"/>
  <c r="D808" i="39"/>
  <c r="D809" i="39"/>
  <c r="D810" i="39"/>
  <c r="D811" i="39"/>
  <c r="D812" i="39"/>
  <c r="D813" i="39"/>
  <c r="D814" i="39"/>
  <c r="D815" i="39"/>
  <c r="D816" i="39"/>
  <c r="D817" i="39"/>
  <c r="D818" i="39"/>
  <c r="E818" i="39"/>
  <c r="D819" i="39"/>
  <c r="D820" i="39"/>
  <c r="D821" i="39"/>
  <c r="D822" i="39"/>
  <c r="D823" i="39"/>
  <c r="D824" i="39"/>
  <c r="D825" i="39"/>
  <c r="D826" i="39"/>
  <c r="D827" i="39"/>
  <c r="D828" i="39"/>
  <c r="D829" i="39"/>
  <c r="D830" i="39"/>
  <c r="D831" i="39"/>
  <c r="D832" i="39"/>
  <c r="D833" i="39"/>
  <c r="D834" i="39"/>
  <c r="D835" i="39"/>
  <c r="D836" i="39"/>
  <c r="D837" i="39"/>
  <c r="D838" i="39"/>
  <c r="D839" i="39"/>
  <c r="D840" i="39"/>
  <c r="D841" i="39"/>
  <c r="D772" i="39"/>
  <c r="D703" i="39"/>
  <c r="D704" i="39"/>
  <c r="D705" i="39"/>
  <c r="D706" i="39"/>
  <c r="D707" i="39"/>
  <c r="D708" i="39"/>
  <c r="D709" i="39"/>
  <c r="D710" i="39"/>
  <c r="D711" i="39"/>
  <c r="D712" i="39"/>
  <c r="D713" i="39"/>
  <c r="D714" i="39"/>
  <c r="D715" i="39"/>
  <c r="D716" i="39"/>
  <c r="D717" i="39"/>
  <c r="D718" i="39"/>
  <c r="D719" i="39"/>
  <c r="D720" i="39"/>
  <c r="D721" i="39"/>
  <c r="D722" i="39"/>
  <c r="D723" i="39"/>
  <c r="D724" i="39"/>
  <c r="D725" i="39"/>
  <c r="D726" i="39"/>
  <c r="D727" i="39"/>
  <c r="D728" i="39"/>
  <c r="D729" i="39"/>
  <c r="D730" i="39"/>
  <c r="D731" i="39"/>
  <c r="D732" i="39"/>
  <c r="D733" i="39"/>
  <c r="D734" i="39"/>
  <c r="D735" i="39"/>
  <c r="D736" i="39"/>
  <c r="D737" i="39"/>
  <c r="D738" i="39"/>
  <c r="D739" i="39"/>
  <c r="D740" i="39"/>
  <c r="D741" i="39"/>
  <c r="D742" i="39"/>
  <c r="D743" i="39"/>
  <c r="D744" i="39"/>
  <c r="D745" i="39"/>
  <c r="D746" i="39"/>
  <c r="D747" i="39"/>
  <c r="D748" i="39"/>
  <c r="D749" i="39"/>
  <c r="D750" i="39"/>
  <c r="D751" i="39"/>
  <c r="D752" i="39"/>
  <c r="D753" i="39"/>
  <c r="D754" i="39"/>
  <c r="D755" i="39"/>
  <c r="D756" i="39"/>
  <c r="D757" i="39"/>
  <c r="D758" i="39"/>
  <c r="D759" i="39"/>
  <c r="D760" i="39"/>
  <c r="D761" i="39"/>
  <c r="D762" i="39"/>
  <c r="D763" i="39"/>
  <c r="D764" i="39"/>
  <c r="D765" i="39"/>
  <c r="D766" i="39"/>
  <c r="D767" i="39"/>
  <c r="D768" i="39"/>
  <c r="D769" i="39"/>
  <c r="D770" i="39"/>
  <c r="D771" i="39"/>
  <c r="D702" i="39"/>
  <c r="D633" i="39"/>
  <c r="D634" i="39"/>
  <c r="D635" i="39"/>
  <c r="D636" i="39"/>
  <c r="D637" i="39"/>
  <c r="D638" i="39"/>
  <c r="D639" i="39"/>
  <c r="D640" i="39"/>
  <c r="D641" i="39"/>
  <c r="D642" i="39"/>
  <c r="D643" i="39"/>
  <c r="D644" i="39"/>
  <c r="D645" i="39"/>
  <c r="D646" i="39"/>
  <c r="D647" i="39"/>
  <c r="D648" i="39"/>
  <c r="D649" i="39"/>
  <c r="D650" i="39"/>
  <c r="D651" i="39"/>
  <c r="D652" i="39"/>
  <c r="D653" i="39"/>
  <c r="D654" i="39"/>
  <c r="D655" i="39"/>
  <c r="D656" i="39"/>
  <c r="D657" i="39"/>
  <c r="D658" i="39"/>
  <c r="D659" i="39"/>
  <c r="D660" i="39"/>
  <c r="D661" i="39"/>
  <c r="D662" i="39"/>
  <c r="D663" i="39"/>
  <c r="D664" i="39"/>
  <c r="D665" i="39"/>
  <c r="D666" i="39"/>
  <c r="D667" i="39"/>
  <c r="D668" i="39"/>
  <c r="D669" i="39"/>
  <c r="D670" i="39"/>
  <c r="D671" i="39"/>
  <c r="D672" i="39"/>
  <c r="D673" i="39"/>
  <c r="D674" i="39"/>
  <c r="D675" i="39"/>
  <c r="D676" i="39"/>
  <c r="D677" i="39"/>
  <c r="D678" i="39"/>
  <c r="D679" i="39"/>
  <c r="D680" i="39"/>
  <c r="D681" i="39"/>
  <c r="D682" i="39"/>
  <c r="D683" i="39"/>
  <c r="D684" i="39"/>
  <c r="D685" i="39"/>
  <c r="D686" i="39"/>
  <c r="D687" i="39"/>
  <c r="D688" i="39"/>
  <c r="D689" i="39"/>
  <c r="D690" i="39"/>
  <c r="D691" i="39"/>
  <c r="D692" i="39"/>
  <c r="D693" i="39"/>
  <c r="D694" i="39"/>
  <c r="D695" i="39"/>
  <c r="D696" i="39"/>
  <c r="D697" i="39"/>
  <c r="D698" i="39"/>
  <c r="D699" i="39"/>
  <c r="D700" i="39"/>
  <c r="D701" i="39"/>
  <c r="D632" i="39"/>
  <c r="D563" i="39"/>
  <c r="D564" i="39"/>
  <c r="D565" i="39"/>
  <c r="D566" i="39"/>
  <c r="D567" i="39"/>
  <c r="D568" i="39"/>
  <c r="D569" i="39"/>
  <c r="D570" i="39"/>
  <c r="D571" i="39"/>
  <c r="D572" i="39"/>
  <c r="D573" i="39"/>
  <c r="D574" i="39"/>
  <c r="D575" i="39"/>
  <c r="D576" i="39"/>
  <c r="D577" i="39"/>
  <c r="D578" i="39"/>
  <c r="D579" i="39"/>
  <c r="D580" i="39"/>
  <c r="D581" i="39"/>
  <c r="D582" i="39"/>
  <c r="D583" i="39"/>
  <c r="D584" i="39"/>
  <c r="D585" i="39"/>
  <c r="D586" i="39"/>
  <c r="D587" i="39"/>
  <c r="D588" i="39"/>
  <c r="D589" i="39"/>
  <c r="D590" i="39"/>
  <c r="D591" i="39"/>
  <c r="D592" i="39"/>
  <c r="D593" i="39"/>
  <c r="D594" i="39"/>
  <c r="D595" i="39"/>
  <c r="D596" i="39"/>
  <c r="D597" i="39"/>
  <c r="D598" i="39"/>
  <c r="D599" i="39"/>
  <c r="D600" i="39"/>
  <c r="D601" i="39"/>
  <c r="D602" i="39"/>
  <c r="D603" i="39"/>
  <c r="D604" i="39"/>
  <c r="D605" i="39"/>
  <c r="D606" i="39"/>
  <c r="D607" i="39"/>
  <c r="D608" i="39"/>
  <c r="D609" i="39"/>
  <c r="D610" i="39"/>
  <c r="D611" i="39"/>
  <c r="D612" i="39"/>
  <c r="D613" i="39"/>
  <c r="D614" i="39"/>
  <c r="D615" i="39"/>
  <c r="D616" i="39"/>
  <c r="D617" i="39"/>
  <c r="D618" i="39"/>
  <c r="D619" i="39"/>
  <c r="D620" i="39"/>
  <c r="D621" i="39"/>
  <c r="D622" i="39"/>
  <c r="D623" i="39"/>
  <c r="D624" i="39"/>
  <c r="D625" i="39"/>
  <c r="D626" i="39"/>
  <c r="D627" i="39"/>
  <c r="D628" i="39"/>
  <c r="D629" i="39"/>
  <c r="D630" i="39"/>
  <c r="D631" i="39"/>
  <c r="D562" i="39"/>
  <c r="D493" i="39"/>
  <c r="D494" i="39"/>
  <c r="D495" i="39"/>
  <c r="D496" i="39"/>
  <c r="D497" i="39"/>
  <c r="D498" i="39"/>
  <c r="D499" i="39"/>
  <c r="D500" i="39"/>
  <c r="D501" i="39"/>
  <c r="D502" i="39"/>
  <c r="D503" i="39"/>
  <c r="D504" i="39"/>
  <c r="D505" i="39"/>
  <c r="D506" i="39"/>
  <c r="D507" i="39"/>
  <c r="D508" i="39"/>
  <c r="D509" i="39"/>
  <c r="D510" i="39"/>
  <c r="D511" i="39"/>
  <c r="D512" i="39"/>
  <c r="D513" i="39"/>
  <c r="D514" i="39"/>
  <c r="D515" i="39"/>
  <c r="D516" i="39"/>
  <c r="D517" i="39"/>
  <c r="D518" i="39"/>
  <c r="D519" i="39"/>
  <c r="D520" i="39"/>
  <c r="D521" i="39"/>
  <c r="D522" i="39"/>
  <c r="D523" i="39"/>
  <c r="D524" i="39"/>
  <c r="D525" i="39"/>
  <c r="D526" i="39"/>
  <c r="D527" i="39"/>
  <c r="D528" i="39"/>
  <c r="D529" i="39"/>
  <c r="D530" i="39"/>
  <c r="D531" i="39"/>
  <c r="D532" i="39"/>
  <c r="D533" i="39"/>
  <c r="D534" i="39"/>
  <c r="D535" i="39"/>
  <c r="D536" i="39"/>
  <c r="D537" i="39"/>
  <c r="D538" i="39"/>
  <c r="D539" i="39"/>
  <c r="D540" i="39"/>
  <c r="D541" i="39"/>
  <c r="D542" i="39"/>
  <c r="D543" i="39"/>
  <c r="D544" i="39"/>
  <c r="D545" i="39"/>
  <c r="D546" i="39"/>
  <c r="D547" i="39"/>
  <c r="D548" i="39"/>
  <c r="D549" i="39"/>
  <c r="D550" i="39"/>
  <c r="D551" i="39"/>
  <c r="D552" i="39"/>
  <c r="D553" i="39"/>
  <c r="D554" i="39"/>
  <c r="D555" i="39"/>
  <c r="D556" i="39"/>
  <c r="D557" i="39"/>
  <c r="D558" i="39"/>
  <c r="D559" i="39"/>
  <c r="D560" i="39"/>
  <c r="D561" i="39"/>
  <c r="D492" i="39"/>
  <c r="D423" i="39"/>
  <c r="D424" i="39"/>
  <c r="D425" i="39"/>
  <c r="D426" i="39"/>
  <c r="D427" i="39"/>
  <c r="D428" i="39"/>
  <c r="D429" i="39"/>
  <c r="D430" i="39"/>
  <c r="D431" i="39"/>
  <c r="D432" i="39"/>
  <c r="D433" i="39"/>
  <c r="D434" i="39"/>
  <c r="D435" i="39"/>
  <c r="D436" i="39"/>
  <c r="D437" i="39"/>
  <c r="D438" i="39"/>
  <c r="D439" i="39"/>
  <c r="D440" i="39"/>
  <c r="D441" i="39"/>
  <c r="D442" i="39"/>
  <c r="D443" i="39"/>
  <c r="D444" i="39"/>
  <c r="D445" i="39"/>
  <c r="D446" i="39"/>
  <c r="D447" i="39"/>
  <c r="D448" i="39"/>
  <c r="D449" i="39"/>
  <c r="D450" i="39"/>
  <c r="D451" i="39"/>
  <c r="D452" i="39"/>
  <c r="D453" i="39"/>
  <c r="D454" i="39"/>
  <c r="D455" i="39"/>
  <c r="D456" i="39"/>
  <c r="D457" i="39"/>
  <c r="D458" i="39"/>
  <c r="D459" i="39"/>
  <c r="D460" i="39"/>
  <c r="D461" i="39"/>
  <c r="D462" i="39"/>
  <c r="D463" i="39"/>
  <c r="D464" i="39"/>
  <c r="D465" i="39"/>
  <c r="D466" i="39"/>
  <c r="D467" i="39"/>
  <c r="D468" i="39"/>
  <c r="D469" i="39"/>
  <c r="D470" i="39"/>
  <c r="D471" i="39"/>
  <c r="D472" i="39"/>
  <c r="D473" i="39"/>
  <c r="D474" i="39"/>
  <c r="D475" i="39"/>
  <c r="D476" i="39"/>
  <c r="D477" i="39"/>
  <c r="D478" i="39"/>
  <c r="D479" i="39"/>
  <c r="D480" i="39"/>
  <c r="D481" i="39"/>
  <c r="D482" i="39"/>
  <c r="D483" i="39"/>
  <c r="D484" i="39"/>
  <c r="D485" i="39"/>
  <c r="D486" i="39"/>
  <c r="D487" i="39"/>
  <c r="D488" i="39"/>
  <c r="D489" i="39"/>
  <c r="D490" i="39"/>
  <c r="D491" i="39"/>
  <c r="D422" i="39"/>
  <c r="D353" i="39"/>
  <c r="D354" i="39"/>
  <c r="D355" i="39"/>
  <c r="D356" i="39"/>
  <c r="D357" i="39"/>
  <c r="D358" i="39"/>
  <c r="D359" i="39"/>
  <c r="D360" i="39"/>
  <c r="D361" i="39"/>
  <c r="D362" i="39"/>
  <c r="D363" i="39"/>
  <c r="D364" i="39"/>
  <c r="D365" i="39"/>
  <c r="D366" i="39"/>
  <c r="D367" i="39"/>
  <c r="D368" i="39"/>
  <c r="D369" i="39"/>
  <c r="D370" i="39"/>
  <c r="D371" i="39"/>
  <c r="D372" i="39"/>
  <c r="D373" i="39"/>
  <c r="D374" i="39"/>
  <c r="D375" i="39"/>
  <c r="D376" i="39"/>
  <c r="D377" i="39"/>
  <c r="D378" i="39"/>
  <c r="D379" i="39"/>
  <c r="D380" i="39"/>
  <c r="D381" i="39"/>
  <c r="D382" i="39"/>
  <c r="D383" i="39"/>
  <c r="D384" i="39"/>
  <c r="D385" i="39"/>
  <c r="D386" i="39"/>
  <c r="D387" i="39"/>
  <c r="D388" i="39"/>
  <c r="D389" i="39"/>
  <c r="D390" i="39"/>
  <c r="D391" i="39"/>
  <c r="D392" i="39"/>
  <c r="D393" i="39"/>
  <c r="D394" i="39"/>
  <c r="D395" i="39"/>
  <c r="D396" i="39"/>
  <c r="D397" i="39"/>
  <c r="D398" i="39"/>
  <c r="D399" i="39"/>
  <c r="D400" i="39"/>
  <c r="D401" i="39"/>
  <c r="D402" i="39"/>
  <c r="D403" i="39"/>
  <c r="D404" i="39"/>
  <c r="D405" i="39"/>
  <c r="D406" i="39"/>
  <c r="D407" i="39"/>
  <c r="D408" i="39"/>
  <c r="D409" i="39"/>
  <c r="D410" i="39"/>
  <c r="D411" i="39"/>
  <c r="D412" i="39"/>
  <c r="D413" i="39"/>
  <c r="D414" i="39"/>
  <c r="D415" i="39"/>
  <c r="D416" i="39"/>
  <c r="D417" i="39"/>
  <c r="D418" i="39"/>
  <c r="D419" i="39"/>
  <c r="D420" i="39"/>
  <c r="D421" i="39"/>
  <c r="D352" i="39"/>
  <c r="I995" i="39"/>
  <c r="H996" i="39"/>
  <c r="C285" i="39"/>
  <c r="D285" i="39"/>
  <c r="C286" i="39"/>
  <c r="D286" i="39"/>
  <c r="C287" i="39"/>
  <c r="D287" i="39"/>
  <c r="C288" i="39"/>
  <c r="D288" i="39"/>
  <c r="C289" i="39"/>
  <c r="D289" i="39"/>
  <c r="C290" i="39"/>
  <c r="D290" i="39"/>
  <c r="C291" i="39"/>
  <c r="D291" i="39"/>
  <c r="C292" i="39"/>
  <c r="D292" i="39"/>
  <c r="C293" i="39"/>
  <c r="D293" i="39"/>
  <c r="C294" i="39"/>
  <c r="D294" i="39"/>
  <c r="C295" i="39"/>
  <c r="D295" i="39"/>
  <c r="C296" i="39"/>
  <c r="D296" i="39"/>
  <c r="C297" i="39"/>
  <c r="D297" i="39"/>
  <c r="C298" i="39"/>
  <c r="D298" i="39"/>
  <c r="C299" i="39"/>
  <c r="D299" i="39"/>
  <c r="C300" i="39"/>
  <c r="D300" i="39"/>
  <c r="C301" i="39"/>
  <c r="D301" i="39"/>
  <c r="C302" i="39"/>
  <c r="D302" i="39"/>
  <c r="C303" i="39"/>
  <c r="D303" i="39"/>
  <c r="C304" i="39"/>
  <c r="D304" i="39"/>
  <c r="C305" i="39"/>
  <c r="D305" i="39"/>
  <c r="C306" i="39"/>
  <c r="D306" i="39"/>
  <c r="C307" i="39"/>
  <c r="D307" i="39"/>
  <c r="C308" i="39"/>
  <c r="D308" i="39"/>
  <c r="C309" i="39"/>
  <c r="D309" i="39"/>
  <c r="C310" i="39"/>
  <c r="D310" i="39"/>
  <c r="C311" i="39"/>
  <c r="D311" i="39"/>
  <c r="C312" i="39"/>
  <c r="D312" i="39"/>
  <c r="C313" i="39"/>
  <c r="D313" i="39"/>
  <c r="C314" i="39"/>
  <c r="D314" i="39"/>
  <c r="C315" i="39"/>
  <c r="D315" i="39"/>
  <c r="C316" i="39"/>
  <c r="D316" i="39"/>
  <c r="C317" i="39"/>
  <c r="D317" i="39"/>
  <c r="C318" i="39"/>
  <c r="D318" i="39"/>
  <c r="C319" i="39"/>
  <c r="D319" i="39"/>
  <c r="C320" i="39"/>
  <c r="D320" i="39"/>
  <c r="C321" i="39"/>
  <c r="D321" i="39"/>
  <c r="C322" i="39"/>
  <c r="D322" i="39"/>
  <c r="C323" i="39"/>
  <c r="D323" i="39"/>
  <c r="C324" i="39"/>
  <c r="D324" i="39"/>
  <c r="C325" i="39"/>
  <c r="D325" i="39"/>
  <c r="C326" i="39"/>
  <c r="D326" i="39"/>
  <c r="C327" i="39"/>
  <c r="D327" i="39"/>
  <c r="C328" i="39"/>
  <c r="D328" i="39"/>
  <c r="C329" i="39"/>
  <c r="D329" i="39"/>
  <c r="C330" i="39"/>
  <c r="D330" i="39"/>
  <c r="C331" i="39"/>
  <c r="D331" i="39"/>
  <c r="C332" i="39"/>
  <c r="D332" i="39"/>
  <c r="C333" i="39"/>
  <c r="D333" i="39"/>
  <c r="C334" i="39"/>
  <c r="D334" i="39"/>
  <c r="C335" i="39"/>
  <c r="D335" i="39"/>
  <c r="C336" i="39"/>
  <c r="D336" i="39"/>
  <c r="C337" i="39"/>
  <c r="D337" i="39"/>
  <c r="C338" i="39"/>
  <c r="D338" i="39"/>
  <c r="C339" i="39"/>
  <c r="D339" i="39"/>
  <c r="C340" i="39"/>
  <c r="D340" i="39"/>
  <c r="C341" i="39"/>
  <c r="D341" i="39"/>
  <c r="C342" i="39"/>
  <c r="D342" i="39"/>
  <c r="C343" i="39"/>
  <c r="D343" i="39"/>
  <c r="C344" i="39"/>
  <c r="D344" i="39"/>
  <c r="C345" i="39"/>
  <c r="D345" i="39"/>
  <c r="C346" i="39"/>
  <c r="D346" i="39"/>
  <c r="C347" i="39"/>
  <c r="D347" i="39"/>
  <c r="C348" i="39"/>
  <c r="D348" i="39"/>
  <c r="C349" i="39"/>
  <c r="D349" i="39"/>
  <c r="C350" i="39"/>
  <c r="D350" i="39"/>
  <c r="C351" i="39"/>
  <c r="D351" i="39"/>
  <c r="C283" i="39"/>
  <c r="D283" i="39"/>
  <c r="C284" i="39"/>
  <c r="D284" i="39"/>
  <c r="C282" i="39"/>
  <c r="D282" i="39"/>
  <c r="G404" i="39"/>
  <c r="I404" i="39" s="1"/>
  <c r="G399" i="39"/>
  <c r="I399" i="39" s="1"/>
  <c r="G398" i="39"/>
  <c r="I398" i="39" s="1"/>
  <c r="G385" i="39"/>
  <c r="I385" i="39" s="1"/>
  <c r="G383" i="39"/>
  <c r="I383" i="39" s="1"/>
  <c r="G369" i="39"/>
  <c r="I369" i="39" s="1"/>
  <c r="G367" i="39"/>
  <c r="I367" i="39" s="1"/>
  <c r="G354" i="39"/>
  <c r="I354" i="39" s="1"/>
  <c r="G353" i="39"/>
  <c r="I353" i="39" s="1"/>
  <c r="EZ51" i="16"/>
  <c r="F818" i="39" s="1"/>
  <c r="H818" i="39" s="1"/>
  <c r="G334" i="39"/>
  <c r="I334" i="39" s="1"/>
  <c r="G299" i="39"/>
  <c r="I299" i="39" s="1"/>
  <c r="G298" i="39"/>
  <c r="I298" i="39" s="1"/>
  <c r="G297" i="39"/>
  <c r="I297" i="39" s="1"/>
  <c r="G286" i="39"/>
  <c r="I286" i="39" s="1"/>
  <c r="G284" i="39"/>
  <c r="I284" i="39" s="1"/>
  <c r="BD26" i="27" l="1"/>
  <c r="R26" i="27"/>
  <c r="K26" i="27"/>
  <c r="L26" i="27"/>
  <c r="J1439" i="39"/>
  <c r="J1454" i="39"/>
  <c r="J1475" i="39"/>
  <c r="J1423" i="39"/>
  <c r="J1058" i="39"/>
  <c r="J1144" i="39"/>
  <c r="J1130" i="39"/>
  <c r="J1258" i="39"/>
  <c r="J1378" i="39"/>
  <c r="J1480" i="39"/>
  <c r="J1500" i="39"/>
  <c r="J1540" i="39"/>
  <c r="J1530" i="39"/>
  <c r="J1524" i="39"/>
  <c r="J1518" i="39"/>
  <c r="J1516" i="39"/>
  <c r="J1512" i="39"/>
  <c r="J1508" i="39"/>
  <c r="J1504" i="39"/>
  <c r="J1494" i="39"/>
  <c r="J1492" i="39"/>
  <c r="J1476" i="39"/>
  <c r="J1474" i="39"/>
  <c r="J1425" i="39"/>
  <c r="J1346" i="39"/>
  <c r="J1079" i="39"/>
  <c r="J1240" i="39"/>
  <c r="J1112" i="39"/>
  <c r="J1275" i="39"/>
  <c r="J1081" i="39"/>
  <c r="J1153" i="39"/>
  <c r="J1456" i="39"/>
  <c r="J1483" i="39"/>
  <c r="J1478" i="39"/>
  <c r="J1400" i="39"/>
  <c r="J1386" i="39"/>
  <c r="J1354" i="39"/>
  <c r="J1336" i="39"/>
  <c r="J1538" i="39"/>
  <c r="J1484" i="39"/>
  <c r="J1482" i="39"/>
  <c r="J1098" i="39"/>
  <c r="J1226" i="39"/>
  <c r="J1431" i="39"/>
  <c r="J1455" i="39"/>
  <c r="J1463" i="39"/>
  <c r="J1535" i="39"/>
  <c r="J1499" i="39"/>
  <c r="J1495" i="39"/>
  <c r="J1178" i="39"/>
  <c r="J1210" i="39"/>
  <c r="J1119" i="39"/>
  <c r="J1167" i="39"/>
  <c r="J1223" i="39"/>
  <c r="J1306" i="39"/>
  <c r="J1288" i="39"/>
  <c r="J1274" i="39"/>
  <c r="J1391" i="39"/>
  <c r="J1367" i="39"/>
  <c r="J1250" i="39"/>
  <c r="J1073" i="39"/>
  <c r="J1151" i="39"/>
  <c r="J1127" i="39"/>
  <c r="J1071" i="39"/>
  <c r="J1330" i="39"/>
  <c r="J1420" i="39"/>
  <c r="J1411" i="39"/>
  <c r="J1384" i="39"/>
  <c r="J1229" i="39"/>
  <c r="J1470" i="39"/>
  <c r="J1445" i="39"/>
  <c r="J1525" i="39"/>
  <c r="J1487" i="39"/>
  <c r="J1519" i="39"/>
  <c r="J1344" i="39"/>
  <c r="J1300" i="39"/>
  <c r="J1143" i="39"/>
  <c r="J1088" i="39"/>
  <c r="J1491" i="39"/>
  <c r="J1486" i="39"/>
  <c r="J1452" i="39"/>
  <c r="J1448" i="39"/>
  <c r="J1419" i="39"/>
  <c r="J1383" i="39"/>
  <c r="J1320" i="39"/>
  <c r="J1286" i="39"/>
  <c r="J1131" i="39"/>
  <c r="J1539" i="39"/>
  <c r="J1498" i="39"/>
  <c r="J1488" i="39"/>
  <c r="J1360" i="39"/>
  <c r="J1161" i="39"/>
  <c r="J1523" i="39"/>
  <c r="J1359" i="39"/>
  <c r="J1438" i="39"/>
  <c r="J1413" i="39"/>
  <c r="J1404" i="39"/>
  <c r="J1375" i="39"/>
  <c r="J1304" i="39"/>
  <c r="J1532" i="39"/>
  <c r="J1526" i="39"/>
  <c r="J1522" i="39"/>
  <c r="J1515" i="39"/>
  <c r="J1479" i="39"/>
  <c r="J1276" i="39"/>
  <c r="J1503" i="39"/>
  <c r="J1399" i="39"/>
  <c r="J1049" i="39"/>
  <c r="J1457" i="39"/>
  <c r="J1368" i="39"/>
  <c r="J1308" i="39"/>
  <c r="J1289" i="39"/>
  <c r="J1197" i="39"/>
  <c r="J1502" i="39"/>
  <c r="J1477" i="39"/>
  <c r="J1095" i="39"/>
  <c r="J1191" i="39"/>
  <c r="J1351" i="39"/>
  <c r="J1145" i="39"/>
  <c r="J1242" i="39"/>
  <c r="J1218" i="39"/>
  <c r="J1527" i="39"/>
  <c r="J1531" i="39"/>
  <c r="J1511" i="39"/>
  <c r="J1501" i="39"/>
  <c r="J1485" i="39"/>
  <c r="J1507" i="39"/>
  <c r="J1537" i="39"/>
  <c r="J1520" i="39"/>
  <c r="J1517" i="39"/>
  <c r="J1514" i="39"/>
  <c r="J1510" i="39"/>
  <c r="J1533" i="39"/>
  <c r="J1497" i="39"/>
  <c r="J1481" i="39"/>
  <c r="J1536" i="39"/>
  <c r="J1513" i="39"/>
  <c r="J1529" i="39"/>
  <c r="J1509" i="39"/>
  <c r="J1506" i="39"/>
  <c r="J1496" i="39"/>
  <c r="J1493" i="39"/>
  <c r="J1490" i="39"/>
  <c r="J1528" i="39"/>
  <c r="J1505" i="39"/>
  <c r="J1489" i="39"/>
  <c r="J1473" i="39"/>
  <c r="J1541" i="39"/>
  <c r="J1534" i="39"/>
  <c r="J1521" i="39"/>
  <c r="J1472" i="39"/>
  <c r="J999" i="39"/>
  <c r="J1025" i="39"/>
  <c r="J1021" i="39"/>
  <c r="J1093" i="39"/>
  <c r="J1087" i="39"/>
  <c r="J1080" i="39"/>
  <c r="J1028" i="39"/>
  <c r="J1020" i="39"/>
  <c r="J1012" i="39"/>
  <c r="J1168" i="39"/>
  <c r="J1234" i="39"/>
  <c r="J1208" i="39"/>
  <c r="J1202" i="39"/>
  <c r="J1118" i="39"/>
  <c r="J1343" i="39"/>
  <c r="J1326" i="39"/>
  <c r="J1293" i="39"/>
  <c r="J1159" i="39"/>
  <c r="J1078" i="39"/>
  <c r="J1108" i="39"/>
  <c r="J1104" i="39"/>
  <c r="J1094" i="39"/>
  <c r="J1086" i="39"/>
  <c r="J1076" i="39"/>
  <c r="J1072" i="39"/>
  <c r="J1190" i="39"/>
  <c r="J1172" i="39"/>
  <c r="J1158" i="39"/>
  <c r="J1148" i="39"/>
  <c r="J1312" i="39"/>
  <c r="J1239" i="39"/>
  <c r="J1129" i="39"/>
  <c r="J1123" i="39"/>
  <c r="J1116" i="39"/>
  <c r="J1003" i="39"/>
  <c r="J1461" i="39"/>
  <c r="J1441" i="39"/>
  <c r="J1429" i="39"/>
  <c r="J1407" i="39"/>
  <c r="J1403" i="39"/>
  <c r="J1318" i="39"/>
  <c r="J1279" i="39"/>
  <c r="J1207" i="39"/>
  <c r="J1110" i="39"/>
  <c r="J1141" i="39"/>
  <c r="J1128" i="39"/>
  <c r="J1096" i="39"/>
  <c r="J1175" i="39"/>
  <c r="J1137" i="39"/>
  <c r="J1255" i="39"/>
  <c r="J1266" i="39"/>
  <c r="J995" i="39"/>
  <c r="J1069" i="39"/>
  <c r="J1105" i="39"/>
  <c r="J1468" i="39"/>
  <c r="J1464" i="39"/>
  <c r="J1440" i="39"/>
  <c r="J1436" i="39"/>
  <c r="J1432" i="39"/>
  <c r="J1415" i="39"/>
  <c r="J1410" i="39"/>
  <c r="J1406" i="39"/>
  <c r="J1328" i="39"/>
  <c r="J1284" i="39"/>
  <c r="J1264" i="39"/>
  <c r="J1257" i="39"/>
  <c r="J1183" i="39"/>
  <c r="J1155" i="39"/>
  <c r="J1054" i="39"/>
  <c r="J1447" i="39"/>
  <c r="J1442" i="39"/>
  <c r="J1422" i="39"/>
  <c r="J1409" i="39"/>
  <c r="J1376" i="39"/>
  <c r="J1335" i="39"/>
  <c r="J1325" i="39"/>
  <c r="J1316" i="39"/>
  <c r="J1311" i="39"/>
  <c r="J1296" i="39"/>
  <c r="J1247" i="39"/>
  <c r="J1211" i="39"/>
  <c r="J1099" i="39"/>
  <c r="J1272" i="39"/>
  <c r="J1215" i="39"/>
  <c r="J1157" i="39"/>
  <c r="J1103" i="39"/>
  <c r="J1089" i="39"/>
  <c r="J1462" i="39"/>
  <c r="J1444" i="39"/>
  <c r="J1430" i="39"/>
  <c r="J1424" i="39"/>
  <c r="J1416" i="39"/>
  <c r="J1412" i="39"/>
  <c r="J1408" i="39"/>
  <c r="J1392" i="39"/>
  <c r="J1352" i="39"/>
  <c r="J1294" i="39"/>
  <c r="J1280" i="39"/>
  <c r="J1261" i="39"/>
  <c r="J1225" i="39"/>
  <c r="J1179" i="39"/>
  <c r="J1165" i="39"/>
  <c r="J1120" i="39"/>
  <c r="J1084" i="39"/>
  <c r="J1070" i="39"/>
  <c r="J1061" i="39"/>
  <c r="J1055" i="39"/>
  <c r="J1060" i="39"/>
  <c r="J1056" i="39"/>
  <c r="J1188" i="39"/>
  <c r="J1184" i="39"/>
  <c r="J1180" i="39"/>
  <c r="J1176" i="39"/>
  <c r="J1174" i="39"/>
  <c r="J1166" i="39"/>
  <c r="J1160" i="39"/>
  <c r="J1156" i="39"/>
  <c r="J1152" i="39"/>
  <c r="J1150" i="39"/>
  <c r="J1142" i="39"/>
  <c r="J1136" i="39"/>
  <c r="J1132" i="39"/>
  <c r="J1126" i="39"/>
  <c r="J1198" i="39"/>
  <c r="J1331" i="39"/>
  <c r="J1329" i="39"/>
  <c r="J1327" i="39"/>
  <c r="J1323" i="39"/>
  <c r="J1319" i="39"/>
  <c r="J1317" i="39"/>
  <c r="J1315" i="39"/>
  <c r="J1313" i="39"/>
  <c r="J1309" i="39"/>
  <c r="J1305" i="39"/>
  <c r="J1303" i="39"/>
  <c r="J1301" i="39"/>
  <c r="J1299" i="39"/>
  <c r="J1297" i="39"/>
  <c r="J1295" i="39"/>
  <c r="J1291" i="39"/>
  <c r="J1287" i="39"/>
  <c r="J1285" i="39"/>
  <c r="J1283" i="39"/>
  <c r="J1281" i="39"/>
  <c r="J1277" i="39"/>
  <c r="J1273" i="39"/>
  <c r="J1271" i="39"/>
  <c r="J1269" i="39"/>
  <c r="J1267" i="39"/>
  <c r="J1265" i="39"/>
  <c r="J1398" i="39"/>
  <c r="J1388" i="39"/>
  <c r="J1380" i="39"/>
  <c r="J1374" i="39"/>
  <c r="J1366" i="39"/>
  <c r="J1356" i="39"/>
  <c r="J1348" i="39"/>
  <c r="J1342" i="39"/>
  <c r="J1334" i="39"/>
  <c r="J1471" i="39"/>
  <c r="J1459" i="39"/>
  <c r="J1443" i="39"/>
  <c r="J1427" i="39"/>
  <c r="J1405" i="39"/>
  <c r="J1321" i="39"/>
  <c r="J1307" i="39"/>
  <c r="J1302" i="39"/>
  <c r="J1268" i="39"/>
  <c r="J1243" i="39"/>
  <c r="J1135" i="39"/>
  <c r="J1113" i="39"/>
  <c r="J1450" i="39"/>
  <c r="J1418" i="39"/>
  <c r="J1467" i="39"/>
  <c r="J1460" i="39"/>
  <c r="J1453" i="39"/>
  <c r="J1449" i="39"/>
  <c r="J1446" i="39"/>
  <c r="J1435" i="39"/>
  <c r="J1428" i="39"/>
  <c r="J1421" i="39"/>
  <c r="J1417" i="39"/>
  <c r="J1414" i="39"/>
  <c r="J1466" i="39"/>
  <c r="J1434" i="39"/>
  <c r="J1458" i="39"/>
  <c r="J1426" i="39"/>
  <c r="J1469" i="39"/>
  <c r="J1465" i="39"/>
  <c r="J1451" i="39"/>
  <c r="J1437" i="39"/>
  <c r="J1433" i="39"/>
  <c r="J1397" i="39"/>
  <c r="J1393" i="39"/>
  <c r="J1390" i="39"/>
  <c r="J1379" i="39"/>
  <c r="J1372" i="39"/>
  <c r="J1365" i="39"/>
  <c r="J1361" i="39"/>
  <c r="J1358" i="39"/>
  <c r="J1347" i="39"/>
  <c r="J1340" i="39"/>
  <c r="J1333" i="39"/>
  <c r="J1396" i="39"/>
  <c r="J1389" i="39"/>
  <c r="J1385" i="39"/>
  <c r="J1382" i="39"/>
  <c r="J1371" i="39"/>
  <c r="J1364" i="39"/>
  <c r="J1357" i="39"/>
  <c r="J1353" i="39"/>
  <c r="J1350" i="39"/>
  <c r="J1339" i="39"/>
  <c r="J1370" i="39"/>
  <c r="J1338" i="39"/>
  <c r="J1395" i="39"/>
  <c r="J1381" i="39"/>
  <c r="J1377" i="39"/>
  <c r="J1363" i="39"/>
  <c r="J1349" i="39"/>
  <c r="J1345" i="39"/>
  <c r="J1394" i="39"/>
  <c r="J1362" i="39"/>
  <c r="J1401" i="39"/>
  <c r="J1387" i="39"/>
  <c r="J1373" i="39"/>
  <c r="J1369" i="39"/>
  <c r="J1355" i="39"/>
  <c r="J1341" i="39"/>
  <c r="J1337" i="39"/>
  <c r="J1332" i="39"/>
  <c r="J1314" i="39"/>
  <c r="J1282" i="39"/>
  <c r="J1324" i="39"/>
  <c r="J1310" i="39"/>
  <c r="J1292" i="39"/>
  <c r="J1278" i="39"/>
  <c r="J1298" i="39"/>
  <c r="J1270" i="39"/>
  <c r="J1322" i="39"/>
  <c r="J1290" i="39"/>
  <c r="J1263" i="39"/>
  <c r="J1262" i="39"/>
  <c r="J1256" i="39"/>
  <c r="J1224" i="39"/>
  <c r="J1248" i="39"/>
  <c r="J1232" i="39"/>
  <c r="J1216" i="39"/>
  <c r="J1231" i="39"/>
  <c r="J1200" i="39"/>
  <c r="J1199" i="39"/>
  <c r="J1260" i="39"/>
  <c r="J1253" i="39"/>
  <c r="J1249" i="39"/>
  <c r="J1246" i="39"/>
  <c r="J1235" i="39"/>
  <c r="J1228" i="39"/>
  <c r="J1221" i="39"/>
  <c r="J1217" i="39"/>
  <c r="J1214" i="39"/>
  <c r="J1203" i="39"/>
  <c r="J1196" i="39"/>
  <c r="J1259" i="39"/>
  <c r="J1252" i="39"/>
  <c r="J1245" i="39"/>
  <c r="J1241" i="39"/>
  <c r="J1238" i="39"/>
  <c r="J1227" i="39"/>
  <c r="J1220" i="39"/>
  <c r="J1213" i="39"/>
  <c r="J1209" i="39"/>
  <c r="J1206" i="39"/>
  <c r="J1195" i="39"/>
  <c r="J1251" i="39"/>
  <c r="J1244" i="39"/>
  <c r="J1237" i="39"/>
  <c r="J1233" i="39"/>
  <c r="J1230" i="39"/>
  <c r="J1219" i="39"/>
  <c r="J1212" i="39"/>
  <c r="J1205" i="39"/>
  <c r="J1201" i="39"/>
  <c r="J1194" i="39"/>
  <c r="J1254" i="39"/>
  <c r="J1236" i="39"/>
  <c r="J1222" i="39"/>
  <c r="J1204" i="39"/>
  <c r="J1193" i="39"/>
  <c r="J1192" i="39"/>
  <c r="J1186" i="39"/>
  <c r="J1125" i="39"/>
  <c r="J1154" i="39"/>
  <c r="J1124" i="39"/>
  <c r="J1189" i="39"/>
  <c r="J1185" i="39"/>
  <c r="J1182" i="39"/>
  <c r="J1171" i="39"/>
  <c r="J1164" i="39"/>
  <c r="J1147" i="39"/>
  <c r="J1134" i="39"/>
  <c r="J1170" i="39"/>
  <c r="J1146" i="39"/>
  <c r="J1140" i="39"/>
  <c r="J1181" i="39"/>
  <c r="J1177" i="39"/>
  <c r="J1163" i="39"/>
  <c r="J1133" i="39"/>
  <c r="J1162" i="39"/>
  <c r="J1139" i="39"/>
  <c r="J1187" i="39"/>
  <c r="J1173" i="39"/>
  <c r="J1169" i="39"/>
  <c r="J1149" i="39"/>
  <c r="J1138" i="39"/>
  <c r="J1122" i="39"/>
  <c r="J1111" i="39"/>
  <c r="J1097" i="39"/>
  <c r="J1063" i="39"/>
  <c r="J1121" i="39"/>
  <c r="J1101" i="39"/>
  <c r="J1090" i="39"/>
  <c r="J1066" i="39"/>
  <c r="J1059" i="39"/>
  <c r="J1107" i="39"/>
  <c r="J1077" i="39"/>
  <c r="J1117" i="39"/>
  <c r="J1106" i="39"/>
  <c r="J1100" i="39"/>
  <c r="J1083" i="39"/>
  <c r="J1065" i="39"/>
  <c r="J1062" i="39"/>
  <c r="J1082" i="39"/>
  <c r="J1057" i="39"/>
  <c r="J1109" i="39"/>
  <c r="J1092" i="39"/>
  <c r="J1075" i="39"/>
  <c r="J1068" i="39"/>
  <c r="J1064" i="39"/>
  <c r="J1053" i="39"/>
  <c r="J1115" i="39"/>
  <c r="J1102" i="39"/>
  <c r="J1085" i="39"/>
  <c r="J1074" i="39"/>
  <c r="J1114" i="39"/>
  <c r="J1091" i="39"/>
  <c r="J1067" i="39"/>
  <c r="J1052" i="39"/>
  <c r="J991" i="39"/>
  <c r="J1046" i="39"/>
  <c r="J1041" i="39"/>
  <c r="J1033" i="39"/>
  <c r="J1017" i="39"/>
  <c r="J1047" i="39"/>
  <c r="J1036" i="39"/>
  <c r="J1030" i="39"/>
  <c r="J1026" i="39"/>
  <c r="J1022" i="39"/>
  <c r="J1006" i="39"/>
  <c r="J1009" i="39"/>
  <c r="J1044" i="39"/>
  <c r="J1043" i="39"/>
  <c r="J992" i="39"/>
  <c r="J1027" i="39"/>
  <c r="J1015" i="39"/>
  <c r="J1011" i="39"/>
  <c r="J987" i="39"/>
  <c r="J1014" i="39"/>
  <c r="J1032" i="39"/>
  <c r="J1035" i="39"/>
  <c r="J982" i="39"/>
  <c r="J1048" i="39"/>
  <c r="J1001" i="39"/>
  <c r="J985" i="39"/>
  <c r="J1039" i="39"/>
  <c r="J996" i="39"/>
  <c r="J988" i="39"/>
  <c r="J1038" i="39"/>
  <c r="J1031" i="39"/>
  <c r="J983" i="39"/>
  <c r="J1051" i="39"/>
  <c r="J1019" i="39"/>
  <c r="J1016" i="39"/>
  <c r="J1005" i="39"/>
  <c r="J998" i="39"/>
  <c r="J994" i="39"/>
  <c r="J990" i="39"/>
  <c r="J1018" i="39"/>
  <c r="J1008" i="39"/>
  <c r="J1004" i="39"/>
  <c r="J984" i="39"/>
  <c r="J1000" i="39"/>
  <c r="J1024" i="39"/>
  <c r="J997" i="39"/>
  <c r="J1023" i="39"/>
  <c r="J1013" i="39"/>
  <c r="J989" i="39"/>
  <c r="J1050" i="39"/>
  <c r="J1034" i="39"/>
  <c r="J1010" i="39"/>
  <c r="J986" i="39"/>
  <c r="J1037" i="39"/>
  <c r="J1007" i="39"/>
  <c r="J1040" i="39"/>
  <c r="J993" i="39"/>
  <c r="J1045" i="39"/>
  <c r="J1042" i="39"/>
  <c r="J1029" i="39"/>
  <c r="J1002" i="39"/>
  <c r="J818" i="39"/>
  <c r="M5" i="16" l="1"/>
  <c r="D281" i="39"/>
  <c r="AF26" i="27"/>
  <c r="AG26" i="27" s="1"/>
  <c r="M27" i="27"/>
  <c r="M28" i="27"/>
  <c r="AF15" i="27"/>
  <c r="AE15" i="27" s="1"/>
  <c r="BR68" i="27"/>
  <c r="BS68" i="27" s="1"/>
  <c r="BR67" i="27"/>
  <c r="BS67" i="27" s="1"/>
  <c r="BR66" i="27"/>
  <c r="BS66" i="27" s="1"/>
  <c r="BR65" i="27"/>
  <c r="BS65" i="27" s="1"/>
  <c r="BR64" i="27"/>
  <c r="BQ64" i="27" s="1"/>
  <c r="BQ69" i="27"/>
  <c r="BQ63" i="27"/>
  <c r="BW58" i="27"/>
  <c r="BW59" i="27"/>
  <c r="BW60" i="27"/>
  <c r="BW61" i="27"/>
  <c r="BW62" i="27"/>
  <c r="BW63" i="27"/>
  <c r="BW69" i="27"/>
  <c r="BW48" i="27"/>
  <c r="L5" i="16" l="1"/>
  <c r="E282" i="39"/>
  <c r="K5" i="16"/>
  <c r="F282" i="39" s="1"/>
  <c r="H282" i="39" s="1"/>
  <c r="AK26" i="27"/>
  <c r="AD26" i="27"/>
  <c r="AE26" i="27"/>
  <c r="BW68" i="27"/>
  <c r="BP68" i="27"/>
  <c r="BQ68" i="27"/>
  <c r="BW67" i="27"/>
  <c r="BP67" i="27"/>
  <c r="BQ67" i="27"/>
  <c r="BW66" i="27"/>
  <c r="BP66" i="27"/>
  <c r="BQ66" i="27"/>
  <c r="BW65" i="27"/>
  <c r="BP65" i="27"/>
  <c r="BQ65" i="27"/>
  <c r="BP64" i="27"/>
  <c r="BS64" i="27"/>
  <c r="G273" i="39"/>
  <c r="I273" i="39" s="1"/>
  <c r="G272" i="39"/>
  <c r="I272" i="39" s="1"/>
  <c r="G206" i="39"/>
  <c r="I206" i="39" s="1"/>
  <c r="G205" i="39"/>
  <c r="I205" i="39" s="1"/>
  <c r="G198" i="39"/>
  <c r="I198" i="39" s="1"/>
  <c r="G197" i="39"/>
  <c r="I197" i="39" s="1"/>
  <c r="G190" i="39"/>
  <c r="I190" i="39" s="1"/>
  <c r="G189" i="39"/>
  <c r="I189" i="39" s="1"/>
  <c r="G182" i="39"/>
  <c r="I182" i="39" s="1"/>
  <c r="G181" i="39"/>
  <c r="I181" i="39" s="1"/>
  <c r="G174" i="39"/>
  <c r="I174" i="39" s="1"/>
  <c r="G173" i="39"/>
  <c r="I173" i="39" s="1"/>
  <c r="G166" i="39"/>
  <c r="I166" i="39" s="1"/>
  <c r="G165" i="39"/>
  <c r="I165" i="39" s="1"/>
  <c r="G158" i="39"/>
  <c r="I158" i="39" s="1"/>
  <c r="G157" i="39"/>
  <c r="I157" i="39" s="1"/>
  <c r="G150" i="39"/>
  <c r="I150" i="39" s="1"/>
  <c r="G149" i="39"/>
  <c r="I149" i="39" s="1"/>
  <c r="G142" i="39"/>
  <c r="I142" i="39" s="1"/>
  <c r="G137" i="39"/>
  <c r="I137" i="39" s="1"/>
  <c r="G136" i="39"/>
  <c r="I136" i="39" s="1"/>
  <c r="G135" i="39"/>
  <c r="I135" i="39" s="1"/>
  <c r="G129" i="39"/>
  <c r="I129" i="39" s="1"/>
  <c r="G128" i="39"/>
  <c r="I128" i="39" s="1"/>
  <c r="G127" i="39"/>
  <c r="I127" i="39" s="1"/>
  <c r="G121" i="39"/>
  <c r="I121" i="39" s="1"/>
  <c r="G120" i="39"/>
  <c r="I120" i="39" s="1"/>
  <c r="G119" i="39"/>
  <c r="I119" i="39" s="1"/>
  <c r="G113" i="39"/>
  <c r="I113" i="39" s="1"/>
  <c r="G112" i="39"/>
  <c r="I112" i="39" s="1"/>
  <c r="G111" i="39"/>
  <c r="I111" i="39" s="1"/>
  <c r="G105" i="39"/>
  <c r="I105" i="39" s="1"/>
  <c r="G104" i="39"/>
  <c r="I104" i="39" s="1"/>
  <c r="G103" i="39"/>
  <c r="I103" i="39" s="1"/>
  <c r="G97" i="39"/>
  <c r="I97" i="39" s="1"/>
  <c r="G96" i="39"/>
  <c r="I96" i="39" s="1"/>
  <c r="G95" i="39"/>
  <c r="I95" i="39" s="1"/>
  <c r="G94" i="39"/>
  <c r="I94" i="39" s="1"/>
  <c r="G89" i="39"/>
  <c r="I89" i="39" s="1"/>
  <c r="G88" i="39"/>
  <c r="I88" i="39" s="1"/>
  <c r="G87" i="39"/>
  <c r="I87" i="39" s="1"/>
  <c r="G86" i="39"/>
  <c r="I86" i="39" s="1"/>
  <c r="G81" i="39"/>
  <c r="I81" i="39" s="1"/>
  <c r="G80" i="39"/>
  <c r="I80" i="39" s="1"/>
  <c r="G79" i="39"/>
  <c r="I79" i="39" s="1"/>
  <c r="G78" i="39"/>
  <c r="I78" i="39" s="1"/>
  <c r="G73" i="39"/>
  <c r="I73" i="39" s="1"/>
  <c r="G72" i="39"/>
  <c r="I72" i="39" s="1"/>
  <c r="G4" i="39"/>
  <c r="I4" i="39" s="1"/>
  <c r="G5" i="39"/>
  <c r="I5" i="39" s="1"/>
  <c r="G6" i="39"/>
  <c r="I6" i="39" s="1"/>
  <c r="G10" i="39"/>
  <c r="I10" i="39" s="1"/>
  <c r="G12" i="39"/>
  <c r="I12" i="39" s="1"/>
  <c r="G13" i="39"/>
  <c r="I13" i="39" s="1"/>
  <c r="G14" i="39"/>
  <c r="I14" i="39" s="1"/>
  <c r="G18" i="39"/>
  <c r="I18" i="39" s="1"/>
  <c r="G20" i="39"/>
  <c r="I20" i="39" s="1"/>
  <c r="G21" i="39"/>
  <c r="I21" i="39" s="1"/>
  <c r="G22" i="39"/>
  <c r="I22" i="39" s="1"/>
  <c r="G26" i="39"/>
  <c r="I26" i="39" s="1"/>
  <c r="G28" i="39"/>
  <c r="I28" i="39" s="1"/>
  <c r="G29" i="39"/>
  <c r="I29" i="39" s="1"/>
  <c r="G30" i="39"/>
  <c r="I30" i="39" s="1"/>
  <c r="G34" i="39"/>
  <c r="I34" i="39" s="1"/>
  <c r="G36" i="39"/>
  <c r="I36" i="39" s="1"/>
  <c r="G37" i="39"/>
  <c r="I37" i="39" s="1"/>
  <c r="G38" i="39"/>
  <c r="I38" i="39" s="1"/>
  <c r="G39" i="39"/>
  <c r="I39" i="39" s="1"/>
  <c r="G42" i="39"/>
  <c r="I42" i="39" s="1"/>
  <c r="G44" i="39"/>
  <c r="I44" i="39" s="1"/>
  <c r="G45" i="39"/>
  <c r="I45" i="39" s="1"/>
  <c r="G46" i="39"/>
  <c r="I46" i="39" s="1"/>
  <c r="G47" i="39"/>
  <c r="I47" i="39" s="1"/>
  <c r="G50" i="39"/>
  <c r="I50" i="39" s="1"/>
  <c r="G52" i="39"/>
  <c r="I52" i="39" s="1"/>
  <c r="G53" i="39"/>
  <c r="I53" i="39" s="1"/>
  <c r="G54" i="39"/>
  <c r="I54" i="39" s="1"/>
  <c r="G55" i="39"/>
  <c r="I55" i="39" s="1"/>
  <c r="G58" i="39"/>
  <c r="I58" i="39" s="1"/>
  <c r="G60" i="39"/>
  <c r="I60" i="39" s="1"/>
  <c r="G61" i="39"/>
  <c r="I61" i="39" s="1"/>
  <c r="G62" i="39"/>
  <c r="I62" i="39" s="1"/>
  <c r="G63" i="39"/>
  <c r="I63" i="39" s="1"/>
  <c r="G66" i="39"/>
  <c r="I66" i="39" s="1"/>
  <c r="G68" i="39"/>
  <c r="I68" i="39" s="1"/>
  <c r="G69" i="39"/>
  <c r="I69" i="39" s="1"/>
  <c r="G70" i="39"/>
  <c r="I70" i="39" s="1"/>
  <c r="G71" i="39"/>
  <c r="I71" i="39" s="1"/>
  <c r="G3" i="39"/>
  <c r="I3" i="39" s="1"/>
  <c r="G7" i="39"/>
  <c r="I7" i="39" s="1"/>
  <c r="G9" i="39"/>
  <c r="I9" i="39" s="1"/>
  <c r="G11" i="39"/>
  <c r="I11" i="39" s="1"/>
  <c r="G15" i="39"/>
  <c r="I15" i="39" s="1"/>
  <c r="G16" i="39"/>
  <c r="I16" i="39" s="1"/>
  <c r="G17" i="39"/>
  <c r="I17" i="39" s="1"/>
  <c r="G19" i="39"/>
  <c r="I19" i="39" s="1"/>
  <c r="G27" i="39"/>
  <c r="I27" i="39" s="1"/>
  <c r="G31" i="39"/>
  <c r="I31" i="39" s="1"/>
  <c r="G32" i="39"/>
  <c r="I32" i="39" s="1"/>
  <c r="G33" i="39"/>
  <c r="I33" i="39" s="1"/>
  <c r="G35" i="39"/>
  <c r="I35" i="39" s="1"/>
  <c r="G40" i="39"/>
  <c r="I40" i="39" s="1"/>
  <c r="G41" i="39"/>
  <c r="I41" i="39" s="1"/>
  <c r="G43" i="39"/>
  <c r="I43" i="39" s="1"/>
  <c r="G48" i="39"/>
  <c r="I48" i="39" s="1"/>
  <c r="G49" i="39"/>
  <c r="I49" i="39" s="1"/>
  <c r="G51" i="39"/>
  <c r="I51" i="39" s="1"/>
  <c r="G56" i="39"/>
  <c r="I56" i="39" s="1"/>
  <c r="G57" i="39"/>
  <c r="I57" i="39" s="1"/>
  <c r="G59" i="39"/>
  <c r="I59" i="39" s="1"/>
  <c r="G64" i="39"/>
  <c r="I64" i="39" s="1"/>
  <c r="G65" i="39"/>
  <c r="I65" i="39" s="1"/>
  <c r="G67" i="39"/>
  <c r="I67" i="39" s="1"/>
  <c r="G74" i="39"/>
  <c r="I74" i="39" s="1"/>
  <c r="G75" i="39"/>
  <c r="I75" i="39" s="1"/>
  <c r="G76" i="39"/>
  <c r="I76" i="39" s="1"/>
  <c r="G77" i="39"/>
  <c r="I77" i="39" s="1"/>
  <c r="G82" i="39"/>
  <c r="I82" i="39" s="1"/>
  <c r="G83" i="39"/>
  <c r="I83" i="39" s="1"/>
  <c r="G84" i="39"/>
  <c r="I84" i="39" s="1"/>
  <c r="G85" i="39"/>
  <c r="I85" i="39" s="1"/>
  <c r="G90" i="39"/>
  <c r="I90" i="39" s="1"/>
  <c r="G91" i="39"/>
  <c r="I91" i="39" s="1"/>
  <c r="G92" i="39"/>
  <c r="I92" i="39" s="1"/>
  <c r="G93" i="39"/>
  <c r="I93" i="39" s="1"/>
  <c r="G98" i="39"/>
  <c r="I98" i="39" s="1"/>
  <c r="G99" i="39"/>
  <c r="I99" i="39" s="1"/>
  <c r="G100" i="39"/>
  <c r="I100" i="39" s="1"/>
  <c r="G101" i="39"/>
  <c r="I101" i="39" s="1"/>
  <c r="G102" i="39"/>
  <c r="I102" i="39" s="1"/>
  <c r="G106" i="39"/>
  <c r="I106" i="39" s="1"/>
  <c r="G107" i="39"/>
  <c r="I107" i="39" s="1"/>
  <c r="G108" i="39"/>
  <c r="I108" i="39" s="1"/>
  <c r="G109" i="39"/>
  <c r="I109" i="39" s="1"/>
  <c r="G110" i="39"/>
  <c r="I110" i="39" s="1"/>
  <c r="G114" i="39"/>
  <c r="I114" i="39" s="1"/>
  <c r="G115" i="39"/>
  <c r="I115" i="39" s="1"/>
  <c r="G116" i="39"/>
  <c r="I116" i="39" s="1"/>
  <c r="G117" i="39"/>
  <c r="I117" i="39" s="1"/>
  <c r="G118" i="39"/>
  <c r="I118" i="39" s="1"/>
  <c r="G122" i="39"/>
  <c r="I122" i="39" s="1"/>
  <c r="G123" i="39"/>
  <c r="I123" i="39" s="1"/>
  <c r="G124" i="39"/>
  <c r="I124" i="39" s="1"/>
  <c r="G125" i="39"/>
  <c r="I125" i="39" s="1"/>
  <c r="G126" i="39"/>
  <c r="I126" i="39" s="1"/>
  <c r="G130" i="39"/>
  <c r="I130" i="39" s="1"/>
  <c r="G131" i="39"/>
  <c r="I131" i="39" s="1"/>
  <c r="G132" i="39"/>
  <c r="I132" i="39" s="1"/>
  <c r="G133" i="39"/>
  <c r="I133" i="39" s="1"/>
  <c r="G134" i="39"/>
  <c r="I134" i="39" s="1"/>
  <c r="G138" i="39"/>
  <c r="I138" i="39" s="1"/>
  <c r="G139" i="39"/>
  <c r="I139" i="39" s="1"/>
  <c r="G140" i="39"/>
  <c r="I140" i="39" s="1"/>
  <c r="G141" i="39"/>
  <c r="I141" i="39" s="1"/>
  <c r="G143" i="39"/>
  <c r="I143" i="39" s="1"/>
  <c r="G144" i="39"/>
  <c r="I144" i="39" s="1"/>
  <c r="G145" i="39"/>
  <c r="I145" i="39" s="1"/>
  <c r="G146" i="39"/>
  <c r="I146" i="39" s="1"/>
  <c r="G147" i="39"/>
  <c r="I147" i="39" s="1"/>
  <c r="G148" i="39"/>
  <c r="I148" i="39" s="1"/>
  <c r="G151" i="39"/>
  <c r="I151" i="39" s="1"/>
  <c r="G152" i="39"/>
  <c r="I152" i="39" s="1"/>
  <c r="G153" i="39"/>
  <c r="I153" i="39" s="1"/>
  <c r="G154" i="39"/>
  <c r="I154" i="39" s="1"/>
  <c r="G155" i="39"/>
  <c r="I155" i="39" s="1"/>
  <c r="G156" i="39"/>
  <c r="I156" i="39" s="1"/>
  <c r="G159" i="39"/>
  <c r="I159" i="39" s="1"/>
  <c r="G160" i="39"/>
  <c r="I160" i="39" s="1"/>
  <c r="G161" i="39"/>
  <c r="I161" i="39" s="1"/>
  <c r="G162" i="39"/>
  <c r="I162" i="39" s="1"/>
  <c r="G163" i="39"/>
  <c r="I163" i="39" s="1"/>
  <c r="G164" i="39"/>
  <c r="I164" i="39" s="1"/>
  <c r="G167" i="39"/>
  <c r="I167" i="39" s="1"/>
  <c r="G168" i="39"/>
  <c r="I168" i="39" s="1"/>
  <c r="G169" i="39"/>
  <c r="I169" i="39" s="1"/>
  <c r="G170" i="39"/>
  <c r="I170" i="39" s="1"/>
  <c r="G171" i="39"/>
  <c r="I171" i="39" s="1"/>
  <c r="G172" i="39"/>
  <c r="I172" i="39" s="1"/>
  <c r="G175" i="39"/>
  <c r="I175" i="39" s="1"/>
  <c r="G176" i="39"/>
  <c r="I176" i="39" s="1"/>
  <c r="G177" i="39"/>
  <c r="I177" i="39" s="1"/>
  <c r="G178" i="39"/>
  <c r="I178" i="39" s="1"/>
  <c r="G179" i="39"/>
  <c r="I179" i="39" s="1"/>
  <c r="G180" i="39"/>
  <c r="I180" i="39" s="1"/>
  <c r="G183" i="39"/>
  <c r="I183" i="39" s="1"/>
  <c r="G184" i="39"/>
  <c r="I184" i="39" s="1"/>
  <c r="G185" i="39"/>
  <c r="I185" i="39" s="1"/>
  <c r="G186" i="39"/>
  <c r="I186" i="39" s="1"/>
  <c r="G187" i="39"/>
  <c r="I187" i="39" s="1"/>
  <c r="G188" i="39"/>
  <c r="I188" i="39" s="1"/>
  <c r="G191" i="39"/>
  <c r="I191" i="39" s="1"/>
  <c r="G192" i="39"/>
  <c r="I192" i="39" s="1"/>
  <c r="G193" i="39"/>
  <c r="I193" i="39" s="1"/>
  <c r="G194" i="39"/>
  <c r="I194" i="39" s="1"/>
  <c r="G195" i="39"/>
  <c r="I195" i="39" s="1"/>
  <c r="G196" i="39"/>
  <c r="I196" i="39" s="1"/>
  <c r="G199" i="39"/>
  <c r="I199" i="39" s="1"/>
  <c r="G200" i="39"/>
  <c r="I200" i="39" s="1"/>
  <c r="G201" i="39"/>
  <c r="I201" i="39" s="1"/>
  <c r="G202" i="39"/>
  <c r="I202" i="39" s="1"/>
  <c r="G203" i="39"/>
  <c r="I203" i="39" s="1"/>
  <c r="G204" i="39"/>
  <c r="I204" i="39" s="1"/>
  <c r="G207" i="39"/>
  <c r="I207" i="39" s="1"/>
  <c r="G208" i="39"/>
  <c r="I208" i="39" s="1"/>
  <c r="G209" i="39"/>
  <c r="I209" i="39" s="1"/>
  <c r="G210" i="39"/>
  <c r="I210" i="39" s="1"/>
  <c r="G211" i="39"/>
  <c r="I211" i="39" s="1"/>
  <c r="G212" i="39"/>
  <c r="I212" i="39" s="1"/>
  <c r="G213" i="39"/>
  <c r="I213" i="39" s="1"/>
  <c r="G214" i="39"/>
  <c r="I214" i="39" s="1"/>
  <c r="G215" i="39"/>
  <c r="I215" i="39" s="1"/>
  <c r="G216" i="39"/>
  <c r="I216" i="39" s="1"/>
  <c r="G217" i="39"/>
  <c r="I217" i="39" s="1"/>
  <c r="G218" i="39"/>
  <c r="I218" i="39" s="1"/>
  <c r="G219" i="39"/>
  <c r="I219" i="39" s="1"/>
  <c r="G220" i="39"/>
  <c r="I220" i="39" s="1"/>
  <c r="G221" i="39"/>
  <c r="I221" i="39" s="1"/>
  <c r="G222" i="39"/>
  <c r="I222" i="39" s="1"/>
  <c r="G223" i="39"/>
  <c r="I223" i="39" s="1"/>
  <c r="G224" i="39"/>
  <c r="I224" i="39" s="1"/>
  <c r="G225" i="39"/>
  <c r="I225" i="39" s="1"/>
  <c r="G226" i="39"/>
  <c r="I226" i="39" s="1"/>
  <c r="G227" i="39"/>
  <c r="I227" i="39" s="1"/>
  <c r="G228" i="39"/>
  <c r="I228" i="39" s="1"/>
  <c r="G229" i="39"/>
  <c r="I229" i="39" s="1"/>
  <c r="G230" i="39"/>
  <c r="I230" i="39" s="1"/>
  <c r="G231" i="39"/>
  <c r="I231" i="39" s="1"/>
  <c r="G232" i="39"/>
  <c r="I232" i="39" s="1"/>
  <c r="G233" i="39"/>
  <c r="I233" i="39" s="1"/>
  <c r="G234" i="39"/>
  <c r="I234" i="39" s="1"/>
  <c r="G235" i="39"/>
  <c r="I235" i="39" s="1"/>
  <c r="G236" i="39"/>
  <c r="I236" i="39" s="1"/>
  <c r="G237" i="39"/>
  <c r="I237" i="39" s="1"/>
  <c r="G238" i="39"/>
  <c r="I238" i="39" s="1"/>
  <c r="G239" i="39"/>
  <c r="I239" i="39" s="1"/>
  <c r="G240" i="39"/>
  <c r="I240" i="39" s="1"/>
  <c r="G241" i="39"/>
  <c r="I241" i="39" s="1"/>
  <c r="G242" i="39"/>
  <c r="I242" i="39" s="1"/>
  <c r="G243" i="39"/>
  <c r="I243" i="39" s="1"/>
  <c r="G244" i="39"/>
  <c r="I244" i="39" s="1"/>
  <c r="G245" i="39"/>
  <c r="I245" i="39" s="1"/>
  <c r="G246" i="39"/>
  <c r="I246" i="39" s="1"/>
  <c r="G247" i="39"/>
  <c r="I247" i="39" s="1"/>
  <c r="G248" i="39"/>
  <c r="I248" i="39" s="1"/>
  <c r="G249" i="39"/>
  <c r="I249" i="39" s="1"/>
  <c r="G250" i="39"/>
  <c r="I250" i="39" s="1"/>
  <c r="G251" i="39"/>
  <c r="I251" i="39" s="1"/>
  <c r="G252" i="39"/>
  <c r="I252" i="39" s="1"/>
  <c r="G253" i="39"/>
  <c r="I253" i="39" s="1"/>
  <c r="G254" i="39"/>
  <c r="I254" i="39" s="1"/>
  <c r="G255" i="39"/>
  <c r="I255" i="39" s="1"/>
  <c r="G256" i="39"/>
  <c r="I256" i="39" s="1"/>
  <c r="G257" i="39"/>
  <c r="I257" i="39" s="1"/>
  <c r="G258" i="39"/>
  <c r="I258" i="39" s="1"/>
  <c r="G259" i="39"/>
  <c r="I259" i="39" s="1"/>
  <c r="G260" i="39"/>
  <c r="I260" i="39" s="1"/>
  <c r="G261" i="39"/>
  <c r="I261" i="39" s="1"/>
  <c r="G262" i="39"/>
  <c r="I262" i="39" s="1"/>
  <c r="G263" i="39"/>
  <c r="I263" i="39" s="1"/>
  <c r="G264" i="39"/>
  <c r="I264" i="39" s="1"/>
  <c r="G265" i="39"/>
  <c r="I265" i="39" s="1"/>
  <c r="G266" i="39"/>
  <c r="I266" i="39" s="1"/>
  <c r="G267" i="39"/>
  <c r="I267" i="39" s="1"/>
  <c r="G268" i="39"/>
  <c r="I268" i="39" s="1"/>
  <c r="G269" i="39"/>
  <c r="I269" i="39" s="1"/>
  <c r="G270" i="39"/>
  <c r="I270" i="39" s="1"/>
  <c r="G274" i="39"/>
  <c r="I274" i="39" s="1"/>
  <c r="G275" i="39"/>
  <c r="I275" i="39" s="1"/>
  <c r="G276" i="39"/>
  <c r="I276" i="39" s="1"/>
  <c r="G277" i="39"/>
  <c r="I277" i="39" s="1"/>
  <c r="G278" i="39"/>
  <c r="I278" i="39" s="1"/>
  <c r="G279" i="39"/>
  <c r="I279" i="39" s="1"/>
  <c r="G280" i="39"/>
  <c r="I280" i="39" s="1"/>
  <c r="G281" i="39"/>
  <c r="I281" i="39" s="1"/>
  <c r="C213" i="39"/>
  <c r="D213" i="39"/>
  <c r="E213" i="39"/>
  <c r="F213" i="39"/>
  <c r="H213" i="39" s="1"/>
  <c r="C214" i="39"/>
  <c r="D214" i="39"/>
  <c r="E214" i="39"/>
  <c r="F214" i="39"/>
  <c r="H214" i="39" s="1"/>
  <c r="C215" i="39"/>
  <c r="D215" i="39"/>
  <c r="E215" i="39"/>
  <c r="F215" i="39"/>
  <c r="H215" i="39" s="1"/>
  <c r="C216" i="39"/>
  <c r="D216" i="39"/>
  <c r="E216" i="39"/>
  <c r="F216" i="39"/>
  <c r="H216" i="39" s="1"/>
  <c r="C217" i="39"/>
  <c r="D217" i="39"/>
  <c r="E217" i="39"/>
  <c r="F217" i="39"/>
  <c r="H217" i="39" s="1"/>
  <c r="C218" i="39"/>
  <c r="D218" i="39"/>
  <c r="E218" i="39"/>
  <c r="F218" i="39"/>
  <c r="H218" i="39" s="1"/>
  <c r="C219" i="39"/>
  <c r="D219" i="39"/>
  <c r="E219" i="39"/>
  <c r="F219" i="39"/>
  <c r="H219" i="39" s="1"/>
  <c r="C220" i="39"/>
  <c r="D220" i="39"/>
  <c r="E220" i="39"/>
  <c r="F220" i="39"/>
  <c r="H220" i="39" s="1"/>
  <c r="C221" i="39"/>
  <c r="D221" i="39"/>
  <c r="E221" i="39"/>
  <c r="F221" i="39"/>
  <c r="H221" i="39" s="1"/>
  <c r="C222" i="39"/>
  <c r="D222" i="39"/>
  <c r="E222" i="39"/>
  <c r="F222" i="39"/>
  <c r="H222" i="39" s="1"/>
  <c r="C223" i="39"/>
  <c r="D223" i="39"/>
  <c r="E223" i="39"/>
  <c r="F223" i="39"/>
  <c r="H223" i="39" s="1"/>
  <c r="C224" i="39"/>
  <c r="D224" i="39"/>
  <c r="E224" i="39"/>
  <c r="F224" i="39"/>
  <c r="H224" i="39" s="1"/>
  <c r="C225" i="39"/>
  <c r="D225" i="39"/>
  <c r="E225" i="39"/>
  <c r="F225" i="39"/>
  <c r="H225" i="39" s="1"/>
  <c r="C226" i="39"/>
  <c r="D226" i="39"/>
  <c r="E226" i="39"/>
  <c r="F226" i="39"/>
  <c r="H226" i="39" s="1"/>
  <c r="C227" i="39"/>
  <c r="D227" i="39"/>
  <c r="E227" i="39"/>
  <c r="F227" i="39"/>
  <c r="H227" i="39" s="1"/>
  <c r="C228" i="39"/>
  <c r="D228" i="39"/>
  <c r="E228" i="39"/>
  <c r="F228" i="39"/>
  <c r="H228" i="39" s="1"/>
  <c r="C229" i="39"/>
  <c r="D229" i="39"/>
  <c r="E229" i="39"/>
  <c r="F229" i="39"/>
  <c r="H229" i="39" s="1"/>
  <c r="C230" i="39"/>
  <c r="D230" i="39"/>
  <c r="E230" i="39"/>
  <c r="F230" i="39"/>
  <c r="H230" i="39" s="1"/>
  <c r="C231" i="39"/>
  <c r="D231" i="39"/>
  <c r="E231" i="39"/>
  <c r="F231" i="39"/>
  <c r="H231" i="39" s="1"/>
  <c r="C232" i="39"/>
  <c r="D232" i="39"/>
  <c r="E232" i="39"/>
  <c r="F232" i="39"/>
  <c r="H232" i="39" s="1"/>
  <c r="C233" i="39"/>
  <c r="D233" i="39"/>
  <c r="E233" i="39"/>
  <c r="F233" i="39"/>
  <c r="H233" i="39" s="1"/>
  <c r="C234" i="39"/>
  <c r="D234" i="39"/>
  <c r="E234" i="39"/>
  <c r="F234" i="39"/>
  <c r="H234" i="39" s="1"/>
  <c r="C235" i="39"/>
  <c r="D235" i="39"/>
  <c r="E235" i="39"/>
  <c r="F235" i="39"/>
  <c r="H235" i="39" s="1"/>
  <c r="C236" i="39"/>
  <c r="D236" i="39"/>
  <c r="E236" i="39"/>
  <c r="F236" i="39"/>
  <c r="H236" i="39" s="1"/>
  <c r="C237" i="39"/>
  <c r="D237" i="39"/>
  <c r="E237" i="39"/>
  <c r="F237" i="39"/>
  <c r="H237" i="39" s="1"/>
  <c r="C238" i="39"/>
  <c r="D238" i="39"/>
  <c r="E238" i="39"/>
  <c r="F238" i="39"/>
  <c r="H238" i="39" s="1"/>
  <c r="C239" i="39"/>
  <c r="D239" i="39"/>
  <c r="E239" i="39"/>
  <c r="F239" i="39"/>
  <c r="H239" i="39" s="1"/>
  <c r="C240" i="39"/>
  <c r="D240" i="39"/>
  <c r="E240" i="39"/>
  <c r="F240" i="39"/>
  <c r="H240" i="39" s="1"/>
  <c r="C241" i="39"/>
  <c r="D241" i="39"/>
  <c r="E241" i="39"/>
  <c r="F241" i="39"/>
  <c r="H241" i="39" s="1"/>
  <c r="C242" i="39"/>
  <c r="D242" i="39"/>
  <c r="E242" i="39"/>
  <c r="F242" i="39"/>
  <c r="H242" i="39" s="1"/>
  <c r="C243" i="39"/>
  <c r="D243" i="39"/>
  <c r="E243" i="39"/>
  <c r="F243" i="39"/>
  <c r="H243" i="39" s="1"/>
  <c r="C244" i="39"/>
  <c r="D244" i="39"/>
  <c r="E244" i="39"/>
  <c r="F244" i="39"/>
  <c r="H244" i="39" s="1"/>
  <c r="C245" i="39"/>
  <c r="D245" i="39"/>
  <c r="E245" i="39"/>
  <c r="F245" i="39"/>
  <c r="H245" i="39" s="1"/>
  <c r="C246" i="39"/>
  <c r="D246" i="39"/>
  <c r="E246" i="39"/>
  <c r="F246" i="39"/>
  <c r="H246" i="39" s="1"/>
  <c r="C247" i="39"/>
  <c r="D247" i="39"/>
  <c r="E247" i="39"/>
  <c r="F247" i="39"/>
  <c r="H247" i="39" s="1"/>
  <c r="C248" i="39"/>
  <c r="D248" i="39"/>
  <c r="E248" i="39"/>
  <c r="F248" i="39"/>
  <c r="H248" i="39" s="1"/>
  <c r="C249" i="39"/>
  <c r="D249" i="39"/>
  <c r="E249" i="39"/>
  <c r="F249" i="39"/>
  <c r="H249" i="39" s="1"/>
  <c r="C250" i="39"/>
  <c r="D250" i="39"/>
  <c r="E250" i="39"/>
  <c r="F250" i="39"/>
  <c r="H250" i="39" s="1"/>
  <c r="C251" i="39"/>
  <c r="D251" i="39"/>
  <c r="E251" i="39"/>
  <c r="F251" i="39"/>
  <c r="H251" i="39" s="1"/>
  <c r="C252" i="39"/>
  <c r="D252" i="39"/>
  <c r="E252" i="39"/>
  <c r="F252" i="39"/>
  <c r="H252" i="39" s="1"/>
  <c r="C253" i="39"/>
  <c r="D253" i="39"/>
  <c r="E253" i="39"/>
  <c r="F253" i="39"/>
  <c r="H253" i="39" s="1"/>
  <c r="C254" i="39"/>
  <c r="D254" i="39"/>
  <c r="E254" i="39"/>
  <c r="F254" i="39"/>
  <c r="H254" i="39" s="1"/>
  <c r="C255" i="39"/>
  <c r="D255" i="39"/>
  <c r="E255" i="39"/>
  <c r="F255" i="39"/>
  <c r="H255" i="39" s="1"/>
  <c r="C256" i="39"/>
  <c r="D256" i="39"/>
  <c r="E256" i="39"/>
  <c r="F256" i="39"/>
  <c r="H256" i="39" s="1"/>
  <c r="C257" i="39"/>
  <c r="D257" i="39"/>
  <c r="E257" i="39"/>
  <c r="F257" i="39"/>
  <c r="H257" i="39" s="1"/>
  <c r="C258" i="39"/>
  <c r="D258" i="39"/>
  <c r="E258" i="39"/>
  <c r="F258" i="39"/>
  <c r="H258" i="39" s="1"/>
  <c r="C259" i="39"/>
  <c r="D259" i="39"/>
  <c r="E259" i="39"/>
  <c r="F259" i="39"/>
  <c r="H259" i="39" s="1"/>
  <c r="C260" i="39"/>
  <c r="D260" i="39"/>
  <c r="E260" i="39"/>
  <c r="F260" i="39"/>
  <c r="H260" i="39" s="1"/>
  <c r="C261" i="39"/>
  <c r="D261" i="39"/>
  <c r="E261" i="39"/>
  <c r="F261" i="39"/>
  <c r="H261" i="39" s="1"/>
  <c r="C262" i="39"/>
  <c r="D262" i="39"/>
  <c r="E262" i="39"/>
  <c r="F262" i="39"/>
  <c r="H262" i="39" s="1"/>
  <c r="C263" i="39"/>
  <c r="D263" i="39"/>
  <c r="E263" i="39"/>
  <c r="F263" i="39"/>
  <c r="H263" i="39" s="1"/>
  <c r="C264" i="39"/>
  <c r="D264" i="39"/>
  <c r="E264" i="39"/>
  <c r="F264" i="39"/>
  <c r="H264" i="39" s="1"/>
  <c r="C265" i="39"/>
  <c r="D265" i="39"/>
  <c r="E265" i="39"/>
  <c r="F265" i="39"/>
  <c r="H265" i="39" s="1"/>
  <c r="C266" i="39"/>
  <c r="D266" i="39"/>
  <c r="E266" i="39"/>
  <c r="F266" i="39"/>
  <c r="H266" i="39" s="1"/>
  <c r="C267" i="39"/>
  <c r="D267" i="39"/>
  <c r="E267" i="39"/>
  <c r="F267" i="39"/>
  <c r="H267" i="39" s="1"/>
  <c r="C268" i="39"/>
  <c r="D268" i="39"/>
  <c r="E268" i="39"/>
  <c r="F268" i="39"/>
  <c r="H268" i="39" s="1"/>
  <c r="C269" i="39"/>
  <c r="D269" i="39"/>
  <c r="E269" i="39"/>
  <c r="F269" i="39"/>
  <c r="H269" i="39" s="1"/>
  <c r="C270" i="39"/>
  <c r="D270" i="39"/>
  <c r="E270" i="39"/>
  <c r="F270" i="39"/>
  <c r="H270" i="39" s="1"/>
  <c r="C271" i="39"/>
  <c r="D271" i="39"/>
  <c r="E271" i="39"/>
  <c r="C272" i="39"/>
  <c r="D272" i="39"/>
  <c r="E272" i="39"/>
  <c r="F272" i="39"/>
  <c r="H272" i="39" s="1"/>
  <c r="C273" i="39"/>
  <c r="D273" i="39"/>
  <c r="E273" i="39"/>
  <c r="F273" i="39"/>
  <c r="H273" i="39" s="1"/>
  <c r="C274" i="39"/>
  <c r="D274" i="39"/>
  <c r="E274" i="39"/>
  <c r="C275" i="39"/>
  <c r="D275" i="39"/>
  <c r="E275" i="39"/>
  <c r="C276" i="39"/>
  <c r="D276" i="39"/>
  <c r="E276" i="39"/>
  <c r="F276" i="39"/>
  <c r="H276" i="39" s="1"/>
  <c r="C277" i="39"/>
  <c r="D277" i="39"/>
  <c r="E277" i="39"/>
  <c r="F277" i="39"/>
  <c r="H277" i="39" s="1"/>
  <c r="C278" i="39"/>
  <c r="D278" i="39"/>
  <c r="E278" i="39"/>
  <c r="F278" i="39"/>
  <c r="H278" i="39" s="1"/>
  <c r="C279" i="39"/>
  <c r="D279" i="39"/>
  <c r="E279" i="39"/>
  <c r="F279" i="39"/>
  <c r="H279" i="39" s="1"/>
  <c r="C280" i="39"/>
  <c r="D280" i="39"/>
  <c r="E280" i="39"/>
  <c r="F280" i="39"/>
  <c r="H280" i="39" s="1"/>
  <c r="C281" i="39"/>
  <c r="E281" i="39"/>
  <c r="F281" i="39"/>
  <c r="H281" i="39" s="1"/>
  <c r="F212" i="39"/>
  <c r="H212" i="39" s="1"/>
  <c r="E212" i="39"/>
  <c r="D212" i="39"/>
  <c r="C212" i="39"/>
  <c r="C209" i="39"/>
  <c r="D209" i="39"/>
  <c r="E209" i="39"/>
  <c r="F209" i="39"/>
  <c r="H209" i="39" s="1"/>
  <c r="C210" i="39"/>
  <c r="D210" i="39"/>
  <c r="E210" i="39"/>
  <c r="F210" i="39"/>
  <c r="H210" i="39" s="1"/>
  <c r="J210" i="39" s="1"/>
  <c r="C211" i="39"/>
  <c r="D211" i="39"/>
  <c r="E211" i="39"/>
  <c r="F211" i="39"/>
  <c r="H211" i="39" s="1"/>
  <c r="C194" i="39"/>
  <c r="D194" i="39"/>
  <c r="E194" i="39"/>
  <c r="F194" i="39"/>
  <c r="H194" i="39" s="1"/>
  <c r="C195" i="39"/>
  <c r="D195" i="39"/>
  <c r="E195" i="39"/>
  <c r="F195" i="39"/>
  <c r="H195" i="39" s="1"/>
  <c r="C196" i="39"/>
  <c r="D196" i="39"/>
  <c r="E196" i="39"/>
  <c r="F196" i="39"/>
  <c r="H196" i="39" s="1"/>
  <c r="C197" i="39"/>
  <c r="D197" i="39"/>
  <c r="E197" i="39"/>
  <c r="F197" i="39"/>
  <c r="H197" i="39" s="1"/>
  <c r="C198" i="39"/>
  <c r="D198" i="39"/>
  <c r="E198" i="39"/>
  <c r="F198" i="39"/>
  <c r="H198" i="39" s="1"/>
  <c r="C199" i="39"/>
  <c r="D199" i="39"/>
  <c r="E199" i="39"/>
  <c r="F199" i="39"/>
  <c r="H199" i="39" s="1"/>
  <c r="C200" i="39"/>
  <c r="D200" i="39"/>
  <c r="E200" i="39"/>
  <c r="F200" i="39"/>
  <c r="H200" i="39" s="1"/>
  <c r="J200" i="39" s="1"/>
  <c r="C201" i="39"/>
  <c r="D201" i="39"/>
  <c r="E201" i="39"/>
  <c r="F201" i="39"/>
  <c r="H201" i="39" s="1"/>
  <c r="C202" i="39"/>
  <c r="D202" i="39"/>
  <c r="E202" i="39"/>
  <c r="F202" i="39"/>
  <c r="H202" i="39" s="1"/>
  <c r="C203" i="39"/>
  <c r="D203" i="39"/>
  <c r="E203" i="39"/>
  <c r="F203" i="39"/>
  <c r="H203" i="39" s="1"/>
  <c r="C204" i="39"/>
  <c r="D204" i="39"/>
  <c r="E204" i="39"/>
  <c r="F204" i="39"/>
  <c r="H204" i="39" s="1"/>
  <c r="C205" i="39"/>
  <c r="D205" i="39"/>
  <c r="E205" i="39"/>
  <c r="F205" i="39"/>
  <c r="H205" i="39" s="1"/>
  <c r="C206" i="39"/>
  <c r="D206" i="39"/>
  <c r="E206" i="39"/>
  <c r="F206" i="39"/>
  <c r="H206" i="39" s="1"/>
  <c r="C207" i="39"/>
  <c r="D207" i="39"/>
  <c r="E207" i="39"/>
  <c r="F207" i="39"/>
  <c r="H207" i="39" s="1"/>
  <c r="C208" i="39"/>
  <c r="D208" i="39"/>
  <c r="E208" i="39"/>
  <c r="F208" i="39"/>
  <c r="H208" i="39" s="1"/>
  <c r="C172" i="39"/>
  <c r="D172" i="39"/>
  <c r="E172" i="39"/>
  <c r="F172" i="39"/>
  <c r="H172" i="39" s="1"/>
  <c r="C173" i="39"/>
  <c r="D173" i="39"/>
  <c r="E173" i="39"/>
  <c r="F173" i="39"/>
  <c r="H173" i="39" s="1"/>
  <c r="C174" i="39"/>
  <c r="D174" i="39"/>
  <c r="E174" i="39"/>
  <c r="F174" i="39"/>
  <c r="H174" i="39" s="1"/>
  <c r="C175" i="39"/>
  <c r="D175" i="39"/>
  <c r="E175" i="39"/>
  <c r="F175" i="39"/>
  <c r="H175" i="39" s="1"/>
  <c r="J175" i="39" s="1"/>
  <c r="C176" i="39"/>
  <c r="D176" i="39"/>
  <c r="E176" i="39"/>
  <c r="F176" i="39"/>
  <c r="H176" i="39" s="1"/>
  <c r="C177" i="39"/>
  <c r="D177" i="39"/>
  <c r="E177" i="39"/>
  <c r="F177" i="39"/>
  <c r="H177" i="39" s="1"/>
  <c r="C178" i="39"/>
  <c r="D178" i="39"/>
  <c r="E178" i="39"/>
  <c r="F178" i="39"/>
  <c r="H178" i="39" s="1"/>
  <c r="C179" i="39"/>
  <c r="D179" i="39"/>
  <c r="E179" i="39"/>
  <c r="F179" i="39"/>
  <c r="H179" i="39" s="1"/>
  <c r="C180" i="39"/>
  <c r="D180" i="39"/>
  <c r="E180" i="39"/>
  <c r="F180" i="39"/>
  <c r="H180" i="39" s="1"/>
  <c r="C181" i="39"/>
  <c r="D181" i="39"/>
  <c r="E181" i="39"/>
  <c r="F181" i="39"/>
  <c r="H181" i="39" s="1"/>
  <c r="C182" i="39"/>
  <c r="D182" i="39"/>
  <c r="E182" i="39"/>
  <c r="F182" i="39"/>
  <c r="H182" i="39" s="1"/>
  <c r="C183" i="39"/>
  <c r="D183" i="39"/>
  <c r="E183" i="39"/>
  <c r="F183" i="39"/>
  <c r="H183" i="39" s="1"/>
  <c r="C184" i="39"/>
  <c r="D184" i="39"/>
  <c r="E184" i="39"/>
  <c r="F184" i="39"/>
  <c r="H184" i="39" s="1"/>
  <c r="C185" i="39"/>
  <c r="D185" i="39"/>
  <c r="E185" i="39"/>
  <c r="F185" i="39"/>
  <c r="H185" i="39" s="1"/>
  <c r="J185" i="39" s="1"/>
  <c r="C186" i="39"/>
  <c r="D186" i="39"/>
  <c r="E186" i="39"/>
  <c r="F186" i="39"/>
  <c r="H186" i="39" s="1"/>
  <c r="C187" i="39"/>
  <c r="D187" i="39"/>
  <c r="E187" i="39"/>
  <c r="F187" i="39"/>
  <c r="H187" i="39" s="1"/>
  <c r="C188" i="39"/>
  <c r="D188" i="39"/>
  <c r="E188" i="39"/>
  <c r="F188" i="39"/>
  <c r="H188" i="39" s="1"/>
  <c r="C189" i="39"/>
  <c r="D189" i="39"/>
  <c r="E189" i="39"/>
  <c r="F189" i="39"/>
  <c r="H189" i="39" s="1"/>
  <c r="C190" i="39"/>
  <c r="D190" i="39"/>
  <c r="E190" i="39"/>
  <c r="F190" i="39"/>
  <c r="H190" i="39" s="1"/>
  <c r="C191" i="39"/>
  <c r="D191" i="39"/>
  <c r="E191" i="39"/>
  <c r="F191" i="39"/>
  <c r="H191" i="39" s="1"/>
  <c r="C192" i="39"/>
  <c r="D192" i="39"/>
  <c r="E192" i="39"/>
  <c r="F192" i="39"/>
  <c r="H192" i="39" s="1"/>
  <c r="C193" i="39"/>
  <c r="D193" i="39"/>
  <c r="E193" i="39"/>
  <c r="F193" i="39"/>
  <c r="H193" i="39" s="1"/>
  <c r="C159" i="39"/>
  <c r="D159" i="39"/>
  <c r="E159" i="39"/>
  <c r="F159" i="39"/>
  <c r="H159" i="39" s="1"/>
  <c r="C160" i="39"/>
  <c r="D160" i="39"/>
  <c r="E160" i="39"/>
  <c r="F160" i="39"/>
  <c r="H160" i="39" s="1"/>
  <c r="C161" i="39"/>
  <c r="D161" i="39"/>
  <c r="E161" i="39"/>
  <c r="F161" i="39"/>
  <c r="H161" i="39" s="1"/>
  <c r="C162" i="39"/>
  <c r="D162" i="39"/>
  <c r="E162" i="39"/>
  <c r="F162" i="39"/>
  <c r="H162" i="39" s="1"/>
  <c r="C163" i="39"/>
  <c r="D163" i="39"/>
  <c r="E163" i="39"/>
  <c r="F163" i="39"/>
  <c r="H163" i="39" s="1"/>
  <c r="C164" i="39"/>
  <c r="D164" i="39"/>
  <c r="E164" i="39"/>
  <c r="F164" i="39"/>
  <c r="H164" i="39" s="1"/>
  <c r="J164" i="39" s="1"/>
  <c r="C165" i="39"/>
  <c r="D165" i="39"/>
  <c r="E165" i="39"/>
  <c r="F165" i="39"/>
  <c r="H165" i="39" s="1"/>
  <c r="C166" i="39"/>
  <c r="D166" i="39"/>
  <c r="E166" i="39"/>
  <c r="F166" i="39"/>
  <c r="H166" i="39" s="1"/>
  <c r="C167" i="39"/>
  <c r="D167" i="39"/>
  <c r="E167" i="39"/>
  <c r="F167" i="39"/>
  <c r="H167" i="39" s="1"/>
  <c r="C168" i="39"/>
  <c r="D168" i="39"/>
  <c r="E168" i="39"/>
  <c r="F168" i="39"/>
  <c r="H168" i="39" s="1"/>
  <c r="J168" i="39" s="1"/>
  <c r="C169" i="39"/>
  <c r="D169" i="39"/>
  <c r="E169" i="39"/>
  <c r="F169" i="39"/>
  <c r="H169" i="39" s="1"/>
  <c r="C170" i="39"/>
  <c r="D170" i="39"/>
  <c r="E170" i="39"/>
  <c r="F170" i="39"/>
  <c r="H170" i="39" s="1"/>
  <c r="C171" i="39"/>
  <c r="D171" i="39"/>
  <c r="E171" i="39"/>
  <c r="F171" i="39"/>
  <c r="H171" i="39" s="1"/>
  <c r="C148" i="39"/>
  <c r="D148" i="39"/>
  <c r="E148" i="39"/>
  <c r="F148" i="39"/>
  <c r="H148" i="39" s="1"/>
  <c r="C149" i="39"/>
  <c r="D149" i="39"/>
  <c r="E149" i="39"/>
  <c r="F149" i="39"/>
  <c r="H149" i="39" s="1"/>
  <c r="C150" i="39"/>
  <c r="D150" i="39"/>
  <c r="E150" i="39"/>
  <c r="F150" i="39"/>
  <c r="H150" i="39" s="1"/>
  <c r="C151" i="39"/>
  <c r="D151" i="39"/>
  <c r="E151" i="39"/>
  <c r="F151" i="39"/>
  <c r="H151" i="39" s="1"/>
  <c r="C152" i="39"/>
  <c r="D152" i="39"/>
  <c r="E152" i="39"/>
  <c r="F152" i="39"/>
  <c r="H152" i="39" s="1"/>
  <c r="C153" i="39"/>
  <c r="D153" i="39"/>
  <c r="E153" i="39"/>
  <c r="F153" i="39"/>
  <c r="H153" i="39" s="1"/>
  <c r="C154" i="39"/>
  <c r="D154" i="39"/>
  <c r="E154" i="39"/>
  <c r="F154" i="39"/>
  <c r="H154" i="39" s="1"/>
  <c r="J154" i="39" s="1"/>
  <c r="C155" i="39"/>
  <c r="D155" i="39"/>
  <c r="E155" i="39"/>
  <c r="F155" i="39"/>
  <c r="H155" i="39" s="1"/>
  <c r="C156" i="39"/>
  <c r="D156" i="39"/>
  <c r="E156" i="39"/>
  <c r="F156" i="39"/>
  <c r="H156" i="39" s="1"/>
  <c r="C157" i="39"/>
  <c r="D157" i="39"/>
  <c r="E157" i="39"/>
  <c r="F157" i="39"/>
  <c r="H157" i="39" s="1"/>
  <c r="C158" i="39"/>
  <c r="D158" i="39"/>
  <c r="E158" i="39"/>
  <c r="F158" i="39"/>
  <c r="H158" i="39" s="1"/>
  <c r="C143" i="39"/>
  <c r="D143" i="39"/>
  <c r="E143" i="39"/>
  <c r="F143" i="39"/>
  <c r="H143" i="39" s="1"/>
  <c r="C144" i="39"/>
  <c r="D144" i="39"/>
  <c r="E144" i="39"/>
  <c r="F144" i="39"/>
  <c r="H144" i="39" s="1"/>
  <c r="J144" i="39" s="1"/>
  <c r="C145" i="39"/>
  <c r="D145" i="39"/>
  <c r="E145" i="39"/>
  <c r="F145" i="39"/>
  <c r="H145" i="39" s="1"/>
  <c r="C146" i="39"/>
  <c r="D146" i="39"/>
  <c r="E146" i="39"/>
  <c r="F146" i="39"/>
  <c r="H146" i="39" s="1"/>
  <c r="J146" i="39" s="1"/>
  <c r="C147" i="39"/>
  <c r="D147" i="39"/>
  <c r="E147" i="39"/>
  <c r="F147" i="39"/>
  <c r="H147" i="39" s="1"/>
  <c r="F142" i="39"/>
  <c r="H142" i="39" s="1"/>
  <c r="E142" i="39"/>
  <c r="D142" i="39"/>
  <c r="C142" i="39"/>
  <c r="C141" i="39"/>
  <c r="D141" i="39"/>
  <c r="E141" i="39"/>
  <c r="F141" i="39"/>
  <c r="H141" i="39" s="1"/>
  <c r="C73" i="39"/>
  <c r="D73" i="39"/>
  <c r="E73" i="39"/>
  <c r="F73" i="39"/>
  <c r="H73" i="39" s="1"/>
  <c r="C74" i="39"/>
  <c r="D74" i="39"/>
  <c r="E74" i="39"/>
  <c r="F74" i="39"/>
  <c r="H74" i="39" s="1"/>
  <c r="C75" i="39"/>
  <c r="D75" i="39"/>
  <c r="E75" i="39"/>
  <c r="F75" i="39"/>
  <c r="H75" i="39" s="1"/>
  <c r="C76" i="39"/>
  <c r="D76" i="39"/>
  <c r="E76" i="39"/>
  <c r="F76" i="39"/>
  <c r="H76" i="39" s="1"/>
  <c r="J76" i="39" s="1"/>
  <c r="C77" i="39"/>
  <c r="D77" i="39"/>
  <c r="E77" i="39"/>
  <c r="F77" i="39"/>
  <c r="H77" i="39" s="1"/>
  <c r="C78" i="39"/>
  <c r="D78" i="39"/>
  <c r="E78" i="39"/>
  <c r="F78" i="39"/>
  <c r="H78" i="39" s="1"/>
  <c r="C79" i="39"/>
  <c r="D79" i="39"/>
  <c r="E79" i="39"/>
  <c r="F79" i="39"/>
  <c r="H79" i="39" s="1"/>
  <c r="C80" i="39"/>
  <c r="D80" i="39"/>
  <c r="E80" i="39"/>
  <c r="F80" i="39"/>
  <c r="H80" i="39" s="1"/>
  <c r="J80" i="39" s="1"/>
  <c r="C81" i="39"/>
  <c r="D81" i="39"/>
  <c r="E81" i="39"/>
  <c r="F81" i="39"/>
  <c r="H81" i="39" s="1"/>
  <c r="C82" i="39"/>
  <c r="D82" i="39"/>
  <c r="E82" i="39"/>
  <c r="C83" i="39"/>
  <c r="D83" i="39"/>
  <c r="E83" i="39"/>
  <c r="F83" i="39"/>
  <c r="H83" i="39" s="1"/>
  <c r="C84" i="39"/>
  <c r="D84" i="39"/>
  <c r="E84" i="39"/>
  <c r="F84" i="39"/>
  <c r="H84" i="39" s="1"/>
  <c r="C85" i="39"/>
  <c r="D85" i="39"/>
  <c r="E85" i="39"/>
  <c r="F85" i="39"/>
  <c r="H85" i="39" s="1"/>
  <c r="C86" i="39"/>
  <c r="D86" i="39"/>
  <c r="E86" i="39"/>
  <c r="F86" i="39"/>
  <c r="H86" i="39" s="1"/>
  <c r="C87" i="39"/>
  <c r="D87" i="39"/>
  <c r="E87" i="39"/>
  <c r="F87" i="39"/>
  <c r="H87" i="39" s="1"/>
  <c r="C88" i="39"/>
  <c r="D88" i="39"/>
  <c r="E88" i="39"/>
  <c r="F88" i="39"/>
  <c r="H88" i="39" s="1"/>
  <c r="C89" i="39"/>
  <c r="D89" i="39"/>
  <c r="E89" i="39"/>
  <c r="F89" i="39"/>
  <c r="H89" i="39" s="1"/>
  <c r="C90" i="39"/>
  <c r="D90" i="39"/>
  <c r="E90" i="39"/>
  <c r="F90" i="39"/>
  <c r="H90" i="39" s="1"/>
  <c r="C91" i="39"/>
  <c r="D91" i="39"/>
  <c r="E91" i="39"/>
  <c r="F91" i="39"/>
  <c r="H91" i="39" s="1"/>
  <c r="C92" i="39"/>
  <c r="D92" i="39"/>
  <c r="E92" i="39"/>
  <c r="F92" i="39"/>
  <c r="H92" i="39" s="1"/>
  <c r="C93" i="39"/>
  <c r="D93" i="39"/>
  <c r="E93" i="39"/>
  <c r="F93" i="39"/>
  <c r="H93" i="39" s="1"/>
  <c r="C94" i="39"/>
  <c r="D94" i="39"/>
  <c r="E94" i="39"/>
  <c r="F94" i="39"/>
  <c r="H94" i="39" s="1"/>
  <c r="C95" i="39"/>
  <c r="D95" i="39"/>
  <c r="E95" i="39"/>
  <c r="F95" i="39"/>
  <c r="H95" i="39" s="1"/>
  <c r="C96" i="39"/>
  <c r="D96" i="39"/>
  <c r="E96" i="39"/>
  <c r="F96" i="39"/>
  <c r="H96" i="39" s="1"/>
  <c r="C97" i="39"/>
  <c r="D97" i="39"/>
  <c r="E97" i="39"/>
  <c r="F97" i="39"/>
  <c r="H97" i="39" s="1"/>
  <c r="C98" i="39"/>
  <c r="D98" i="39"/>
  <c r="E98" i="39"/>
  <c r="F98" i="39"/>
  <c r="H98" i="39" s="1"/>
  <c r="C99" i="39"/>
  <c r="D99" i="39"/>
  <c r="E99" i="39"/>
  <c r="F99" i="39"/>
  <c r="H99" i="39" s="1"/>
  <c r="C100" i="39"/>
  <c r="D100" i="39"/>
  <c r="E100" i="39"/>
  <c r="F100" i="39"/>
  <c r="H100" i="39" s="1"/>
  <c r="C101" i="39"/>
  <c r="D101" i="39"/>
  <c r="E101" i="39"/>
  <c r="F101" i="39"/>
  <c r="H101" i="39" s="1"/>
  <c r="C102" i="39"/>
  <c r="D102" i="39"/>
  <c r="E102" i="39"/>
  <c r="F102" i="39"/>
  <c r="H102" i="39" s="1"/>
  <c r="C103" i="39"/>
  <c r="D103" i="39"/>
  <c r="E103" i="39"/>
  <c r="F103" i="39"/>
  <c r="H103" i="39" s="1"/>
  <c r="C104" i="39"/>
  <c r="D104" i="39"/>
  <c r="E104" i="39"/>
  <c r="F104" i="39"/>
  <c r="H104" i="39" s="1"/>
  <c r="C105" i="39"/>
  <c r="D105" i="39"/>
  <c r="E105" i="39"/>
  <c r="F105" i="39"/>
  <c r="H105" i="39" s="1"/>
  <c r="C106" i="39"/>
  <c r="D106" i="39"/>
  <c r="E106" i="39"/>
  <c r="F106" i="39"/>
  <c r="H106" i="39" s="1"/>
  <c r="C107" i="39"/>
  <c r="D107" i="39"/>
  <c r="E107" i="39"/>
  <c r="F107" i="39"/>
  <c r="H107" i="39" s="1"/>
  <c r="J107" i="39" s="1"/>
  <c r="C108" i="39"/>
  <c r="D108" i="39"/>
  <c r="E108" i="39"/>
  <c r="F108" i="39"/>
  <c r="H108" i="39" s="1"/>
  <c r="C109" i="39"/>
  <c r="D109" i="39"/>
  <c r="E109" i="39"/>
  <c r="F109" i="39"/>
  <c r="H109" i="39" s="1"/>
  <c r="C110" i="39"/>
  <c r="D110" i="39"/>
  <c r="E110" i="39"/>
  <c r="F110" i="39"/>
  <c r="H110" i="39" s="1"/>
  <c r="C111" i="39"/>
  <c r="D111" i="39"/>
  <c r="E111" i="39"/>
  <c r="F111" i="39"/>
  <c r="H111" i="39" s="1"/>
  <c r="C112" i="39"/>
  <c r="D112" i="39"/>
  <c r="E112" i="39"/>
  <c r="F112" i="39"/>
  <c r="H112" i="39" s="1"/>
  <c r="C113" i="39"/>
  <c r="D113" i="39"/>
  <c r="E113" i="39"/>
  <c r="F113" i="39"/>
  <c r="H113" i="39" s="1"/>
  <c r="C114" i="39"/>
  <c r="D114" i="39"/>
  <c r="E114" i="39"/>
  <c r="F114" i="39"/>
  <c r="H114" i="39" s="1"/>
  <c r="C115" i="39"/>
  <c r="D115" i="39"/>
  <c r="E115" i="39"/>
  <c r="F115" i="39"/>
  <c r="H115" i="39" s="1"/>
  <c r="C116" i="39"/>
  <c r="D116" i="39"/>
  <c r="E116" i="39"/>
  <c r="F116" i="39"/>
  <c r="H116" i="39" s="1"/>
  <c r="C117" i="39"/>
  <c r="D117" i="39"/>
  <c r="E117" i="39"/>
  <c r="F117" i="39"/>
  <c r="H117" i="39" s="1"/>
  <c r="C118" i="39"/>
  <c r="D118" i="39"/>
  <c r="E118" i="39"/>
  <c r="F118" i="39"/>
  <c r="H118" i="39" s="1"/>
  <c r="C119" i="39"/>
  <c r="D119" i="39"/>
  <c r="E119" i="39"/>
  <c r="F119" i="39"/>
  <c r="H119" i="39" s="1"/>
  <c r="C120" i="39"/>
  <c r="D120" i="39"/>
  <c r="E120" i="39"/>
  <c r="F120" i="39"/>
  <c r="H120" i="39" s="1"/>
  <c r="C121" i="39"/>
  <c r="D121" i="39"/>
  <c r="E121" i="39"/>
  <c r="F121" i="39"/>
  <c r="H121" i="39" s="1"/>
  <c r="C122" i="39"/>
  <c r="D122" i="39"/>
  <c r="E122" i="39"/>
  <c r="F122" i="39"/>
  <c r="H122" i="39" s="1"/>
  <c r="C123" i="39"/>
  <c r="D123" i="39"/>
  <c r="E123" i="39"/>
  <c r="F123" i="39"/>
  <c r="H123" i="39" s="1"/>
  <c r="C124" i="39"/>
  <c r="D124" i="39"/>
  <c r="E124" i="39"/>
  <c r="F124" i="39"/>
  <c r="H124" i="39" s="1"/>
  <c r="C125" i="39"/>
  <c r="D125" i="39"/>
  <c r="E125" i="39"/>
  <c r="F125" i="39"/>
  <c r="H125" i="39" s="1"/>
  <c r="C126" i="39"/>
  <c r="D126" i="39"/>
  <c r="E126" i="39"/>
  <c r="F126" i="39"/>
  <c r="H126" i="39" s="1"/>
  <c r="C127" i="39"/>
  <c r="D127" i="39"/>
  <c r="E127" i="39"/>
  <c r="F127" i="39"/>
  <c r="H127" i="39" s="1"/>
  <c r="C128" i="39"/>
  <c r="D128" i="39"/>
  <c r="E128" i="39"/>
  <c r="F128" i="39"/>
  <c r="H128" i="39" s="1"/>
  <c r="C129" i="39"/>
  <c r="D129" i="39"/>
  <c r="E129" i="39"/>
  <c r="F129" i="39"/>
  <c r="H129" i="39" s="1"/>
  <c r="C130" i="39"/>
  <c r="D130" i="39"/>
  <c r="E130" i="39"/>
  <c r="F130" i="39"/>
  <c r="H130" i="39" s="1"/>
  <c r="C131" i="39"/>
  <c r="D131" i="39"/>
  <c r="E131" i="39"/>
  <c r="F131" i="39"/>
  <c r="H131" i="39" s="1"/>
  <c r="C132" i="39"/>
  <c r="D132" i="39"/>
  <c r="E132" i="39"/>
  <c r="F132" i="39"/>
  <c r="H132" i="39" s="1"/>
  <c r="C133" i="39"/>
  <c r="D133" i="39"/>
  <c r="E133" i="39"/>
  <c r="F133" i="39"/>
  <c r="H133" i="39" s="1"/>
  <c r="C134" i="39"/>
  <c r="D134" i="39"/>
  <c r="E134" i="39"/>
  <c r="F134" i="39"/>
  <c r="H134" i="39" s="1"/>
  <c r="C135" i="39"/>
  <c r="D135" i="39"/>
  <c r="E135" i="39"/>
  <c r="F135" i="39"/>
  <c r="H135" i="39" s="1"/>
  <c r="C136" i="39"/>
  <c r="D136" i="39"/>
  <c r="E136" i="39"/>
  <c r="F136" i="39"/>
  <c r="H136" i="39" s="1"/>
  <c r="C137" i="39"/>
  <c r="D137" i="39"/>
  <c r="E137" i="39"/>
  <c r="F137" i="39"/>
  <c r="H137" i="39" s="1"/>
  <c r="C138" i="39"/>
  <c r="D138" i="39"/>
  <c r="E138" i="39"/>
  <c r="F138" i="39"/>
  <c r="H138" i="39" s="1"/>
  <c r="C139" i="39"/>
  <c r="D139" i="39"/>
  <c r="E139" i="39"/>
  <c r="F139" i="39"/>
  <c r="H139" i="39" s="1"/>
  <c r="C140" i="39"/>
  <c r="D140" i="39"/>
  <c r="E140" i="39"/>
  <c r="F140" i="39"/>
  <c r="H140" i="39" s="1"/>
  <c r="F72" i="39"/>
  <c r="H72" i="39" s="1"/>
  <c r="E72" i="39"/>
  <c r="D72" i="39"/>
  <c r="C72" i="39"/>
  <c r="C67" i="39"/>
  <c r="D67" i="39"/>
  <c r="E67" i="39"/>
  <c r="F67" i="39"/>
  <c r="H67" i="39" s="1"/>
  <c r="C68" i="39"/>
  <c r="D68" i="39"/>
  <c r="E68" i="39"/>
  <c r="F68" i="39"/>
  <c r="H68" i="39" s="1"/>
  <c r="J68" i="39" s="1"/>
  <c r="C69" i="39"/>
  <c r="D69" i="39"/>
  <c r="E69" i="39"/>
  <c r="F69" i="39"/>
  <c r="H69" i="39" s="1"/>
  <c r="C70" i="39"/>
  <c r="D70" i="39"/>
  <c r="E70" i="39"/>
  <c r="F70" i="39"/>
  <c r="H70" i="39" s="1"/>
  <c r="C71" i="39"/>
  <c r="D71" i="39"/>
  <c r="E71" i="39"/>
  <c r="F71" i="39"/>
  <c r="H71" i="39" s="1"/>
  <c r="C55" i="39"/>
  <c r="D55" i="39"/>
  <c r="E55" i="39"/>
  <c r="F55" i="39"/>
  <c r="H55" i="39" s="1"/>
  <c r="C56" i="39"/>
  <c r="D56" i="39"/>
  <c r="E56" i="39"/>
  <c r="F56" i="39"/>
  <c r="H56" i="39" s="1"/>
  <c r="C57" i="39"/>
  <c r="D57" i="39"/>
  <c r="E57" i="39"/>
  <c r="F57" i="39"/>
  <c r="H57" i="39" s="1"/>
  <c r="J57" i="39" s="1"/>
  <c r="C58" i="39"/>
  <c r="D58" i="39"/>
  <c r="E58" i="39"/>
  <c r="F58" i="39"/>
  <c r="H58" i="39" s="1"/>
  <c r="C59" i="39"/>
  <c r="D59" i="39"/>
  <c r="E59" i="39"/>
  <c r="F59" i="39"/>
  <c r="H59" i="39" s="1"/>
  <c r="C60" i="39"/>
  <c r="D60" i="39"/>
  <c r="E60" i="39"/>
  <c r="F60" i="39"/>
  <c r="H60" i="39" s="1"/>
  <c r="J60" i="39" s="1"/>
  <c r="C61" i="39"/>
  <c r="D61" i="39"/>
  <c r="E61" i="39"/>
  <c r="F61" i="39"/>
  <c r="H61" i="39" s="1"/>
  <c r="C62" i="39"/>
  <c r="D62" i="39"/>
  <c r="E62" i="39"/>
  <c r="F62" i="39"/>
  <c r="H62" i="39" s="1"/>
  <c r="C63" i="39"/>
  <c r="D63" i="39"/>
  <c r="E63" i="39"/>
  <c r="F63" i="39"/>
  <c r="H63" i="39" s="1"/>
  <c r="C64" i="39"/>
  <c r="D64" i="39"/>
  <c r="E64" i="39"/>
  <c r="F64" i="39"/>
  <c r="H64" i="39" s="1"/>
  <c r="C65" i="39"/>
  <c r="D65" i="39"/>
  <c r="E65" i="39"/>
  <c r="F65" i="39"/>
  <c r="H65" i="39" s="1"/>
  <c r="C66" i="39"/>
  <c r="D66" i="39"/>
  <c r="E66" i="39"/>
  <c r="F66" i="39"/>
  <c r="H66" i="39" s="1"/>
  <c r="C39" i="39"/>
  <c r="D39" i="39"/>
  <c r="E39" i="39"/>
  <c r="F39" i="39"/>
  <c r="H39" i="39" s="1"/>
  <c r="C40" i="39"/>
  <c r="D40" i="39"/>
  <c r="E40" i="39"/>
  <c r="F40" i="39"/>
  <c r="H40" i="39" s="1"/>
  <c r="C41" i="39"/>
  <c r="D41" i="39"/>
  <c r="E41" i="39"/>
  <c r="F41" i="39"/>
  <c r="H41" i="39" s="1"/>
  <c r="C42" i="39"/>
  <c r="D42" i="39"/>
  <c r="E42" i="39"/>
  <c r="F42" i="39"/>
  <c r="H42" i="39" s="1"/>
  <c r="C43" i="39"/>
  <c r="D43" i="39"/>
  <c r="E43" i="39"/>
  <c r="F43" i="39"/>
  <c r="H43" i="39" s="1"/>
  <c r="C44" i="39"/>
  <c r="D44" i="39"/>
  <c r="E44" i="39"/>
  <c r="F44" i="39"/>
  <c r="H44" i="39" s="1"/>
  <c r="J44" i="39" s="1"/>
  <c r="C45" i="39"/>
  <c r="D45" i="39"/>
  <c r="E45" i="39"/>
  <c r="F45" i="39"/>
  <c r="H45" i="39" s="1"/>
  <c r="C46" i="39"/>
  <c r="D46" i="39"/>
  <c r="E46" i="39"/>
  <c r="F46" i="39"/>
  <c r="H46" i="39" s="1"/>
  <c r="C47" i="39"/>
  <c r="D47" i="39"/>
  <c r="E47" i="39"/>
  <c r="F47" i="39"/>
  <c r="H47" i="39" s="1"/>
  <c r="C48" i="39"/>
  <c r="D48" i="39"/>
  <c r="E48" i="39"/>
  <c r="F48" i="39"/>
  <c r="H48" i="39" s="1"/>
  <c r="C49" i="39"/>
  <c r="D49" i="39"/>
  <c r="E49" i="39"/>
  <c r="F49" i="39"/>
  <c r="H49" i="39" s="1"/>
  <c r="C50" i="39"/>
  <c r="D50" i="39"/>
  <c r="E50" i="39"/>
  <c r="F50" i="39"/>
  <c r="H50" i="39" s="1"/>
  <c r="C51" i="39"/>
  <c r="D51" i="39"/>
  <c r="E51" i="39"/>
  <c r="F51" i="39"/>
  <c r="H51" i="39" s="1"/>
  <c r="J51" i="39" s="1"/>
  <c r="C52" i="39"/>
  <c r="D52" i="39"/>
  <c r="E52" i="39"/>
  <c r="F52" i="39"/>
  <c r="H52" i="39" s="1"/>
  <c r="C53" i="39"/>
  <c r="D53" i="39"/>
  <c r="E53" i="39"/>
  <c r="F53" i="39"/>
  <c r="H53" i="39" s="1"/>
  <c r="C54" i="39"/>
  <c r="D54" i="39"/>
  <c r="E54" i="39"/>
  <c r="F54" i="39"/>
  <c r="H54" i="39" s="1"/>
  <c r="C22" i="39"/>
  <c r="D22" i="39"/>
  <c r="E22" i="39"/>
  <c r="F22" i="39"/>
  <c r="H22" i="39" s="1"/>
  <c r="C23" i="39"/>
  <c r="D23" i="39"/>
  <c r="E23" i="39"/>
  <c r="C24" i="39"/>
  <c r="D24" i="39"/>
  <c r="E24" i="39"/>
  <c r="C25" i="39"/>
  <c r="D25" i="39"/>
  <c r="E25" i="39"/>
  <c r="C26" i="39"/>
  <c r="D26" i="39"/>
  <c r="E26" i="39"/>
  <c r="F26" i="39"/>
  <c r="H26" i="39" s="1"/>
  <c r="C27" i="39"/>
  <c r="D27" i="39"/>
  <c r="E27" i="39"/>
  <c r="F27" i="39"/>
  <c r="H27" i="39" s="1"/>
  <c r="C28" i="39"/>
  <c r="D28" i="39"/>
  <c r="E28" i="39"/>
  <c r="F28" i="39"/>
  <c r="H28" i="39" s="1"/>
  <c r="C29" i="39"/>
  <c r="D29" i="39"/>
  <c r="E29" i="39"/>
  <c r="F29" i="39"/>
  <c r="H29" i="39" s="1"/>
  <c r="C30" i="39"/>
  <c r="D30" i="39"/>
  <c r="E30" i="39"/>
  <c r="F30" i="39"/>
  <c r="H30" i="39" s="1"/>
  <c r="C31" i="39"/>
  <c r="D31" i="39"/>
  <c r="E31" i="39"/>
  <c r="F31" i="39"/>
  <c r="H31" i="39" s="1"/>
  <c r="C32" i="39"/>
  <c r="D32" i="39"/>
  <c r="E32" i="39"/>
  <c r="F32" i="39"/>
  <c r="H32" i="39" s="1"/>
  <c r="J32" i="39" s="1"/>
  <c r="C33" i="39"/>
  <c r="D33" i="39"/>
  <c r="E33" i="39"/>
  <c r="F33" i="39"/>
  <c r="H33" i="39" s="1"/>
  <c r="J33" i="39" s="1"/>
  <c r="C34" i="39"/>
  <c r="D34" i="39"/>
  <c r="E34" i="39"/>
  <c r="F34" i="39"/>
  <c r="H34" i="39" s="1"/>
  <c r="C35" i="39"/>
  <c r="D35" i="39"/>
  <c r="E35" i="39"/>
  <c r="F35" i="39"/>
  <c r="H35" i="39" s="1"/>
  <c r="J35" i="39" s="1"/>
  <c r="C36" i="39"/>
  <c r="D36" i="39"/>
  <c r="E36" i="39"/>
  <c r="F36" i="39"/>
  <c r="H36" i="39" s="1"/>
  <c r="C37" i="39"/>
  <c r="D37" i="39"/>
  <c r="E37" i="39"/>
  <c r="F37" i="39"/>
  <c r="H37" i="39" s="1"/>
  <c r="C38" i="39"/>
  <c r="D38" i="39"/>
  <c r="E38" i="39"/>
  <c r="F38" i="39"/>
  <c r="H38" i="39" s="1"/>
  <c r="J38" i="39" s="1"/>
  <c r="C3" i="39"/>
  <c r="D3" i="39"/>
  <c r="E3" i="39"/>
  <c r="F3" i="39"/>
  <c r="H3" i="39" s="1"/>
  <c r="C4" i="39"/>
  <c r="D4" i="39"/>
  <c r="E4" i="39"/>
  <c r="F4" i="39"/>
  <c r="H4" i="39" s="1"/>
  <c r="C5" i="39"/>
  <c r="D5" i="39"/>
  <c r="E5" i="39"/>
  <c r="F5" i="39"/>
  <c r="H5" i="39" s="1"/>
  <c r="C6" i="39"/>
  <c r="D6" i="39"/>
  <c r="E6" i="39"/>
  <c r="F6" i="39"/>
  <c r="H6" i="39" s="1"/>
  <c r="C7" i="39"/>
  <c r="D7" i="39"/>
  <c r="E7" i="39"/>
  <c r="F7" i="39"/>
  <c r="H7" i="39" s="1"/>
  <c r="C8" i="39"/>
  <c r="D8" i="39"/>
  <c r="E8" i="39"/>
  <c r="C9" i="39"/>
  <c r="D9" i="39"/>
  <c r="E9" i="39"/>
  <c r="F9" i="39"/>
  <c r="H9" i="39" s="1"/>
  <c r="J9" i="39" s="1"/>
  <c r="C10" i="39"/>
  <c r="D10" i="39"/>
  <c r="E10" i="39"/>
  <c r="F10" i="39"/>
  <c r="H10" i="39" s="1"/>
  <c r="J10" i="39" s="1"/>
  <c r="C11" i="39"/>
  <c r="D11" i="39"/>
  <c r="E11" i="39"/>
  <c r="F11" i="39"/>
  <c r="H11" i="39" s="1"/>
  <c r="J11" i="39" s="1"/>
  <c r="C12" i="39"/>
  <c r="D12" i="39"/>
  <c r="E12" i="39"/>
  <c r="F12" i="39"/>
  <c r="H12" i="39" s="1"/>
  <c r="C13" i="39"/>
  <c r="D13" i="39"/>
  <c r="E13" i="39"/>
  <c r="F13" i="39"/>
  <c r="H13" i="39" s="1"/>
  <c r="C14" i="39"/>
  <c r="D14" i="39"/>
  <c r="E14" i="39"/>
  <c r="F14" i="39"/>
  <c r="H14" i="39" s="1"/>
  <c r="C15" i="39"/>
  <c r="D15" i="39"/>
  <c r="E15" i="39"/>
  <c r="F15" i="39"/>
  <c r="H15" i="39" s="1"/>
  <c r="C16" i="39"/>
  <c r="D16" i="39"/>
  <c r="E16" i="39"/>
  <c r="F16" i="39"/>
  <c r="H16" i="39" s="1"/>
  <c r="C17" i="39"/>
  <c r="D17" i="39"/>
  <c r="E17" i="39"/>
  <c r="F17" i="39"/>
  <c r="H17" i="39" s="1"/>
  <c r="C18" i="39"/>
  <c r="D18" i="39"/>
  <c r="E18" i="39"/>
  <c r="F18" i="39"/>
  <c r="H18" i="39" s="1"/>
  <c r="J18" i="39" s="1"/>
  <c r="C19" i="39"/>
  <c r="D19" i="39"/>
  <c r="E19" i="39"/>
  <c r="F19" i="39"/>
  <c r="H19" i="39" s="1"/>
  <c r="C20" i="39"/>
  <c r="D20" i="39"/>
  <c r="E20" i="39"/>
  <c r="F20" i="39"/>
  <c r="H20" i="39" s="1"/>
  <c r="C21" i="39"/>
  <c r="D21" i="39"/>
  <c r="E21" i="39"/>
  <c r="F21" i="39"/>
  <c r="H21" i="39" s="1"/>
  <c r="G2" i="39"/>
  <c r="I2" i="39" s="1"/>
  <c r="F2" i="39"/>
  <c r="H2" i="39" s="1"/>
  <c r="E2" i="39"/>
  <c r="D2" i="39"/>
  <c r="C2" i="39"/>
  <c r="F275" i="39"/>
  <c r="H275" i="39" s="1"/>
  <c r="F274" i="39"/>
  <c r="H274" i="39" s="1"/>
  <c r="F271" i="39"/>
  <c r="H271" i="39" s="1"/>
  <c r="AD15" i="27"/>
  <c r="F82" i="39" s="1"/>
  <c r="H82" i="39" s="1"/>
  <c r="F23" i="39"/>
  <c r="H23" i="39" s="1"/>
  <c r="GR29" i="16"/>
  <c r="GR30" i="16"/>
  <c r="GR31" i="16"/>
  <c r="GR32" i="16"/>
  <c r="GR33" i="16"/>
  <c r="GR34" i="16"/>
  <c r="GR35" i="16"/>
  <c r="GR36" i="16"/>
  <c r="GR37" i="16"/>
  <c r="GR38" i="16"/>
  <c r="GR39" i="16"/>
  <c r="GR40" i="16"/>
  <c r="E947" i="39" s="1"/>
  <c r="GR41" i="16"/>
  <c r="GR42" i="16"/>
  <c r="GR43" i="16"/>
  <c r="GR44" i="16"/>
  <c r="GR45" i="16"/>
  <c r="GR46" i="16"/>
  <c r="GR47" i="16"/>
  <c r="GR48" i="16"/>
  <c r="GR49" i="16"/>
  <c r="GR50" i="16"/>
  <c r="GR51" i="16"/>
  <c r="GR52" i="16"/>
  <c r="GR53" i="16"/>
  <c r="GR54" i="16"/>
  <c r="GR55" i="16"/>
  <c r="GR56" i="16"/>
  <c r="GR57" i="16"/>
  <c r="GR58" i="16"/>
  <c r="GR59" i="16"/>
  <c r="GR60" i="16"/>
  <c r="GR61" i="16"/>
  <c r="GR62" i="16"/>
  <c r="GR63" i="16"/>
  <c r="E970" i="39" s="1"/>
  <c r="GR64" i="16"/>
  <c r="GR65" i="16"/>
  <c r="GR66" i="16"/>
  <c r="GR67" i="16"/>
  <c r="GR68" i="16"/>
  <c r="GR69" i="16"/>
  <c r="GR70" i="16"/>
  <c r="GR71" i="16"/>
  <c r="GR72" i="16"/>
  <c r="GR73" i="16"/>
  <c r="GR74" i="16"/>
  <c r="GR25" i="16"/>
  <c r="GR26" i="16"/>
  <c r="GR27" i="16"/>
  <c r="GR28" i="16"/>
  <c r="GR20" i="16"/>
  <c r="GR21" i="16"/>
  <c r="GR22" i="16"/>
  <c r="GR23" i="16"/>
  <c r="GR24" i="16"/>
  <c r="GR14" i="16"/>
  <c r="GR15" i="16"/>
  <c r="GR16" i="16"/>
  <c r="GR17" i="16"/>
  <c r="GR18" i="16"/>
  <c r="GR19" i="16"/>
  <c r="GR11" i="16"/>
  <c r="GR12" i="16"/>
  <c r="GR13" i="16"/>
  <c r="GR10" i="16"/>
  <c r="GR8" i="16"/>
  <c r="GR9" i="16"/>
  <c r="GR6" i="16"/>
  <c r="GR7" i="16"/>
  <c r="I913" i="39"/>
  <c r="I914" i="39"/>
  <c r="I916" i="39"/>
  <c r="I927" i="39"/>
  <c r="I928" i="39"/>
  <c r="I929" i="39"/>
  <c r="I931" i="39"/>
  <c r="GP40" i="16"/>
  <c r="F947" i="39" s="1"/>
  <c r="H947" i="39" s="1"/>
  <c r="J263" i="39" l="1"/>
  <c r="J255" i="39"/>
  <c r="J247" i="39"/>
  <c r="J239" i="39"/>
  <c r="J215" i="39"/>
  <c r="J163" i="39"/>
  <c r="J72" i="39"/>
  <c r="J81" i="39"/>
  <c r="J131" i="39"/>
  <c r="J91" i="39"/>
  <c r="J75" i="39"/>
  <c r="J73" i="39"/>
  <c r="J89" i="39"/>
  <c r="J36" i="39"/>
  <c r="J30" i="39"/>
  <c r="J208" i="39"/>
  <c r="J187" i="39"/>
  <c r="J177" i="39"/>
  <c r="J265" i="39"/>
  <c r="J257" i="39"/>
  <c r="J249" i="39"/>
  <c r="J241" i="39"/>
  <c r="J233" i="39"/>
  <c r="J225" i="39"/>
  <c r="J217" i="39"/>
  <c r="J153" i="39"/>
  <c r="J132" i="39"/>
  <c r="J186" i="39"/>
  <c r="J56" i="39"/>
  <c r="J276" i="39"/>
  <c r="J176" i="39"/>
  <c r="J207" i="39"/>
  <c r="J195" i="39"/>
  <c r="J122" i="39"/>
  <c r="J118" i="39"/>
  <c r="J106" i="39"/>
  <c r="GP63" i="16"/>
  <c r="F970" i="39" s="1"/>
  <c r="H970" i="39" s="1"/>
  <c r="GP26" i="16"/>
  <c r="F933" i="39" s="1"/>
  <c r="H933" i="39" s="1"/>
  <c r="E933" i="39"/>
  <c r="GP60" i="16"/>
  <c r="F967" i="39" s="1"/>
  <c r="H967" i="39" s="1"/>
  <c r="E967" i="39"/>
  <c r="GP36" i="16"/>
  <c r="F943" i="39" s="1"/>
  <c r="H943" i="39" s="1"/>
  <c r="E943" i="39"/>
  <c r="GP12" i="16"/>
  <c r="F919" i="39" s="1"/>
  <c r="H919" i="39" s="1"/>
  <c r="E919" i="39"/>
  <c r="GP24" i="16"/>
  <c r="F931" i="39" s="1"/>
  <c r="H931" i="39" s="1"/>
  <c r="J931" i="39" s="1"/>
  <c r="E931" i="39"/>
  <c r="GP25" i="16"/>
  <c r="F932" i="39" s="1"/>
  <c r="H932" i="39" s="1"/>
  <c r="E932" i="39"/>
  <c r="GP67" i="16"/>
  <c r="F974" i="39" s="1"/>
  <c r="H974" i="39" s="1"/>
  <c r="E974" i="39"/>
  <c r="GP59" i="16"/>
  <c r="F966" i="39" s="1"/>
  <c r="H966" i="39" s="1"/>
  <c r="E966" i="39"/>
  <c r="GP51" i="16"/>
  <c r="F958" i="39" s="1"/>
  <c r="H958" i="39" s="1"/>
  <c r="E958" i="39"/>
  <c r="GP43" i="16"/>
  <c r="F950" i="39" s="1"/>
  <c r="H950" i="39" s="1"/>
  <c r="E950" i="39"/>
  <c r="GP35" i="16"/>
  <c r="F942" i="39" s="1"/>
  <c r="H942" i="39" s="1"/>
  <c r="E942" i="39"/>
  <c r="GP11" i="16"/>
  <c r="F918" i="39" s="1"/>
  <c r="H918" i="39" s="1"/>
  <c r="E918" i="39"/>
  <c r="GP23" i="16"/>
  <c r="F930" i="39" s="1"/>
  <c r="H930" i="39" s="1"/>
  <c r="E930" i="39"/>
  <c r="GP74" i="16"/>
  <c r="F981" i="39" s="1"/>
  <c r="H981" i="39" s="1"/>
  <c r="E981" i="39"/>
  <c r="GP66" i="16"/>
  <c r="F973" i="39" s="1"/>
  <c r="H973" i="39" s="1"/>
  <c r="E973" i="39"/>
  <c r="GP58" i="16"/>
  <c r="F965" i="39" s="1"/>
  <c r="H965" i="39" s="1"/>
  <c r="E965" i="39"/>
  <c r="GP50" i="16"/>
  <c r="F957" i="39" s="1"/>
  <c r="H957" i="39" s="1"/>
  <c r="E957" i="39"/>
  <c r="GP42" i="16"/>
  <c r="F949" i="39" s="1"/>
  <c r="H949" i="39" s="1"/>
  <c r="E949" i="39"/>
  <c r="GP34" i="16"/>
  <c r="F941" i="39" s="1"/>
  <c r="H941" i="39" s="1"/>
  <c r="E941" i="39"/>
  <c r="GP64" i="16"/>
  <c r="F971" i="39" s="1"/>
  <c r="H971" i="39" s="1"/>
  <c r="E971" i="39"/>
  <c r="GP14" i="16"/>
  <c r="F921" i="39" s="1"/>
  <c r="H921" i="39" s="1"/>
  <c r="E921" i="39"/>
  <c r="GP44" i="16"/>
  <c r="F951" i="39" s="1"/>
  <c r="H951" i="39" s="1"/>
  <c r="E951" i="39"/>
  <c r="GP7" i="16"/>
  <c r="F914" i="39" s="1"/>
  <c r="H914" i="39" s="1"/>
  <c r="J914" i="39" s="1"/>
  <c r="E914" i="39"/>
  <c r="GP73" i="16"/>
  <c r="F980" i="39" s="1"/>
  <c r="H980" i="39" s="1"/>
  <c r="E980" i="39"/>
  <c r="GP49" i="16"/>
  <c r="F956" i="39" s="1"/>
  <c r="H956" i="39" s="1"/>
  <c r="E956" i="39"/>
  <c r="GP21" i="16"/>
  <c r="F928" i="39" s="1"/>
  <c r="H928" i="39" s="1"/>
  <c r="J928" i="39" s="1"/>
  <c r="E928" i="39"/>
  <c r="GP48" i="16"/>
  <c r="F955" i="39" s="1"/>
  <c r="H955" i="39" s="1"/>
  <c r="E955" i="39"/>
  <c r="GP9" i="16"/>
  <c r="F916" i="39" s="1"/>
  <c r="H916" i="39" s="1"/>
  <c r="J916" i="39" s="1"/>
  <c r="E916" i="39"/>
  <c r="GP39" i="16"/>
  <c r="F946" i="39" s="1"/>
  <c r="H946" i="39" s="1"/>
  <c r="E946" i="39"/>
  <c r="GP13" i="16"/>
  <c r="F920" i="39" s="1"/>
  <c r="H920" i="39" s="1"/>
  <c r="E920" i="39"/>
  <c r="GP52" i="16"/>
  <c r="F959" i="39" s="1"/>
  <c r="H959" i="39" s="1"/>
  <c r="E959" i="39"/>
  <c r="GP19" i="16"/>
  <c r="F926" i="39" s="1"/>
  <c r="H926" i="39" s="1"/>
  <c r="E926" i="39"/>
  <c r="GP65" i="16"/>
  <c r="F972" i="39" s="1"/>
  <c r="H972" i="39" s="1"/>
  <c r="E972" i="39"/>
  <c r="GP33" i="16"/>
  <c r="F940" i="39" s="1"/>
  <c r="H940" i="39" s="1"/>
  <c r="E940" i="39"/>
  <c r="GP18" i="16"/>
  <c r="F925" i="39" s="1"/>
  <c r="H925" i="39" s="1"/>
  <c r="E925" i="39"/>
  <c r="GP17" i="16"/>
  <c r="F924" i="39" s="1"/>
  <c r="H924" i="39" s="1"/>
  <c r="E924" i="39"/>
  <c r="GP47" i="16"/>
  <c r="F954" i="39" s="1"/>
  <c r="H954" i="39" s="1"/>
  <c r="E954" i="39"/>
  <c r="GP8" i="16"/>
  <c r="F915" i="39" s="1"/>
  <c r="H915" i="39" s="1"/>
  <c r="E915" i="39"/>
  <c r="GP16" i="16"/>
  <c r="F923" i="39" s="1"/>
  <c r="H923" i="39" s="1"/>
  <c r="E923" i="39"/>
  <c r="GP28" i="16"/>
  <c r="F935" i="39" s="1"/>
  <c r="H935" i="39" s="1"/>
  <c r="E935" i="39"/>
  <c r="GP70" i="16"/>
  <c r="F977" i="39" s="1"/>
  <c r="H977" i="39" s="1"/>
  <c r="E977" i="39"/>
  <c r="GP62" i="16"/>
  <c r="F969" i="39" s="1"/>
  <c r="H969" i="39" s="1"/>
  <c r="E969" i="39"/>
  <c r="GP54" i="16"/>
  <c r="F961" i="39" s="1"/>
  <c r="H961" i="39" s="1"/>
  <c r="E961" i="39"/>
  <c r="GP46" i="16"/>
  <c r="F953" i="39" s="1"/>
  <c r="H953" i="39" s="1"/>
  <c r="E953" i="39"/>
  <c r="GP38" i="16"/>
  <c r="F945" i="39" s="1"/>
  <c r="H945" i="39" s="1"/>
  <c r="E945" i="39"/>
  <c r="GP30" i="16"/>
  <c r="F937" i="39" s="1"/>
  <c r="H937" i="39" s="1"/>
  <c r="E937" i="39"/>
  <c r="GP68" i="16"/>
  <c r="F975" i="39" s="1"/>
  <c r="H975" i="39" s="1"/>
  <c r="E975" i="39"/>
  <c r="GP22" i="16"/>
  <c r="F929" i="39" s="1"/>
  <c r="H929" i="39" s="1"/>
  <c r="J929" i="39" s="1"/>
  <c r="E929" i="39"/>
  <c r="GP57" i="16"/>
  <c r="F964" i="39" s="1"/>
  <c r="H964" i="39" s="1"/>
  <c r="E964" i="39"/>
  <c r="GP41" i="16"/>
  <c r="F948" i="39" s="1"/>
  <c r="H948" i="39" s="1"/>
  <c r="E948" i="39"/>
  <c r="GP6" i="16"/>
  <c r="F913" i="39" s="1"/>
  <c r="H913" i="39" s="1"/>
  <c r="J913" i="39" s="1"/>
  <c r="E913" i="39"/>
  <c r="GP72" i="16"/>
  <c r="F979" i="39" s="1"/>
  <c r="H979" i="39" s="1"/>
  <c r="E979" i="39"/>
  <c r="GP56" i="16"/>
  <c r="F963" i="39" s="1"/>
  <c r="H963" i="39" s="1"/>
  <c r="E963" i="39"/>
  <c r="GP32" i="16"/>
  <c r="F939" i="39" s="1"/>
  <c r="H939" i="39" s="1"/>
  <c r="E939" i="39"/>
  <c r="GP20" i="16"/>
  <c r="F927" i="39" s="1"/>
  <c r="H927" i="39" s="1"/>
  <c r="J927" i="39" s="1"/>
  <c r="E927" i="39"/>
  <c r="GP71" i="16"/>
  <c r="F978" i="39" s="1"/>
  <c r="H978" i="39" s="1"/>
  <c r="E978" i="39"/>
  <c r="GP55" i="16"/>
  <c r="F962" i="39" s="1"/>
  <c r="H962" i="39" s="1"/>
  <c r="E962" i="39"/>
  <c r="GP31" i="16"/>
  <c r="F938" i="39" s="1"/>
  <c r="H938" i="39" s="1"/>
  <c r="E938" i="39"/>
  <c r="GP10" i="16"/>
  <c r="F917" i="39" s="1"/>
  <c r="H917" i="39" s="1"/>
  <c r="E917" i="39"/>
  <c r="GP15" i="16"/>
  <c r="F922" i="39" s="1"/>
  <c r="H922" i="39" s="1"/>
  <c r="E922" i="39"/>
  <c r="GP27" i="16"/>
  <c r="F934" i="39" s="1"/>
  <c r="H934" i="39" s="1"/>
  <c r="E934" i="39"/>
  <c r="GP69" i="16"/>
  <c r="F976" i="39" s="1"/>
  <c r="H976" i="39" s="1"/>
  <c r="E976" i="39"/>
  <c r="GP61" i="16"/>
  <c r="F968" i="39" s="1"/>
  <c r="H968" i="39" s="1"/>
  <c r="E968" i="39"/>
  <c r="GP53" i="16"/>
  <c r="F960" i="39" s="1"/>
  <c r="H960" i="39" s="1"/>
  <c r="E960" i="39"/>
  <c r="GP45" i="16"/>
  <c r="F952" i="39" s="1"/>
  <c r="H952" i="39" s="1"/>
  <c r="E952" i="39"/>
  <c r="GP37" i="16"/>
  <c r="F944" i="39" s="1"/>
  <c r="H944" i="39" s="1"/>
  <c r="E944" i="39"/>
  <c r="GP29" i="16"/>
  <c r="F936" i="39" s="1"/>
  <c r="H936" i="39" s="1"/>
  <c r="E936" i="39"/>
  <c r="J166" i="39"/>
  <c r="J206" i="39"/>
  <c r="J198" i="39"/>
  <c r="J31" i="39"/>
  <c r="J137" i="39"/>
  <c r="J54" i="39"/>
  <c r="J46" i="39"/>
  <c r="J62" i="39"/>
  <c r="J130" i="39"/>
  <c r="J102" i="39"/>
  <c r="J90" i="39"/>
  <c r="J88" i="39"/>
  <c r="J152" i="39"/>
  <c r="J267" i="39"/>
  <c r="J235" i="39"/>
  <c r="J17" i="39"/>
  <c r="J59" i="39"/>
  <c r="J129" i="39"/>
  <c r="J123" i="39"/>
  <c r="J121" i="39"/>
  <c r="J105" i="39"/>
  <c r="J99" i="39"/>
  <c r="J97" i="39"/>
  <c r="J83" i="39"/>
  <c r="J251" i="39"/>
  <c r="J243" i="39"/>
  <c r="J219" i="39"/>
  <c r="J49" i="39"/>
  <c r="J70" i="39"/>
  <c r="J162" i="39"/>
  <c r="J191" i="39"/>
  <c r="J179" i="39"/>
  <c r="J259" i="39"/>
  <c r="J227" i="39"/>
  <c r="J41" i="39"/>
  <c r="J113" i="39"/>
  <c r="J150" i="39"/>
  <c r="J170" i="39"/>
  <c r="J160" i="39"/>
  <c r="J202" i="39"/>
  <c r="J196" i="39"/>
  <c r="J194" i="39"/>
  <c r="J148" i="39"/>
  <c r="J277" i="39"/>
  <c r="J158" i="39"/>
  <c r="J264" i="39"/>
  <c r="J256" i="39"/>
  <c r="J248" i="39"/>
  <c r="J240" i="39"/>
  <c r="J232" i="39"/>
  <c r="J224" i="39"/>
  <c r="J2" i="39"/>
  <c r="J151" i="39"/>
  <c r="J140" i="39"/>
  <c r="J278" i="39"/>
  <c r="J74" i="39"/>
  <c r="J145" i="39"/>
  <c r="J155" i="39"/>
  <c r="J167" i="39"/>
  <c r="J184" i="39"/>
  <c r="J172" i="39"/>
  <c r="J199" i="39"/>
  <c r="J209" i="39"/>
  <c r="J270" i="39"/>
  <c r="J262" i="39"/>
  <c r="J254" i="39"/>
  <c r="J246" i="39"/>
  <c r="J27" i="39"/>
  <c r="J43" i="39"/>
  <c r="J4" i="39"/>
  <c r="J14" i="39"/>
  <c r="J12" i="39"/>
  <c r="J40" i="39"/>
  <c r="J71" i="39"/>
  <c r="J139" i="39"/>
  <c r="J22" i="39"/>
  <c r="J65" i="39"/>
  <c r="J6" i="39"/>
  <c r="J3" i="39"/>
  <c r="J19" i="39"/>
  <c r="J20" i="39"/>
  <c r="J16" i="39"/>
  <c r="J136" i="39"/>
  <c r="J128" i="39"/>
  <c r="J120" i="39"/>
  <c r="J112" i="39"/>
  <c r="J193" i="39"/>
  <c r="J183" i="39"/>
  <c r="J124" i="39"/>
  <c r="J115" i="39"/>
  <c r="J269" i="39"/>
  <c r="J261" i="39"/>
  <c r="J253" i="39"/>
  <c r="J245" i="39"/>
  <c r="J237" i="39"/>
  <c r="J229" i="39"/>
  <c r="J221" i="39"/>
  <c r="J213" i="39"/>
  <c r="J149" i="39"/>
  <c r="J157" i="39"/>
  <c r="J50" i="39"/>
  <c r="J64" i="39"/>
  <c r="J67" i="39"/>
  <c r="J114" i="39"/>
  <c r="J110" i="39"/>
  <c r="J104" i="39"/>
  <c r="J100" i="39"/>
  <c r="J96" i="39"/>
  <c r="J86" i="39"/>
  <c r="J204" i="39"/>
  <c r="J141" i="39"/>
  <c r="J116" i="39"/>
  <c r="J7" i="39"/>
  <c r="J165" i="39"/>
  <c r="J173" i="39"/>
  <c r="J181" i="39"/>
  <c r="J189" i="39"/>
  <c r="J197" i="39"/>
  <c r="J205" i="39"/>
  <c r="J101" i="39"/>
  <c r="J85" i="39"/>
  <c r="J280" i="39"/>
  <c r="J125" i="39"/>
  <c r="J5" i="39"/>
  <c r="J21" i="39"/>
  <c r="J13" i="39"/>
  <c r="J95" i="39"/>
  <c r="J103" i="39"/>
  <c r="J111" i="39"/>
  <c r="J119" i="39"/>
  <c r="J127" i="39"/>
  <c r="J135" i="39"/>
  <c r="J63" i="39"/>
  <c r="J156" i="39"/>
  <c r="J109" i="39"/>
  <c r="J55" i="39"/>
  <c r="J47" i="39"/>
  <c r="J39" i="39"/>
  <c r="J79" i="39"/>
  <c r="J87" i="39"/>
  <c r="J142" i="39"/>
  <c r="J212" i="39"/>
  <c r="J133" i="39"/>
  <c r="J108" i="39"/>
  <c r="J77" i="39"/>
  <c r="J15" i="39"/>
  <c r="J34" i="39"/>
  <c r="J26" i="39"/>
  <c r="J78" i="39"/>
  <c r="J147" i="39"/>
  <c r="J171" i="39"/>
  <c r="J169" i="39"/>
  <c r="J161" i="39"/>
  <c r="J159" i="39"/>
  <c r="J192" i="39"/>
  <c r="J190" i="39"/>
  <c r="J188" i="39"/>
  <c r="J182" i="39"/>
  <c r="J180" i="39"/>
  <c r="J178" i="39"/>
  <c r="J174" i="39"/>
  <c r="J203" i="39"/>
  <c r="J201" i="39"/>
  <c r="J211" i="39"/>
  <c r="J281" i="39"/>
  <c r="J279" i="39"/>
  <c r="J92" i="39"/>
  <c r="J69" i="39"/>
  <c r="J61" i="39"/>
  <c r="J53" i="39"/>
  <c r="J45" i="39"/>
  <c r="J37" i="39"/>
  <c r="J29" i="39"/>
  <c r="J48" i="39"/>
  <c r="J42" i="39"/>
  <c r="J66" i="39"/>
  <c r="J58" i="39"/>
  <c r="J138" i="39"/>
  <c r="J134" i="39"/>
  <c r="J126" i="39"/>
  <c r="J98" i="39"/>
  <c r="J94" i="39"/>
  <c r="J84" i="39"/>
  <c r="J268" i="39"/>
  <c r="J266" i="39"/>
  <c r="J260" i="39"/>
  <c r="J258" i="39"/>
  <c r="J252" i="39"/>
  <c r="J250" i="39"/>
  <c r="J244" i="39"/>
  <c r="J242" i="39"/>
  <c r="J238" i="39"/>
  <c r="J236" i="39"/>
  <c r="J234" i="39"/>
  <c r="J230" i="39"/>
  <c r="J228" i="39"/>
  <c r="J226" i="39"/>
  <c r="J222" i="39"/>
  <c r="J220" i="39"/>
  <c r="J218" i="39"/>
  <c r="J216" i="39"/>
  <c r="J214" i="39"/>
  <c r="J231" i="39"/>
  <c r="J223" i="39"/>
  <c r="J143" i="39"/>
  <c r="J117" i="39"/>
  <c r="J52" i="39"/>
  <c r="J28" i="39"/>
  <c r="J82" i="39"/>
  <c r="J93" i="39"/>
  <c r="BW64" i="27"/>
  <c r="G271" i="39"/>
  <c r="I271" i="39" s="1"/>
  <c r="J271" i="39" s="1"/>
  <c r="J275" i="39"/>
  <c r="J273" i="39"/>
  <c r="J274" i="39"/>
  <c r="J272" i="39"/>
  <c r="BR5" i="27"/>
  <c r="BR6" i="27"/>
  <c r="BR7" i="27"/>
  <c r="BR8" i="27"/>
  <c r="BR9" i="27"/>
  <c r="BR10" i="27"/>
  <c r="BR11" i="27"/>
  <c r="BR12" i="27"/>
  <c r="BR13" i="27"/>
  <c r="BR14" i="27"/>
  <c r="BR15" i="27"/>
  <c r="BR16" i="27"/>
  <c r="BR17" i="27"/>
  <c r="BR18" i="27"/>
  <c r="BR19" i="27"/>
  <c r="BR20" i="27"/>
  <c r="BR21" i="27"/>
  <c r="BR22" i="27"/>
  <c r="BR23" i="27"/>
  <c r="BR24" i="27"/>
  <c r="BR25" i="27"/>
  <c r="BR26" i="27"/>
  <c r="BR27" i="27"/>
  <c r="BR28" i="27"/>
  <c r="BR29" i="27"/>
  <c r="BR30" i="27"/>
  <c r="BR31" i="27"/>
  <c r="BR32" i="27"/>
  <c r="BR33" i="27"/>
  <c r="BR34" i="27"/>
  <c r="BR35" i="27"/>
  <c r="BR36" i="27"/>
  <c r="BR37" i="27"/>
  <c r="BR38" i="27"/>
  <c r="BR39" i="27"/>
  <c r="BR40" i="27"/>
  <c r="BR41" i="27"/>
  <c r="BR42" i="27"/>
  <c r="BR43" i="27"/>
  <c r="BR44" i="27"/>
  <c r="BR45" i="27"/>
  <c r="BR46" i="27"/>
  <c r="BR47" i="27"/>
  <c r="BR48" i="27"/>
  <c r="BR49" i="27"/>
  <c r="BR50" i="27"/>
  <c r="BR51" i="27"/>
  <c r="BR52" i="27"/>
  <c r="BR53" i="27"/>
  <c r="BR54" i="27"/>
  <c r="BR55" i="27"/>
  <c r="BR56" i="27"/>
  <c r="BR57" i="27"/>
  <c r="BR58" i="27"/>
  <c r="BR59" i="27"/>
  <c r="BR60" i="27"/>
  <c r="BR61" i="27"/>
  <c r="BR62" i="27"/>
  <c r="BR63" i="27"/>
  <c r="BR69" i="27"/>
  <c r="BR70" i="27"/>
  <c r="BR71" i="27"/>
  <c r="BR72" i="27"/>
  <c r="BR73" i="27"/>
  <c r="BR74" i="27"/>
  <c r="BS71" i="27" l="1"/>
  <c r="BP71" i="27"/>
  <c r="BS34" i="27"/>
  <c r="BP34" i="27"/>
  <c r="BQ70" i="27"/>
  <c r="BP70" i="27"/>
  <c r="BQ33" i="27"/>
  <c r="BP33" i="27"/>
  <c r="BP69" i="27"/>
  <c r="BQ32" i="27"/>
  <c r="BP32" i="27"/>
  <c r="BS63" i="27"/>
  <c r="BP63" i="27"/>
  <c r="BS31" i="27"/>
  <c r="BP31" i="27"/>
  <c r="BQ60" i="27"/>
  <c r="BP60" i="27"/>
  <c r="BQ44" i="27"/>
  <c r="BP44" i="27"/>
  <c r="BQ12" i="27"/>
  <c r="BP12" i="27"/>
  <c r="BS42" i="27"/>
  <c r="BP42" i="27"/>
  <c r="BQ18" i="27"/>
  <c r="BP18" i="27"/>
  <c r="BQ41" i="27"/>
  <c r="BP41" i="27"/>
  <c r="BQ9" i="27"/>
  <c r="BP9" i="27"/>
  <c r="BQ40" i="27"/>
  <c r="BP40" i="27"/>
  <c r="BQ8" i="27"/>
  <c r="BP8" i="27"/>
  <c r="BS39" i="27"/>
  <c r="BP39" i="27"/>
  <c r="BS23" i="27"/>
  <c r="BP23" i="27"/>
  <c r="BQ73" i="27"/>
  <c r="BP73" i="27"/>
  <c r="BQ52" i="27"/>
  <c r="BP52" i="27"/>
  <c r="BQ36" i="27"/>
  <c r="BP36" i="27"/>
  <c r="BQ28" i="27"/>
  <c r="BP28" i="27"/>
  <c r="BQ20" i="27"/>
  <c r="BP20" i="27"/>
  <c r="BQ72" i="27"/>
  <c r="BP72" i="27"/>
  <c r="BQ59" i="27"/>
  <c r="BP59" i="27"/>
  <c r="BQ51" i="27"/>
  <c r="BP51" i="27"/>
  <c r="BQ43" i="27"/>
  <c r="BP43" i="27"/>
  <c r="BQ35" i="27"/>
  <c r="BP35" i="27"/>
  <c r="BQ27" i="27"/>
  <c r="BP27" i="27"/>
  <c r="BQ19" i="27"/>
  <c r="BP19" i="27"/>
  <c r="BQ11" i="27"/>
  <c r="BP11" i="27"/>
  <c r="BS58" i="27"/>
  <c r="BP58" i="27"/>
  <c r="BS26" i="27"/>
  <c r="BP26" i="27"/>
  <c r="BQ57" i="27"/>
  <c r="BP57" i="27"/>
  <c r="BQ25" i="27"/>
  <c r="BP25" i="27"/>
  <c r="BQ56" i="27"/>
  <c r="BP56" i="27"/>
  <c r="BQ24" i="27"/>
  <c r="BP24" i="27"/>
  <c r="BS55" i="27"/>
  <c r="BP55" i="27"/>
  <c r="BS15" i="27"/>
  <c r="BP15" i="27"/>
  <c r="BQ62" i="27"/>
  <c r="BP62" i="27"/>
  <c r="BQ54" i="27"/>
  <c r="BP54" i="27"/>
  <c r="BS46" i="27"/>
  <c r="BP46" i="27"/>
  <c r="BQ38" i="27"/>
  <c r="BP38" i="27"/>
  <c r="BQ30" i="27"/>
  <c r="BP30" i="27"/>
  <c r="BQ22" i="27"/>
  <c r="BP22" i="27"/>
  <c r="BQ14" i="27"/>
  <c r="BP14" i="27"/>
  <c r="BQ6" i="27"/>
  <c r="BP6" i="27"/>
  <c r="BS50" i="27"/>
  <c r="BP50" i="27"/>
  <c r="BQ10" i="27"/>
  <c r="BP10" i="27"/>
  <c r="BQ49" i="27"/>
  <c r="BP49" i="27"/>
  <c r="BQ17" i="27"/>
  <c r="BP17" i="27"/>
  <c r="BQ48" i="27"/>
  <c r="BP48" i="27"/>
  <c r="BQ16" i="27"/>
  <c r="BP16" i="27"/>
  <c r="BS47" i="27"/>
  <c r="BP47" i="27"/>
  <c r="BS7" i="27"/>
  <c r="BP7" i="27"/>
  <c r="BS74" i="27"/>
  <c r="BP74" i="27"/>
  <c r="BQ61" i="27"/>
  <c r="BP61" i="27"/>
  <c r="BS53" i="27"/>
  <c r="BP53" i="27"/>
  <c r="BQ45" i="27"/>
  <c r="BP45" i="27"/>
  <c r="BQ37" i="27"/>
  <c r="BP37" i="27"/>
  <c r="BQ29" i="27"/>
  <c r="BP29" i="27"/>
  <c r="BQ21" i="27"/>
  <c r="BP21" i="27"/>
  <c r="BQ13" i="27"/>
  <c r="BP13" i="27"/>
  <c r="BQ5" i="27"/>
  <c r="BP5" i="27"/>
  <c r="BS17" i="27"/>
  <c r="BS21" i="27"/>
  <c r="BS70" i="27"/>
  <c r="BS36" i="27"/>
  <c r="BS22" i="27"/>
  <c r="BS33" i="27"/>
  <c r="BS51" i="27"/>
  <c r="BS44" i="27"/>
  <c r="BS38" i="27"/>
  <c r="BS43" i="27"/>
  <c r="BS37" i="27"/>
  <c r="BS32" i="27"/>
  <c r="BS25" i="27"/>
  <c r="BS72" i="27"/>
  <c r="BS40" i="27"/>
  <c r="BS30" i="27"/>
  <c r="BS24" i="27"/>
  <c r="BS19" i="27"/>
  <c r="BQ42" i="27"/>
  <c r="BQ26" i="27"/>
  <c r="BQ15" i="27"/>
  <c r="BS48" i="27"/>
  <c r="BS27" i="27"/>
  <c r="BS18" i="27"/>
  <c r="BQ74" i="27"/>
  <c r="BS73" i="27"/>
  <c r="BS69" i="27"/>
  <c r="BS60" i="27"/>
  <c r="BS54" i="27"/>
  <c r="BS49" i="27"/>
  <c r="BS35" i="27"/>
  <c r="BS13" i="27"/>
  <c r="BS9" i="27"/>
  <c r="BS8" i="27"/>
  <c r="BS62" i="27"/>
  <c r="BQ34" i="27"/>
  <c r="BS29" i="27"/>
  <c r="BS16" i="27"/>
  <c r="BS11" i="27"/>
  <c r="BQ71" i="27"/>
  <c r="BS61" i="27"/>
  <c r="BS56" i="27"/>
  <c r="BS41" i="27"/>
  <c r="BS10" i="27"/>
  <c r="BS5" i="27"/>
  <c r="BQ50" i="27"/>
  <c r="BS59" i="27"/>
  <c r="BQ58" i="27"/>
  <c r="BS57" i="27"/>
  <c r="BQ53" i="27"/>
  <c r="BS45" i="27"/>
  <c r="BS14" i="27"/>
  <c r="BS28" i="27"/>
  <c r="BS20" i="27"/>
  <c r="BS12" i="27"/>
  <c r="BQ7" i="27"/>
  <c r="BQ47" i="27"/>
  <c r="BS6" i="27"/>
  <c r="BS52" i="27"/>
  <c r="BQ55" i="27"/>
  <c r="BQ39" i="27"/>
  <c r="BQ31" i="27"/>
  <c r="BQ23" i="27"/>
  <c r="BQ46" i="27"/>
  <c r="AY68" i="27"/>
  <c r="AY67" i="27"/>
  <c r="AY64" i="27"/>
  <c r="AY62" i="27"/>
  <c r="AY60" i="27"/>
  <c r="AY59" i="27"/>
  <c r="AY58" i="27"/>
  <c r="AY57" i="27"/>
  <c r="AF68" i="27"/>
  <c r="AF67" i="27"/>
  <c r="AF66" i="27"/>
  <c r="AF65" i="27"/>
  <c r="AF64" i="27"/>
  <c r="AF63" i="27"/>
  <c r="AE63" i="27" s="1"/>
  <c r="AF62" i="27"/>
  <c r="AF61" i="27"/>
  <c r="AF60" i="27"/>
  <c r="AF59" i="27"/>
  <c r="AF58" i="27"/>
  <c r="AF57" i="27"/>
  <c r="M58" i="27"/>
  <c r="K58" i="27" s="1"/>
  <c r="M59" i="27"/>
  <c r="K59" i="27" s="1"/>
  <c r="M60" i="27"/>
  <c r="K60" i="27" s="1"/>
  <c r="M61" i="27"/>
  <c r="K61" i="27" s="1"/>
  <c r="M62" i="27"/>
  <c r="K62" i="27" s="1"/>
  <c r="M63" i="27"/>
  <c r="K63" i="27" s="1"/>
  <c r="M64" i="27"/>
  <c r="K64" i="27" s="1"/>
  <c r="M65" i="27"/>
  <c r="K65" i="27" s="1"/>
  <c r="M66" i="27"/>
  <c r="K66" i="27" s="1"/>
  <c r="M67" i="27"/>
  <c r="K67" i="27" s="1"/>
  <c r="M68" i="27"/>
  <c r="K68" i="27" s="1"/>
  <c r="M57" i="27"/>
  <c r="K57" i="27" s="1"/>
  <c r="AY56" i="27"/>
  <c r="AF56" i="27"/>
  <c r="M56" i="27"/>
  <c r="K56" i="27" s="1"/>
  <c r="AF55" i="27"/>
  <c r="M55" i="27"/>
  <c r="K55" i="27" s="1"/>
  <c r="AY53" i="27"/>
  <c r="AF53" i="27"/>
  <c r="M53" i="27"/>
  <c r="K53" i="27" s="1"/>
  <c r="BW47" i="27"/>
  <c r="BW46" i="27"/>
  <c r="AY49" i="27"/>
  <c r="AY48" i="27"/>
  <c r="AY47" i="27"/>
  <c r="AY46" i="27"/>
  <c r="AY45" i="27"/>
  <c r="AF49" i="27"/>
  <c r="AF48" i="27"/>
  <c r="AF47" i="27"/>
  <c r="AF46" i="27"/>
  <c r="AF45" i="27"/>
  <c r="M49" i="27"/>
  <c r="K49" i="27" s="1"/>
  <c r="M48" i="27"/>
  <c r="K48" i="27" s="1"/>
  <c r="M47" i="27"/>
  <c r="K47" i="27" s="1"/>
  <c r="M46" i="27"/>
  <c r="K46" i="27" s="1"/>
  <c r="M45" i="27"/>
  <c r="K45" i="27" s="1"/>
  <c r="BW39" i="27"/>
  <c r="AY39" i="27"/>
  <c r="AF39" i="27"/>
  <c r="M39" i="27"/>
  <c r="K39" i="27" s="1"/>
  <c r="M37" i="27"/>
  <c r="K37" i="27" s="1"/>
  <c r="AF37" i="27"/>
  <c r="M32" i="27"/>
  <c r="K32" i="27" s="1"/>
  <c r="M31" i="27"/>
  <c r="K31" i="27" s="1"/>
  <c r="AY32" i="27"/>
  <c r="AY31" i="27"/>
  <c r="AY30" i="27"/>
  <c r="AF30" i="27"/>
  <c r="M30" i="27"/>
  <c r="K30" i="27" s="1"/>
  <c r="M29" i="27"/>
  <c r="K29" i="27" s="1"/>
  <c r="AY24" i="27"/>
  <c r="BW23" i="27"/>
  <c r="AF23" i="27"/>
  <c r="M23" i="27"/>
  <c r="K23" i="27" s="1"/>
  <c r="M14" i="27"/>
  <c r="K14" i="27" s="1"/>
  <c r="AF14" i="27"/>
  <c r="BW72" i="27" l="1"/>
  <c r="BW32" i="27"/>
  <c r="BW73" i="27"/>
  <c r="BW49" i="27"/>
  <c r="BW45" i="27"/>
  <c r="BW14" i="27"/>
  <c r="BW57" i="27"/>
  <c r="BW30" i="27"/>
  <c r="AZ53" i="27"/>
  <c r="AW53" i="27"/>
  <c r="AZ45" i="27"/>
  <c r="AW45" i="27"/>
  <c r="AZ58" i="27"/>
  <c r="AW58" i="27"/>
  <c r="AZ60" i="27"/>
  <c r="AW60" i="27"/>
  <c r="AZ46" i="27"/>
  <c r="AW46" i="27"/>
  <c r="AX59" i="27"/>
  <c r="AW59" i="27"/>
  <c r="AZ48" i="27"/>
  <c r="AW48" i="27"/>
  <c r="AZ62" i="27"/>
  <c r="AW62" i="27"/>
  <c r="AX39" i="27"/>
  <c r="AW39" i="27"/>
  <c r="AZ49" i="27"/>
  <c r="AW49" i="27"/>
  <c r="AX32" i="27"/>
  <c r="AW32" i="27"/>
  <c r="AZ67" i="27"/>
  <c r="AW67" i="27"/>
  <c r="AZ56" i="27"/>
  <c r="AW56" i="27"/>
  <c r="AZ68" i="27"/>
  <c r="AW68" i="27"/>
  <c r="AZ47" i="27"/>
  <c r="AW47" i="27"/>
  <c r="AX30" i="27"/>
  <c r="AW30" i="27"/>
  <c r="AZ31" i="27"/>
  <c r="AW31" i="27"/>
  <c r="AZ64" i="27"/>
  <c r="AW64" i="27"/>
  <c r="AZ24" i="27"/>
  <c r="AW24" i="27"/>
  <c r="AZ57" i="27"/>
  <c r="AW57" i="27"/>
  <c r="AG14" i="27"/>
  <c r="AD14" i="27"/>
  <c r="AE39" i="27"/>
  <c r="AD39" i="27"/>
  <c r="AG45" i="27"/>
  <c r="AD45" i="27"/>
  <c r="AG55" i="27"/>
  <c r="AD55" i="27"/>
  <c r="AG57" i="27"/>
  <c r="AD57" i="27"/>
  <c r="AG56" i="27"/>
  <c r="AD56" i="27"/>
  <c r="AG66" i="27"/>
  <c r="AD66" i="27"/>
  <c r="AG48" i="27"/>
  <c r="AD48" i="27"/>
  <c r="AG30" i="27"/>
  <c r="AD30" i="27"/>
  <c r="AG63" i="27"/>
  <c r="AD63" i="27"/>
  <c r="AG65" i="27"/>
  <c r="AD65" i="27"/>
  <c r="AE23" i="27"/>
  <c r="AD23" i="27"/>
  <c r="AG47" i="27"/>
  <c r="AD47" i="27"/>
  <c r="AG59" i="27"/>
  <c r="AD59" i="27"/>
  <c r="AG60" i="27"/>
  <c r="AD60" i="27"/>
  <c r="AE67" i="27"/>
  <c r="AD67" i="27"/>
  <c r="AG61" i="27"/>
  <c r="AD61" i="27"/>
  <c r="AG64" i="27"/>
  <c r="AD64" i="27"/>
  <c r="AG46" i="27"/>
  <c r="AD46" i="27"/>
  <c r="AG58" i="27"/>
  <c r="AD58" i="27"/>
  <c r="AG49" i="27"/>
  <c r="AD49" i="27"/>
  <c r="AG68" i="27"/>
  <c r="AD68" i="27"/>
  <c r="AE37" i="27"/>
  <c r="AD37" i="27"/>
  <c r="AG53" i="27"/>
  <c r="AD53" i="27"/>
  <c r="AG62" i="27"/>
  <c r="AD62" i="27"/>
  <c r="AE57" i="27"/>
  <c r="L49" i="27"/>
  <c r="L30" i="27"/>
  <c r="L37" i="27"/>
  <c r="L48" i="27"/>
  <c r="L67" i="27"/>
  <c r="L59" i="27"/>
  <c r="L23" i="27"/>
  <c r="L63" i="27"/>
  <c r="L39" i="27"/>
  <c r="L55" i="27"/>
  <c r="L58" i="27"/>
  <c r="L65" i="27"/>
  <c r="L56" i="27"/>
  <c r="L64" i="27"/>
  <c r="L45" i="27"/>
  <c r="L62" i="27"/>
  <c r="L66" i="27"/>
  <c r="L14" i="27"/>
  <c r="L31" i="27"/>
  <c r="L46" i="27"/>
  <c r="L32" i="27"/>
  <c r="L53" i="27"/>
  <c r="L57" i="27"/>
  <c r="L61" i="27"/>
  <c r="L29" i="27"/>
  <c r="L47" i="27"/>
  <c r="L68" i="27"/>
  <c r="L60" i="27"/>
  <c r="AE61" i="27"/>
  <c r="AE65" i="27"/>
  <c r="N37" i="27"/>
  <c r="N49" i="27"/>
  <c r="N39" i="27"/>
  <c r="N55" i="27"/>
  <c r="N30" i="27"/>
  <c r="N45" i="27"/>
  <c r="N48" i="27"/>
  <c r="N53" i="27"/>
  <c r="N32" i="27"/>
  <c r="N57" i="27"/>
  <c r="N29" i="27"/>
  <c r="N31" i="27"/>
  <c r="N46" i="27"/>
  <c r="N47" i="27"/>
  <c r="AE59" i="27"/>
  <c r="AX68" i="27"/>
  <c r="AX67" i="27"/>
  <c r="AX64" i="27"/>
  <c r="AX62" i="27"/>
  <c r="AZ59" i="27"/>
  <c r="AX57" i="27"/>
  <c r="AX58" i="27"/>
  <c r="AX60" i="27"/>
  <c r="AG67" i="27"/>
  <c r="AE58" i="27"/>
  <c r="AE60" i="27"/>
  <c r="AE62" i="27"/>
  <c r="AE64" i="27"/>
  <c r="AE66" i="27"/>
  <c r="AE68" i="27"/>
  <c r="N67" i="27"/>
  <c r="N65" i="27"/>
  <c r="N63" i="27"/>
  <c r="N61" i="27"/>
  <c r="N59" i="27"/>
  <c r="N68" i="27"/>
  <c r="N66" i="27"/>
  <c r="N64" i="27"/>
  <c r="N62" i="27"/>
  <c r="N60" i="27"/>
  <c r="N58" i="27"/>
  <c r="AX56" i="27"/>
  <c r="AE56" i="27"/>
  <c r="N56" i="27"/>
  <c r="BW55" i="27"/>
  <c r="AE55" i="27"/>
  <c r="BW53" i="27"/>
  <c r="AX53" i="27"/>
  <c r="AE53" i="27"/>
  <c r="AX48" i="27"/>
  <c r="AX46" i="27"/>
  <c r="AX45" i="27"/>
  <c r="AX47" i="27"/>
  <c r="AX49" i="27"/>
  <c r="AE48" i="27"/>
  <c r="AE46" i="27"/>
  <c r="AE45" i="27"/>
  <c r="AE47" i="27"/>
  <c r="AE49" i="27"/>
  <c r="AZ39" i="27"/>
  <c r="AG39" i="27"/>
  <c r="BW37" i="27"/>
  <c r="AG37" i="27"/>
  <c r="BW31" i="27"/>
  <c r="AZ32" i="27"/>
  <c r="AX31" i="27"/>
  <c r="AZ30" i="27"/>
  <c r="AE30" i="27"/>
  <c r="AX24" i="27"/>
  <c r="AG23" i="27"/>
  <c r="N23" i="27"/>
  <c r="N14" i="27"/>
  <c r="AE14" i="27"/>
  <c r="GS69" i="16"/>
  <c r="FB69" i="16"/>
  <c r="E836" i="39" s="1"/>
  <c r="EG69" i="16"/>
  <c r="E766" i="39" s="1"/>
  <c r="DL69" i="16"/>
  <c r="E696" i="39" s="1"/>
  <c r="CP69" i="16"/>
  <c r="E626" i="39" s="1"/>
  <c r="BU69" i="16"/>
  <c r="E556" i="39" s="1"/>
  <c r="BA69" i="16"/>
  <c r="AG69" i="16"/>
  <c r="E416" i="39" s="1"/>
  <c r="GS68" i="16"/>
  <c r="FW68" i="16"/>
  <c r="FB68" i="16"/>
  <c r="E835" i="39" s="1"/>
  <c r="EG68" i="16"/>
  <c r="E765" i="39" s="1"/>
  <c r="DL68" i="16"/>
  <c r="E695" i="39" s="1"/>
  <c r="CP68" i="16"/>
  <c r="E625" i="39" s="1"/>
  <c r="BU68" i="16"/>
  <c r="E555" i="39" s="1"/>
  <c r="BA68" i="16"/>
  <c r="AG68" i="16"/>
  <c r="E415" i="39" s="1"/>
  <c r="M68" i="16"/>
  <c r="GS67" i="16"/>
  <c r="GS66" i="16"/>
  <c r="GS65" i="16"/>
  <c r="FW67" i="16"/>
  <c r="FW66" i="16"/>
  <c r="FW65" i="16"/>
  <c r="FB67" i="16"/>
  <c r="E834" i="39" s="1"/>
  <c r="FB66" i="16"/>
  <c r="E833" i="39" s="1"/>
  <c r="FB65" i="16"/>
  <c r="E832" i="39" s="1"/>
  <c r="EG67" i="16"/>
  <c r="E764" i="39" s="1"/>
  <c r="EG66" i="16"/>
  <c r="E763" i="39" s="1"/>
  <c r="EG65" i="16"/>
  <c r="E762" i="39" s="1"/>
  <c r="DL67" i="16"/>
  <c r="E694" i="39" s="1"/>
  <c r="DL66" i="16"/>
  <c r="E693" i="39" s="1"/>
  <c r="DL65" i="16"/>
  <c r="E692" i="39" s="1"/>
  <c r="CP67" i="16"/>
  <c r="E624" i="39" s="1"/>
  <c r="CP66" i="16"/>
  <c r="E623" i="39" s="1"/>
  <c r="CP65" i="16"/>
  <c r="E622" i="39" s="1"/>
  <c r="BU67" i="16"/>
  <c r="E554" i="39" s="1"/>
  <c r="BU66" i="16"/>
  <c r="E553" i="39" s="1"/>
  <c r="BU65" i="16"/>
  <c r="E552" i="39" s="1"/>
  <c r="BA67" i="16"/>
  <c r="BA66" i="16"/>
  <c r="BA65" i="16"/>
  <c r="AG67" i="16"/>
  <c r="E414" i="39" s="1"/>
  <c r="AG66" i="16"/>
  <c r="E413" i="39" s="1"/>
  <c r="AG65" i="16"/>
  <c r="E412" i="39" s="1"/>
  <c r="M67" i="16"/>
  <c r="M66" i="16"/>
  <c r="M65" i="16"/>
  <c r="GQ64" i="16"/>
  <c r="FW64" i="16"/>
  <c r="FB64" i="16"/>
  <c r="E831" i="39" s="1"/>
  <c r="EG64" i="16"/>
  <c r="E761" i="39" s="1"/>
  <c r="DL64" i="16"/>
  <c r="E691" i="39" s="1"/>
  <c r="CP64" i="16"/>
  <c r="E621" i="39" s="1"/>
  <c r="BU64" i="16"/>
  <c r="E551" i="39" s="1"/>
  <c r="BA64" i="16"/>
  <c r="AG64" i="16"/>
  <c r="E411" i="39" s="1"/>
  <c r="M64" i="16"/>
  <c r="GS63" i="16"/>
  <c r="GS62" i="16"/>
  <c r="FW63" i="16"/>
  <c r="FW62" i="16"/>
  <c r="FB63" i="16"/>
  <c r="E830" i="39" s="1"/>
  <c r="FB62" i="16"/>
  <c r="E829" i="39" s="1"/>
  <c r="EG63" i="16"/>
  <c r="E760" i="39" s="1"/>
  <c r="EG62" i="16"/>
  <c r="E759" i="39" s="1"/>
  <c r="AG63" i="16"/>
  <c r="E410" i="39" s="1"/>
  <c r="AG62" i="16"/>
  <c r="E409" i="39" s="1"/>
  <c r="M63" i="16"/>
  <c r="M62" i="16"/>
  <c r="GS61" i="16"/>
  <c r="GS60" i="16"/>
  <c r="GS59" i="16"/>
  <c r="GS58" i="16"/>
  <c r="GQ58" i="16"/>
  <c r="FW61" i="16"/>
  <c r="FW60" i="16"/>
  <c r="FW59" i="16"/>
  <c r="FW58" i="16"/>
  <c r="FB61" i="16"/>
  <c r="E828" i="39" s="1"/>
  <c r="FB60" i="16"/>
  <c r="E827" i="39" s="1"/>
  <c r="FB59" i="16"/>
  <c r="E826" i="39" s="1"/>
  <c r="FB58" i="16"/>
  <c r="E825" i="39" s="1"/>
  <c r="EG61" i="16"/>
  <c r="E758" i="39" s="1"/>
  <c r="EG60" i="16"/>
  <c r="E757" i="39" s="1"/>
  <c r="EG59" i="16"/>
  <c r="E756" i="39" s="1"/>
  <c r="EG58" i="16"/>
  <c r="E755" i="39" s="1"/>
  <c r="DL61" i="16"/>
  <c r="E688" i="39" s="1"/>
  <c r="DL60" i="16"/>
  <c r="E687" i="39" s="1"/>
  <c r="DL59" i="16"/>
  <c r="E686" i="39" s="1"/>
  <c r="DL58" i="16"/>
  <c r="E685" i="39" s="1"/>
  <c r="CP61" i="16"/>
  <c r="E618" i="39" s="1"/>
  <c r="CP60" i="16"/>
  <c r="E617" i="39" s="1"/>
  <c r="CP59" i="16"/>
  <c r="E616" i="39" s="1"/>
  <c r="CP58" i="16"/>
  <c r="E615" i="39" s="1"/>
  <c r="BU61" i="16"/>
  <c r="E548" i="39" s="1"/>
  <c r="BU60" i="16"/>
  <c r="E547" i="39" s="1"/>
  <c r="BU59" i="16"/>
  <c r="E546" i="39" s="1"/>
  <c r="BU58" i="16"/>
  <c r="E545" i="39" s="1"/>
  <c r="BA61" i="16"/>
  <c r="BA60" i="16"/>
  <c r="BA59" i="16"/>
  <c r="BA58" i="16"/>
  <c r="AG61" i="16"/>
  <c r="E408" i="39" s="1"/>
  <c r="AG60" i="16"/>
  <c r="AG59" i="16"/>
  <c r="E406" i="39" s="1"/>
  <c r="AG58" i="16"/>
  <c r="E405" i="39" s="1"/>
  <c r="M61" i="16"/>
  <c r="M60" i="16"/>
  <c r="M59" i="16"/>
  <c r="M58" i="16"/>
  <c r="GS56" i="16"/>
  <c r="FW56" i="16"/>
  <c r="FB56" i="16"/>
  <c r="E823" i="39" s="1"/>
  <c r="EG56" i="16"/>
  <c r="E753" i="39" s="1"/>
  <c r="DL56" i="16"/>
  <c r="E683" i="39" s="1"/>
  <c r="CP56" i="16"/>
  <c r="E613" i="39" s="1"/>
  <c r="BU56" i="16"/>
  <c r="E543" i="39" s="1"/>
  <c r="BA56" i="16"/>
  <c r="AG56" i="16"/>
  <c r="E403" i="39" s="1"/>
  <c r="M56" i="16"/>
  <c r="FW55" i="16"/>
  <c r="FB55" i="16"/>
  <c r="E822" i="39" s="1"/>
  <c r="EG55" i="16"/>
  <c r="E752" i="39" s="1"/>
  <c r="GS54" i="16"/>
  <c r="GS53" i="16"/>
  <c r="FW54" i="16"/>
  <c r="FW53" i="16"/>
  <c r="FB54" i="16"/>
  <c r="E821" i="39" s="1"/>
  <c r="FB53" i="16"/>
  <c r="E820" i="39" s="1"/>
  <c r="EG53" i="16"/>
  <c r="E750" i="39" s="1"/>
  <c r="EG54" i="16"/>
  <c r="E751" i="39" s="1"/>
  <c r="DL54" i="16"/>
  <c r="E681" i="39" s="1"/>
  <c r="DL53" i="16"/>
  <c r="E680" i="39" s="1"/>
  <c r="CP54" i="16"/>
  <c r="E611" i="39" s="1"/>
  <c r="CP53" i="16"/>
  <c r="E610" i="39" s="1"/>
  <c r="BU54" i="16"/>
  <c r="E541" i="39" s="1"/>
  <c r="BU53" i="16"/>
  <c r="E540" i="39" s="1"/>
  <c r="BA54" i="16"/>
  <c r="BA53" i="16"/>
  <c r="AG54" i="16"/>
  <c r="E401" i="39" s="1"/>
  <c r="AG53" i="16"/>
  <c r="E400" i="39" s="1"/>
  <c r="M53" i="16"/>
  <c r="GS49" i="16"/>
  <c r="FW49" i="16"/>
  <c r="FB49" i="16"/>
  <c r="E816" i="39" s="1"/>
  <c r="EG49" i="16"/>
  <c r="E746" i="39" s="1"/>
  <c r="DL49" i="16"/>
  <c r="E676" i="39" s="1"/>
  <c r="BU49" i="16"/>
  <c r="E536" i="39" s="1"/>
  <c r="AG49" i="16"/>
  <c r="E396" i="39" s="1"/>
  <c r="GS48" i="16"/>
  <c r="GS47" i="16"/>
  <c r="GS46" i="16"/>
  <c r="FW48" i="16"/>
  <c r="FW47" i="16"/>
  <c r="FW46" i="16"/>
  <c r="FB48" i="16"/>
  <c r="E815" i="39" s="1"/>
  <c r="FB47" i="16"/>
  <c r="E814" i="39" s="1"/>
  <c r="FB46" i="16"/>
  <c r="E813" i="39" s="1"/>
  <c r="EG48" i="16"/>
  <c r="E745" i="39" s="1"/>
  <c r="EG47" i="16"/>
  <c r="E744" i="39" s="1"/>
  <c r="EG46" i="16"/>
  <c r="E743" i="39" s="1"/>
  <c r="DL48" i="16"/>
  <c r="E675" i="39" s="1"/>
  <c r="DL47" i="16"/>
  <c r="E674" i="39" s="1"/>
  <c r="DL46" i="16"/>
  <c r="E673" i="39" s="1"/>
  <c r="CP48" i="16"/>
  <c r="E605" i="39" s="1"/>
  <c r="CP47" i="16"/>
  <c r="E604" i="39" s="1"/>
  <c r="CP46" i="16"/>
  <c r="E603" i="39" s="1"/>
  <c r="BU48" i="16"/>
  <c r="E535" i="39" s="1"/>
  <c r="BU47" i="16"/>
  <c r="E534" i="39" s="1"/>
  <c r="BU46" i="16"/>
  <c r="E533" i="39" s="1"/>
  <c r="BA48" i="16"/>
  <c r="BA47" i="16"/>
  <c r="BA46" i="16"/>
  <c r="AG48" i="16"/>
  <c r="E395" i="39" s="1"/>
  <c r="AG47" i="16"/>
  <c r="E394" i="39" s="1"/>
  <c r="AG46" i="16"/>
  <c r="E393" i="39" s="1"/>
  <c r="M48" i="16"/>
  <c r="M47" i="16"/>
  <c r="M46" i="16"/>
  <c r="DL45" i="16"/>
  <c r="E672" i="39" s="1"/>
  <c r="EG45" i="16"/>
  <c r="E742" i="39" s="1"/>
  <c r="FB45" i="16"/>
  <c r="E812" i="39" s="1"/>
  <c r="GS45" i="16"/>
  <c r="FW45" i="16"/>
  <c r="CP45" i="16"/>
  <c r="E602" i="39" s="1"/>
  <c r="FB44" i="16"/>
  <c r="E811" i="39" s="1"/>
  <c r="BU43" i="16"/>
  <c r="E530" i="39" s="1"/>
  <c r="BA43" i="16"/>
  <c r="GS42" i="16"/>
  <c r="FB42" i="16"/>
  <c r="E809" i="39" s="1"/>
  <c r="EG42" i="16"/>
  <c r="E739" i="39" s="1"/>
  <c r="BA42" i="16"/>
  <c r="GS41" i="16"/>
  <c r="FW41" i="16"/>
  <c r="FB41" i="16"/>
  <c r="E808" i="39" s="1"/>
  <c r="EG41" i="16"/>
  <c r="E738" i="39" s="1"/>
  <c r="FW40" i="16"/>
  <c r="FB40" i="16"/>
  <c r="E807" i="39" s="1"/>
  <c r="EG40" i="16"/>
  <c r="E737" i="39" s="1"/>
  <c r="M40" i="16"/>
  <c r="E317" i="39" s="1"/>
  <c r="AG40" i="16"/>
  <c r="E387" i="39" s="1"/>
  <c r="FW39" i="16"/>
  <c r="FB39" i="16"/>
  <c r="E806" i="39" s="1"/>
  <c r="EG39" i="16"/>
  <c r="E736" i="39" s="1"/>
  <c r="DL39" i="16"/>
  <c r="E666" i="39" s="1"/>
  <c r="CP39" i="16"/>
  <c r="E596" i="39" s="1"/>
  <c r="BU39" i="16"/>
  <c r="E526" i="39" s="1"/>
  <c r="BA39" i="16"/>
  <c r="AG39" i="16"/>
  <c r="E386" i="39" s="1"/>
  <c r="M39" i="16"/>
  <c r="FW37" i="16"/>
  <c r="FB37" i="16"/>
  <c r="E804" i="39" s="1"/>
  <c r="EG37" i="16"/>
  <c r="E734" i="39" s="1"/>
  <c r="DL37" i="16"/>
  <c r="E664" i="39" s="1"/>
  <c r="CP37" i="16"/>
  <c r="E594" i="39" s="1"/>
  <c r="BU37" i="16"/>
  <c r="E524" i="39" s="1"/>
  <c r="BA37" i="16"/>
  <c r="AG37" i="16"/>
  <c r="E384" i="39" s="1"/>
  <c r="M37" i="16"/>
  <c r="GS34" i="16"/>
  <c r="FB34" i="16"/>
  <c r="E801" i="39" s="1"/>
  <c r="EG34" i="16"/>
  <c r="E731" i="39" s="1"/>
  <c r="DL34" i="16"/>
  <c r="E661" i="39" s="1"/>
  <c r="CP34" i="16"/>
  <c r="E591" i="39" s="1"/>
  <c r="BU34" i="16"/>
  <c r="E521" i="39" s="1"/>
  <c r="BA34" i="16"/>
  <c r="FB33" i="16"/>
  <c r="E800" i="39" s="1"/>
  <c r="GS32" i="16"/>
  <c r="GS31" i="16"/>
  <c r="GS30" i="16"/>
  <c r="FW32" i="16"/>
  <c r="FW31" i="16"/>
  <c r="FW30" i="16"/>
  <c r="FB32" i="16"/>
  <c r="E799" i="39" s="1"/>
  <c r="FB31" i="16"/>
  <c r="E798" i="39" s="1"/>
  <c r="FB30" i="16"/>
  <c r="E797" i="39" s="1"/>
  <c r="EG32" i="16"/>
  <c r="E729" i="39" s="1"/>
  <c r="EG31" i="16"/>
  <c r="E728" i="39" s="1"/>
  <c r="EG30" i="16"/>
  <c r="E727" i="39" s="1"/>
  <c r="DL32" i="16"/>
  <c r="E659" i="39" s="1"/>
  <c r="DL31" i="16"/>
  <c r="E658" i="39" s="1"/>
  <c r="DL30" i="16"/>
  <c r="E657" i="39" s="1"/>
  <c r="CP32" i="16"/>
  <c r="E589" i="39" s="1"/>
  <c r="CP31" i="16"/>
  <c r="E588" i="39" s="1"/>
  <c r="CP30" i="16"/>
  <c r="E587" i="39" s="1"/>
  <c r="BU32" i="16"/>
  <c r="E519" i="39" s="1"/>
  <c r="BU31" i="16"/>
  <c r="E518" i="39" s="1"/>
  <c r="BU30" i="16"/>
  <c r="E517" i="39" s="1"/>
  <c r="BA32" i="16"/>
  <c r="BA31" i="16"/>
  <c r="BA30" i="16"/>
  <c r="AG32" i="16"/>
  <c r="E379" i="39" s="1"/>
  <c r="AG31" i="16"/>
  <c r="E378" i="39" s="1"/>
  <c r="AG30" i="16"/>
  <c r="E377" i="39" s="1"/>
  <c r="M32" i="16"/>
  <c r="M31" i="16"/>
  <c r="M30" i="16"/>
  <c r="GS29" i="16"/>
  <c r="GQ29" i="16"/>
  <c r="FB29" i="16"/>
  <c r="E796" i="39" s="1"/>
  <c r="EG29" i="16"/>
  <c r="E726" i="39" s="1"/>
  <c r="DL29" i="16"/>
  <c r="E656" i="39" s="1"/>
  <c r="BU29" i="16"/>
  <c r="E516" i="39" s="1"/>
  <c r="BA29" i="16"/>
  <c r="M29" i="16"/>
  <c r="GQ26" i="16"/>
  <c r="FW26" i="16"/>
  <c r="DL26" i="16"/>
  <c r="E653" i="39" s="1"/>
  <c r="CP26" i="16"/>
  <c r="E583" i="39" s="1"/>
  <c r="BU26" i="16"/>
  <c r="E513" i="39" s="1"/>
  <c r="BA26" i="16"/>
  <c r="M26" i="16"/>
  <c r="FW24" i="16"/>
  <c r="FB24" i="16"/>
  <c r="E791" i="39" s="1"/>
  <c r="EG24" i="16"/>
  <c r="E721" i="39" s="1"/>
  <c r="DL24" i="16"/>
  <c r="E651" i="39" s="1"/>
  <c r="CP24" i="16"/>
  <c r="E581" i="39" s="1"/>
  <c r="BU24" i="16"/>
  <c r="E511" i="39" s="1"/>
  <c r="BA24" i="16"/>
  <c r="AG24" i="16"/>
  <c r="E371" i="39" s="1"/>
  <c r="M24" i="16"/>
  <c r="EG23" i="16"/>
  <c r="E720" i="39" s="1"/>
  <c r="CP23" i="16"/>
  <c r="E580" i="39" s="1"/>
  <c r="BU23" i="16"/>
  <c r="E510" i="39" s="1"/>
  <c r="BA23" i="16"/>
  <c r="AG23" i="16"/>
  <c r="E370" i="39" s="1"/>
  <c r="M23" i="16"/>
  <c r="GS19" i="16"/>
  <c r="FW19" i="16"/>
  <c r="FB19" i="16"/>
  <c r="E786" i="39" s="1"/>
  <c r="EG19" i="16"/>
  <c r="E716" i="39" s="1"/>
  <c r="DL19" i="16"/>
  <c r="E646" i="39" s="1"/>
  <c r="CP19" i="16"/>
  <c r="E576" i="39" s="1"/>
  <c r="BU19" i="16"/>
  <c r="E506" i="39" s="1"/>
  <c r="BA19" i="16"/>
  <c r="M19" i="16"/>
  <c r="GQ6" i="16"/>
  <c r="GQ7" i="16"/>
  <c r="GQ9" i="16"/>
  <c r="GQ18" i="16"/>
  <c r="GQ20" i="16"/>
  <c r="GQ21" i="16"/>
  <c r="GQ22" i="16"/>
  <c r="GQ24" i="16"/>
  <c r="GW6" i="16"/>
  <c r="GW7" i="16"/>
  <c r="GW9" i="16"/>
  <c r="GW20" i="16"/>
  <c r="GW21" i="16"/>
  <c r="GW22" i="16"/>
  <c r="GW24" i="16"/>
  <c r="GS18" i="16"/>
  <c r="FW18" i="16"/>
  <c r="FB18" i="16"/>
  <c r="E785" i="39" s="1"/>
  <c r="EG18" i="16"/>
  <c r="E715" i="39" s="1"/>
  <c r="DL18" i="16"/>
  <c r="E645" i="39" s="1"/>
  <c r="CP18" i="16"/>
  <c r="E575" i="39" s="1"/>
  <c r="BU18" i="16"/>
  <c r="E505" i="39" s="1"/>
  <c r="BA18" i="16"/>
  <c r="AG18" i="16"/>
  <c r="E365" i="39" s="1"/>
  <c r="M18" i="16"/>
  <c r="AY72" i="27"/>
  <c r="M45" i="16"/>
  <c r="K45" i="16" l="1"/>
  <c r="F322" i="39" s="1"/>
  <c r="H322" i="39" s="1"/>
  <c r="E322" i="39"/>
  <c r="AY30" i="16"/>
  <c r="F447" i="39" s="1"/>
  <c r="H447" i="39" s="1"/>
  <c r="E447" i="39"/>
  <c r="K37" i="16"/>
  <c r="F314" i="39" s="1"/>
  <c r="H314" i="39" s="1"/>
  <c r="E314" i="39"/>
  <c r="FU39" i="16"/>
  <c r="F876" i="39" s="1"/>
  <c r="H876" i="39" s="1"/>
  <c r="J876" i="39" s="1"/>
  <c r="E876" i="39"/>
  <c r="AY54" i="16"/>
  <c r="F471" i="39" s="1"/>
  <c r="H471" i="39" s="1"/>
  <c r="E471" i="39"/>
  <c r="K18" i="16"/>
  <c r="F295" i="39" s="1"/>
  <c r="H295" i="39" s="1"/>
  <c r="E295" i="39"/>
  <c r="FU19" i="16"/>
  <c r="F856" i="39" s="1"/>
  <c r="H856" i="39" s="1"/>
  <c r="J856" i="39" s="1"/>
  <c r="E856" i="39"/>
  <c r="AY37" i="16"/>
  <c r="F454" i="39" s="1"/>
  <c r="H454" i="39" s="1"/>
  <c r="E454" i="39"/>
  <c r="AY65" i="16"/>
  <c r="F482" i="39" s="1"/>
  <c r="H482" i="39" s="1"/>
  <c r="E482" i="39"/>
  <c r="FU68" i="16"/>
  <c r="F905" i="39" s="1"/>
  <c r="H905" i="39" s="1"/>
  <c r="J905" i="39" s="1"/>
  <c r="E905" i="39"/>
  <c r="AY29" i="16"/>
  <c r="F446" i="39" s="1"/>
  <c r="H446" i="39" s="1"/>
  <c r="E446" i="39"/>
  <c r="FU31" i="16"/>
  <c r="F868" i="39" s="1"/>
  <c r="H868" i="39" s="1"/>
  <c r="J868" i="39" s="1"/>
  <c r="E868" i="39"/>
  <c r="AY23" i="16"/>
  <c r="F440" i="39" s="1"/>
  <c r="H440" i="39" s="1"/>
  <c r="E440" i="39"/>
  <c r="FU40" i="16"/>
  <c r="F877" i="39" s="1"/>
  <c r="H877" i="39" s="1"/>
  <c r="J877" i="39" s="1"/>
  <c r="E877" i="39"/>
  <c r="AY46" i="16"/>
  <c r="F463" i="39" s="1"/>
  <c r="H463" i="39" s="1"/>
  <c r="E463" i="39"/>
  <c r="K59" i="16"/>
  <c r="F336" i="39" s="1"/>
  <c r="H336" i="39" s="1"/>
  <c r="E336" i="39"/>
  <c r="AY59" i="16"/>
  <c r="F476" i="39" s="1"/>
  <c r="H476" i="39" s="1"/>
  <c r="E476" i="39"/>
  <c r="FU59" i="16"/>
  <c r="F896" i="39" s="1"/>
  <c r="H896" i="39" s="1"/>
  <c r="J896" i="39" s="1"/>
  <c r="E896" i="39"/>
  <c r="K62" i="16"/>
  <c r="F339" i="39" s="1"/>
  <c r="H339" i="39" s="1"/>
  <c r="E339" i="39"/>
  <c r="FU62" i="16"/>
  <c r="F899" i="39" s="1"/>
  <c r="H899" i="39" s="1"/>
  <c r="J899" i="39" s="1"/>
  <c r="E899" i="39"/>
  <c r="K67" i="16"/>
  <c r="F344" i="39" s="1"/>
  <c r="H344" i="39" s="1"/>
  <c r="E344" i="39"/>
  <c r="FU67" i="16"/>
  <c r="F904" i="39" s="1"/>
  <c r="H904" i="39" s="1"/>
  <c r="J904" i="39" s="1"/>
  <c r="E904" i="39"/>
  <c r="FU37" i="16"/>
  <c r="F874" i="39" s="1"/>
  <c r="H874" i="39" s="1"/>
  <c r="J874" i="39" s="1"/>
  <c r="E874" i="39"/>
  <c r="AY53" i="16"/>
  <c r="F470" i="39" s="1"/>
  <c r="H470" i="39" s="1"/>
  <c r="E470" i="39"/>
  <c r="AY34" i="16"/>
  <c r="F451" i="39" s="1"/>
  <c r="H451" i="39" s="1"/>
  <c r="E451" i="39"/>
  <c r="FU41" i="16"/>
  <c r="F878" i="39" s="1"/>
  <c r="H878" i="39" s="1"/>
  <c r="J878" i="39" s="1"/>
  <c r="E878" i="39"/>
  <c r="FU24" i="16"/>
  <c r="F861" i="39" s="1"/>
  <c r="H861" i="39" s="1"/>
  <c r="J861" i="39" s="1"/>
  <c r="E861" i="39"/>
  <c r="K30" i="16"/>
  <c r="F307" i="39" s="1"/>
  <c r="H307" i="39" s="1"/>
  <c r="E307" i="39"/>
  <c r="K64" i="16"/>
  <c r="F341" i="39" s="1"/>
  <c r="H341" i="39" s="1"/>
  <c r="E341" i="39"/>
  <c r="FU49" i="16"/>
  <c r="F886" i="39" s="1"/>
  <c r="H886" i="39" s="1"/>
  <c r="J886" i="39" s="1"/>
  <c r="E886" i="39"/>
  <c r="FU56" i="16"/>
  <c r="F893" i="39" s="1"/>
  <c r="H893" i="39" s="1"/>
  <c r="J893" i="39" s="1"/>
  <c r="E893" i="39"/>
  <c r="AY43" i="16"/>
  <c r="F460" i="39" s="1"/>
  <c r="H460" i="39" s="1"/>
  <c r="E460" i="39"/>
  <c r="AY47" i="16"/>
  <c r="F464" i="39" s="1"/>
  <c r="H464" i="39" s="1"/>
  <c r="E464" i="39"/>
  <c r="K60" i="16"/>
  <c r="F337" i="39" s="1"/>
  <c r="H337" i="39" s="1"/>
  <c r="E337" i="39"/>
  <c r="AY60" i="16"/>
  <c r="F477" i="39" s="1"/>
  <c r="H477" i="39" s="1"/>
  <c r="E477" i="39"/>
  <c r="FU60" i="16"/>
  <c r="F897" i="39" s="1"/>
  <c r="H897" i="39" s="1"/>
  <c r="J897" i="39" s="1"/>
  <c r="E897" i="39"/>
  <c r="K63" i="16"/>
  <c r="F340" i="39" s="1"/>
  <c r="H340" i="39" s="1"/>
  <c r="E340" i="39"/>
  <c r="FU63" i="16"/>
  <c r="F900" i="39" s="1"/>
  <c r="H900" i="39" s="1"/>
  <c r="J900" i="39" s="1"/>
  <c r="E900" i="39"/>
  <c r="K46" i="16"/>
  <c r="F323" i="39" s="1"/>
  <c r="H323" i="39" s="1"/>
  <c r="E323" i="39"/>
  <c r="FU61" i="16"/>
  <c r="F898" i="39" s="1"/>
  <c r="H898" i="39" s="1"/>
  <c r="J898" i="39" s="1"/>
  <c r="E898" i="39"/>
  <c r="FU46" i="16"/>
  <c r="F883" i="39" s="1"/>
  <c r="H883" i="39" s="1"/>
  <c r="J883" i="39" s="1"/>
  <c r="E883" i="39"/>
  <c r="AY61" i="16"/>
  <c r="F478" i="39" s="1"/>
  <c r="H478" i="39" s="1"/>
  <c r="E478" i="39"/>
  <c r="FU47" i="16"/>
  <c r="F884" i="39" s="1"/>
  <c r="H884" i="39" s="1"/>
  <c r="J884" i="39" s="1"/>
  <c r="E884" i="39"/>
  <c r="FU18" i="16"/>
  <c r="F855" i="39" s="1"/>
  <c r="H855" i="39" s="1"/>
  <c r="J855" i="39" s="1"/>
  <c r="E855" i="39"/>
  <c r="K24" i="16"/>
  <c r="F301" i="39" s="1"/>
  <c r="H301" i="39" s="1"/>
  <c r="E301" i="39"/>
  <c r="AY32" i="16"/>
  <c r="F449" i="39" s="1"/>
  <c r="H449" i="39" s="1"/>
  <c r="E449" i="39"/>
  <c r="FU48" i="16"/>
  <c r="F885" i="39" s="1"/>
  <c r="H885" i="39" s="1"/>
  <c r="J885" i="39" s="1"/>
  <c r="E885" i="39"/>
  <c r="FU55" i="16"/>
  <c r="F892" i="39" s="1"/>
  <c r="H892" i="39" s="1"/>
  <c r="J892" i="39" s="1"/>
  <c r="E892" i="39"/>
  <c r="FU64" i="16"/>
  <c r="F901" i="39" s="1"/>
  <c r="H901" i="39" s="1"/>
  <c r="J901" i="39" s="1"/>
  <c r="E901" i="39"/>
  <c r="K68" i="16"/>
  <c r="F345" i="39" s="1"/>
  <c r="H345" i="39" s="1"/>
  <c r="E345" i="39"/>
  <c r="K26" i="16"/>
  <c r="F303" i="39" s="1"/>
  <c r="H303" i="39" s="1"/>
  <c r="E303" i="39"/>
  <c r="AY39" i="16"/>
  <c r="F456" i="39" s="1"/>
  <c r="H456" i="39" s="1"/>
  <c r="E456" i="39"/>
  <c r="FU45" i="16"/>
  <c r="F882" i="39" s="1"/>
  <c r="H882" i="39" s="1"/>
  <c r="J882" i="39" s="1"/>
  <c r="E882" i="39"/>
  <c r="K56" i="16"/>
  <c r="F333" i="39" s="1"/>
  <c r="H333" i="39" s="1"/>
  <c r="E333" i="39"/>
  <c r="AY19" i="16"/>
  <c r="F436" i="39" s="1"/>
  <c r="H436" i="39" s="1"/>
  <c r="E436" i="39"/>
  <c r="K23" i="16"/>
  <c r="F300" i="39" s="1"/>
  <c r="H300" i="39" s="1"/>
  <c r="E300" i="39"/>
  <c r="AY24" i="16"/>
  <c r="F441" i="39" s="1"/>
  <c r="H441" i="39" s="1"/>
  <c r="E441" i="39"/>
  <c r="AY26" i="16"/>
  <c r="F443" i="39" s="1"/>
  <c r="H443" i="39" s="1"/>
  <c r="E443" i="39"/>
  <c r="K32" i="16"/>
  <c r="F309" i="39" s="1"/>
  <c r="H309" i="39" s="1"/>
  <c r="E309" i="39"/>
  <c r="FU32" i="16"/>
  <c r="F869" i="39" s="1"/>
  <c r="H869" i="39" s="1"/>
  <c r="J869" i="39" s="1"/>
  <c r="E869" i="39"/>
  <c r="FU53" i="16"/>
  <c r="F890" i="39" s="1"/>
  <c r="H890" i="39" s="1"/>
  <c r="J890" i="39" s="1"/>
  <c r="E890" i="39"/>
  <c r="AY64" i="16"/>
  <c r="F481" i="39" s="1"/>
  <c r="H481" i="39" s="1"/>
  <c r="E481" i="39"/>
  <c r="K65" i="16"/>
  <c r="F342" i="39" s="1"/>
  <c r="H342" i="39" s="1"/>
  <c r="E342" i="39"/>
  <c r="AY67" i="16"/>
  <c r="F484" i="39" s="1"/>
  <c r="H484" i="39" s="1"/>
  <c r="E484" i="39"/>
  <c r="FU65" i="16"/>
  <c r="F902" i="39" s="1"/>
  <c r="H902" i="39" s="1"/>
  <c r="J902" i="39" s="1"/>
  <c r="E902" i="39"/>
  <c r="AY68" i="16"/>
  <c r="F485" i="39" s="1"/>
  <c r="H485" i="39" s="1"/>
  <c r="E485" i="39"/>
  <c r="FU26" i="16"/>
  <c r="F863" i="39" s="1"/>
  <c r="H863" i="39" s="1"/>
  <c r="J863" i="39" s="1"/>
  <c r="E863" i="39"/>
  <c r="AY48" i="16"/>
  <c r="F465" i="39" s="1"/>
  <c r="H465" i="39" s="1"/>
  <c r="E465" i="39"/>
  <c r="K61" i="16"/>
  <c r="F338" i="39" s="1"/>
  <c r="H338" i="39" s="1"/>
  <c r="E338" i="39"/>
  <c r="AY31" i="16"/>
  <c r="F448" i="39" s="1"/>
  <c r="H448" i="39" s="1"/>
  <c r="E448" i="39"/>
  <c r="K39" i="16"/>
  <c r="F316" i="39" s="1"/>
  <c r="H316" i="39" s="1"/>
  <c r="E316" i="39"/>
  <c r="K47" i="16"/>
  <c r="F324" i="39" s="1"/>
  <c r="H324" i="39" s="1"/>
  <c r="E324" i="39"/>
  <c r="K29" i="16"/>
  <c r="F306" i="39" s="1"/>
  <c r="H306" i="39" s="1"/>
  <c r="E306" i="39"/>
  <c r="FU30" i="16"/>
  <c r="F867" i="39" s="1"/>
  <c r="H867" i="39" s="1"/>
  <c r="J867" i="39" s="1"/>
  <c r="E867" i="39"/>
  <c r="K48" i="16"/>
  <c r="F325" i="39" s="1"/>
  <c r="H325" i="39" s="1"/>
  <c r="E325" i="39"/>
  <c r="K19" i="16"/>
  <c r="F296" i="39" s="1"/>
  <c r="H296" i="39" s="1"/>
  <c r="E296" i="39"/>
  <c r="K31" i="16"/>
  <c r="F308" i="39" s="1"/>
  <c r="H308" i="39" s="1"/>
  <c r="E308" i="39"/>
  <c r="AY42" i="16"/>
  <c r="F459" i="39" s="1"/>
  <c r="H459" i="39" s="1"/>
  <c r="E459" i="39"/>
  <c r="AF60" i="16"/>
  <c r="E407" i="39"/>
  <c r="AY66" i="16"/>
  <c r="F483" i="39" s="1"/>
  <c r="H483" i="39" s="1"/>
  <c r="E483" i="39"/>
  <c r="AY18" i="16"/>
  <c r="F435" i="39" s="1"/>
  <c r="H435" i="39" s="1"/>
  <c r="E435" i="39"/>
  <c r="K53" i="16"/>
  <c r="F330" i="39" s="1"/>
  <c r="H330" i="39" s="1"/>
  <c r="E330" i="39"/>
  <c r="FU54" i="16"/>
  <c r="F891" i="39" s="1"/>
  <c r="H891" i="39" s="1"/>
  <c r="J891" i="39" s="1"/>
  <c r="E891" i="39"/>
  <c r="AY56" i="16"/>
  <c r="F473" i="39" s="1"/>
  <c r="H473" i="39" s="1"/>
  <c r="E473" i="39"/>
  <c r="K58" i="16"/>
  <c r="F335" i="39" s="1"/>
  <c r="H335" i="39" s="1"/>
  <c r="E335" i="39"/>
  <c r="AY58" i="16"/>
  <c r="F475" i="39" s="1"/>
  <c r="H475" i="39" s="1"/>
  <c r="E475" i="39"/>
  <c r="FU58" i="16"/>
  <c r="F895" i="39" s="1"/>
  <c r="H895" i="39" s="1"/>
  <c r="J895" i="39" s="1"/>
  <c r="E895" i="39"/>
  <c r="K66" i="16"/>
  <c r="F343" i="39" s="1"/>
  <c r="H343" i="39" s="1"/>
  <c r="E343" i="39"/>
  <c r="FU66" i="16"/>
  <c r="F903" i="39" s="1"/>
  <c r="H903" i="39" s="1"/>
  <c r="J903" i="39" s="1"/>
  <c r="E903" i="39"/>
  <c r="AY69" i="16"/>
  <c r="F486" i="39" s="1"/>
  <c r="H486" i="39" s="1"/>
  <c r="E486" i="39"/>
  <c r="FV39" i="16"/>
  <c r="FV49" i="16"/>
  <c r="FV60" i="16"/>
  <c r="FA37" i="16"/>
  <c r="EZ37" i="16"/>
  <c r="F804" i="39" s="1"/>
  <c r="H804" i="39" s="1"/>
  <c r="FA31" i="16"/>
  <c r="EZ31" i="16"/>
  <c r="F798" i="39" s="1"/>
  <c r="H798" i="39" s="1"/>
  <c r="FC39" i="16"/>
  <c r="EZ39" i="16"/>
  <c r="F806" i="39" s="1"/>
  <c r="H806" i="39" s="1"/>
  <c r="FC24" i="16"/>
  <c r="EZ24" i="16"/>
  <c r="F791" i="39" s="1"/>
  <c r="H791" i="39" s="1"/>
  <c r="FC32" i="16"/>
  <c r="EZ32" i="16"/>
  <c r="F799" i="39" s="1"/>
  <c r="H799" i="39" s="1"/>
  <c r="FC44" i="16"/>
  <c r="EZ44" i="16"/>
  <c r="F811" i="39" s="1"/>
  <c r="H811" i="39" s="1"/>
  <c r="FC55" i="16"/>
  <c r="EZ55" i="16"/>
  <c r="F822" i="39" s="1"/>
  <c r="H822" i="39" s="1"/>
  <c r="FC58" i="16"/>
  <c r="EZ58" i="16"/>
  <c r="F825" i="39" s="1"/>
  <c r="H825" i="39" s="1"/>
  <c r="FC64" i="16"/>
  <c r="EZ64" i="16"/>
  <c r="F831" i="39" s="1"/>
  <c r="H831" i="39" s="1"/>
  <c r="FA49" i="16"/>
  <c r="EZ49" i="16"/>
  <c r="F816" i="39" s="1"/>
  <c r="H816" i="39" s="1"/>
  <c r="FC53" i="16"/>
  <c r="EZ53" i="16"/>
  <c r="F820" i="39" s="1"/>
  <c r="H820" i="39" s="1"/>
  <c r="FC56" i="16"/>
  <c r="EZ56" i="16"/>
  <c r="F823" i="39" s="1"/>
  <c r="H823" i="39" s="1"/>
  <c r="FC59" i="16"/>
  <c r="EZ59" i="16"/>
  <c r="F826" i="39" s="1"/>
  <c r="H826" i="39" s="1"/>
  <c r="FC66" i="16"/>
  <c r="EZ66" i="16"/>
  <c r="F833" i="39" s="1"/>
  <c r="H833" i="39" s="1"/>
  <c r="FC69" i="16"/>
  <c r="EZ69" i="16"/>
  <c r="F836" i="39" s="1"/>
  <c r="H836" i="39" s="1"/>
  <c r="FC30" i="16"/>
  <c r="EZ30" i="16"/>
  <c r="F797" i="39" s="1"/>
  <c r="H797" i="39" s="1"/>
  <c r="FC60" i="16"/>
  <c r="EZ60" i="16"/>
  <c r="F827" i="39" s="1"/>
  <c r="H827" i="39" s="1"/>
  <c r="FC67" i="16"/>
  <c r="EZ67" i="16"/>
  <c r="F834" i="39" s="1"/>
  <c r="H834" i="39" s="1"/>
  <c r="FA47" i="16"/>
  <c r="EZ47" i="16"/>
  <c r="F814" i="39" s="1"/>
  <c r="H814" i="39" s="1"/>
  <c r="FC29" i="16"/>
  <c r="EZ29" i="16"/>
  <c r="F796" i="39" s="1"/>
  <c r="H796" i="39" s="1"/>
  <c r="FC19" i="16"/>
  <c r="EZ19" i="16"/>
  <c r="F786" i="39" s="1"/>
  <c r="H786" i="39" s="1"/>
  <c r="FC34" i="16"/>
  <c r="EZ34" i="16"/>
  <c r="F801" i="39" s="1"/>
  <c r="H801" i="39" s="1"/>
  <c r="FC48" i="16"/>
  <c r="EZ48" i="16"/>
  <c r="F815" i="39" s="1"/>
  <c r="H815" i="39" s="1"/>
  <c r="FC33" i="16"/>
  <c r="EZ33" i="16"/>
  <c r="F800" i="39" s="1"/>
  <c r="H800" i="39" s="1"/>
  <c r="FC41" i="16"/>
  <c r="EZ41" i="16"/>
  <c r="F808" i="39" s="1"/>
  <c r="H808" i="39" s="1"/>
  <c r="FC18" i="16"/>
  <c r="EZ18" i="16"/>
  <c r="F785" i="39" s="1"/>
  <c r="H785" i="39" s="1"/>
  <c r="FC65" i="16"/>
  <c r="EZ65" i="16"/>
  <c r="F832" i="39" s="1"/>
  <c r="H832" i="39" s="1"/>
  <c r="FC68" i="16"/>
  <c r="EZ68" i="16"/>
  <c r="F835" i="39" s="1"/>
  <c r="H835" i="39" s="1"/>
  <c r="FC54" i="16"/>
  <c r="EZ54" i="16"/>
  <c r="F821" i="39" s="1"/>
  <c r="H821" i="39" s="1"/>
  <c r="FC61" i="16"/>
  <c r="EZ61" i="16"/>
  <c r="F828" i="39" s="1"/>
  <c r="H828" i="39" s="1"/>
  <c r="FC62" i="16"/>
  <c r="EZ62" i="16"/>
  <c r="F829" i="39" s="1"/>
  <c r="H829" i="39" s="1"/>
  <c r="FC40" i="16"/>
  <c r="EZ40" i="16"/>
  <c r="F807" i="39" s="1"/>
  <c r="H807" i="39" s="1"/>
  <c r="FC42" i="16"/>
  <c r="EZ42" i="16"/>
  <c r="F809" i="39" s="1"/>
  <c r="H809" i="39" s="1"/>
  <c r="FC45" i="16"/>
  <c r="EZ45" i="16"/>
  <c r="F812" i="39" s="1"/>
  <c r="H812" i="39" s="1"/>
  <c r="FC46" i="16"/>
  <c r="EZ46" i="16"/>
  <c r="F813" i="39" s="1"/>
  <c r="H813" i="39" s="1"/>
  <c r="FC63" i="16"/>
  <c r="EZ63" i="16"/>
  <c r="F830" i="39" s="1"/>
  <c r="H830" i="39" s="1"/>
  <c r="EH29" i="16"/>
  <c r="EE29" i="16"/>
  <c r="F726" i="39" s="1"/>
  <c r="H726" i="39" s="1"/>
  <c r="EH32" i="16"/>
  <c r="EE32" i="16"/>
  <c r="F729" i="39" s="1"/>
  <c r="H729" i="39" s="1"/>
  <c r="EH45" i="16"/>
  <c r="EE45" i="16"/>
  <c r="F742" i="39" s="1"/>
  <c r="H742" i="39" s="1"/>
  <c r="EH39" i="16"/>
  <c r="EE39" i="16"/>
  <c r="F736" i="39" s="1"/>
  <c r="H736" i="39" s="1"/>
  <c r="EH66" i="16"/>
  <c r="EE66" i="16"/>
  <c r="F763" i="39" s="1"/>
  <c r="H763" i="39" s="1"/>
  <c r="EH24" i="16"/>
  <c r="EE24" i="16"/>
  <c r="F721" i="39" s="1"/>
  <c r="H721" i="39" s="1"/>
  <c r="EH55" i="16"/>
  <c r="EE55" i="16"/>
  <c r="F752" i="39" s="1"/>
  <c r="H752" i="39" s="1"/>
  <c r="EH56" i="16"/>
  <c r="EE56" i="16"/>
  <c r="F753" i="39" s="1"/>
  <c r="H753" i="39" s="1"/>
  <c r="EH62" i="16"/>
  <c r="EE62" i="16"/>
  <c r="F759" i="39" s="1"/>
  <c r="H759" i="39" s="1"/>
  <c r="EH37" i="16"/>
  <c r="EE37" i="16"/>
  <c r="F734" i="39" s="1"/>
  <c r="H734" i="39" s="1"/>
  <c r="EH65" i="16"/>
  <c r="EE65" i="16"/>
  <c r="F762" i="39" s="1"/>
  <c r="H762" i="39" s="1"/>
  <c r="EH60" i="16"/>
  <c r="EE60" i="16"/>
  <c r="F757" i="39" s="1"/>
  <c r="H757" i="39" s="1"/>
  <c r="EH18" i="16"/>
  <c r="EE18" i="16"/>
  <c r="F715" i="39" s="1"/>
  <c r="H715" i="39" s="1"/>
  <c r="EH19" i="16"/>
  <c r="EE19" i="16"/>
  <c r="F716" i="39" s="1"/>
  <c r="H716" i="39" s="1"/>
  <c r="EH54" i="16"/>
  <c r="EE54" i="16"/>
  <c r="F751" i="39" s="1"/>
  <c r="H751" i="39" s="1"/>
  <c r="EH68" i="16"/>
  <c r="EE68" i="16"/>
  <c r="F765" i="39" s="1"/>
  <c r="H765" i="39" s="1"/>
  <c r="EH23" i="16"/>
  <c r="EE23" i="16"/>
  <c r="F720" i="39" s="1"/>
  <c r="H720" i="39" s="1"/>
  <c r="EF53" i="16"/>
  <c r="EE53" i="16"/>
  <c r="F750" i="39" s="1"/>
  <c r="H750" i="39" s="1"/>
  <c r="EH69" i="16"/>
  <c r="EE69" i="16"/>
  <c r="F766" i="39" s="1"/>
  <c r="H766" i="39" s="1"/>
  <c r="EF46" i="16"/>
  <c r="EE46" i="16"/>
  <c r="F743" i="39" s="1"/>
  <c r="H743" i="39" s="1"/>
  <c r="EH59" i="16"/>
  <c r="EE59" i="16"/>
  <c r="F756" i="39" s="1"/>
  <c r="H756" i="39" s="1"/>
  <c r="EH61" i="16"/>
  <c r="EE61" i="16"/>
  <c r="F758" i="39" s="1"/>
  <c r="H758" i="39" s="1"/>
  <c r="EH64" i="16"/>
  <c r="EE64" i="16"/>
  <c r="F761" i="39" s="1"/>
  <c r="H761" i="39" s="1"/>
  <c r="EH67" i="16"/>
  <c r="EE67" i="16"/>
  <c r="F764" i="39" s="1"/>
  <c r="H764" i="39" s="1"/>
  <c r="EH49" i="16"/>
  <c r="EE49" i="16"/>
  <c r="F746" i="39" s="1"/>
  <c r="H746" i="39" s="1"/>
  <c r="EH30" i="16"/>
  <c r="EE30" i="16"/>
  <c r="F727" i="39" s="1"/>
  <c r="H727" i="39" s="1"/>
  <c r="EH40" i="16"/>
  <c r="EE40" i="16"/>
  <c r="F737" i="39" s="1"/>
  <c r="H737" i="39" s="1"/>
  <c r="EF42" i="16"/>
  <c r="EE42" i="16"/>
  <c r="F739" i="39" s="1"/>
  <c r="H739" i="39" s="1"/>
  <c r="EH48" i="16"/>
  <c r="EE48" i="16"/>
  <c r="F745" i="39" s="1"/>
  <c r="H745" i="39" s="1"/>
  <c r="EH41" i="16"/>
  <c r="EE41" i="16"/>
  <c r="F738" i="39" s="1"/>
  <c r="H738" i="39" s="1"/>
  <c r="EH47" i="16"/>
  <c r="EE47" i="16"/>
  <c r="F744" i="39" s="1"/>
  <c r="H744" i="39" s="1"/>
  <c r="EH63" i="16"/>
  <c r="EE63" i="16"/>
  <c r="F760" i="39" s="1"/>
  <c r="H760" i="39" s="1"/>
  <c r="EH31" i="16"/>
  <c r="EE31" i="16"/>
  <c r="F728" i="39" s="1"/>
  <c r="H728" i="39" s="1"/>
  <c r="EH34" i="16"/>
  <c r="EE34" i="16"/>
  <c r="F731" i="39" s="1"/>
  <c r="H731" i="39" s="1"/>
  <c r="EH58" i="16"/>
  <c r="EE58" i="16"/>
  <c r="F755" i="39" s="1"/>
  <c r="H755" i="39" s="1"/>
  <c r="DM39" i="16"/>
  <c r="DJ39" i="16"/>
  <c r="F666" i="39" s="1"/>
  <c r="H666" i="39" s="1"/>
  <c r="DK26" i="16"/>
  <c r="DJ26" i="16"/>
  <c r="F653" i="39" s="1"/>
  <c r="H653" i="39" s="1"/>
  <c r="DM46" i="16"/>
  <c r="DJ46" i="16"/>
  <c r="F673" i="39" s="1"/>
  <c r="H673" i="39" s="1"/>
  <c r="DM68" i="16"/>
  <c r="DJ68" i="16"/>
  <c r="F695" i="39" s="1"/>
  <c r="H695" i="39" s="1"/>
  <c r="DM59" i="16"/>
  <c r="DJ59" i="16"/>
  <c r="F686" i="39" s="1"/>
  <c r="H686" i="39" s="1"/>
  <c r="DM60" i="16"/>
  <c r="DJ60" i="16"/>
  <c r="F687" i="39" s="1"/>
  <c r="H687" i="39" s="1"/>
  <c r="DM65" i="16"/>
  <c r="DJ65" i="16"/>
  <c r="F692" i="39" s="1"/>
  <c r="H692" i="39" s="1"/>
  <c r="DK53" i="16"/>
  <c r="DJ53" i="16"/>
  <c r="F680" i="39" s="1"/>
  <c r="H680" i="39" s="1"/>
  <c r="DM18" i="16"/>
  <c r="DJ18" i="16"/>
  <c r="F645" i="39" s="1"/>
  <c r="H645" i="39" s="1"/>
  <c r="DM54" i="16"/>
  <c r="DJ54" i="16"/>
  <c r="F681" i="39" s="1"/>
  <c r="H681" i="39" s="1"/>
  <c r="DM64" i="16"/>
  <c r="DJ64" i="16"/>
  <c r="F691" i="39" s="1"/>
  <c r="H691" i="39" s="1"/>
  <c r="DM47" i="16"/>
  <c r="DJ47" i="16"/>
  <c r="F674" i="39" s="1"/>
  <c r="H674" i="39" s="1"/>
  <c r="DM49" i="16"/>
  <c r="DJ49" i="16"/>
  <c r="F676" i="39" s="1"/>
  <c r="H676" i="39" s="1"/>
  <c r="DM69" i="16"/>
  <c r="DJ69" i="16"/>
  <c r="F696" i="39" s="1"/>
  <c r="H696" i="39" s="1"/>
  <c r="DM48" i="16"/>
  <c r="DJ48" i="16"/>
  <c r="F675" i="39" s="1"/>
  <c r="H675" i="39" s="1"/>
  <c r="DM32" i="16"/>
  <c r="DJ32" i="16"/>
  <c r="F659" i="39" s="1"/>
  <c r="H659" i="39" s="1"/>
  <c r="DM61" i="16"/>
  <c r="DJ61" i="16"/>
  <c r="F688" i="39" s="1"/>
  <c r="H688" i="39" s="1"/>
  <c r="DK66" i="16"/>
  <c r="DJ66" i="16"/>
  <c r="F693" i="39" s="1"/>
  <c r="H693" i="39" s="1"/>
  <c r="DM19" i="16"/>
  <c r="DJ19" i="16"/>
  <c r="F646" i="39" s="1"/>
  <c r="H646" i="39" s="1"/>
  <c r="DM24" i="16"/>
  <c r="DJ24" i="16"/>
  <c r="F651" i="39" s="1"/>
  <c r="H651" i="39" s="1"/>
  <c r="DM45" i="16"/>
  <c r="DJ45" i="16"/>
  <c r="F672" i="39" s="1"/>
  <c r="H672" i="39" s="1"/>
  <c r="DM56" i="16"/>
  <c r="DJ56" i="16"/>
  <c r="F683" i="39" s="1"/>
  <c r="H683" i="39" s="1"/>
  <c r="DM30" i="16"/>
  <c r="DJ30" i="16"/>
  <c r="F657" i="39" s="1"/>
  <c r="H657" i="39" s="1"/>
  <c r="DM58" i="16"/>
  <c r="DJ58" i="16"/>
  <c r="F685" i="39" s="1"/>
  <c r="H685" i="39" s="1"/>
  <c r="DM31" i="16"/>
  <c r="DJ31" i="16"/>
  <c r="F658" i="39" s="1"/>
  <c r="H658" i="39" s="1"/>
  <c r="DM34" i="16"/>
  <c r="DJ34" i="16"/>
  <c r="F661" i="39" s="1"/>
  <c r="H661" i="39" s="1"/>
  <c r="DK29" i="16"/>
  <c r="DJ29" i="16"/>
  <c r="F656" i="39" s="1"/>
  <c r="H656" i="39" s="1"/>
  <c r="DM37" i="16"/>
  <c r="DJ37" i="16"/>
  <c r="F664" i="39" s="1"/>
  <c r="H664" i="39" s="1"/>
  <c r="DM67" i="16"/>
  <c r="DJ67" i="16"/>
  <c r="F694" i="39" s="1"/>
  <c r="H694" i="39" s="1"/>
  <c r="CQ31" i="16"/>
  <c r="CN31" i="16"/>
  <c r="F588" i="39" s="1"/>
  <c r="H588" i="39" s="1"/>
  <c r="CQ56" i="16"/>
  <c r="CN56" i="16"/>
  <c r="F613" i="39" s="1"/>
  <c r="H613" i="39" s="1"/>
  <c r="CQ32" i="16"/>
  <c r="CN32" i="16"/>
  <c r="F589" i="39" s="1"/>
  <c r="H589" i="39" s="1"/>
  <c r="CQ60" i="16"/>
  <c r="CN60" i="16"/>
  <c r="F617" i="39" s="1"/>
  <c r="H617" i="39" s="1"/>
  <c r="CQ45" i="16"/>
  <c r="CN45" i="16"/>
  <c r="F602" i="39" s="1"/>
  <c r="H602" i="39" s="1"/>
  <c r="CQ34" i="16"/>
  <c r="CN34" i="16"/>
  <c r="F591" i="39" s="1"/>
  <c r="H591" i="39" s="1"/>
  <c r="CQ67" i="16"/>
  <c r="CN67" i="16"/>
  <c r="F624" i="39" s="1"/>
  <c r="H624" i="39" s="1"/>
  <c r="CQ59" i="16"/>
  <c r="CN59" i="16"/>
  <c r="F616" i="39" s="1"/>
  <c r="H616" i="39" s="1"/>
  <c r="CQ68" i="16"/>
  <c r="CN68" i="16"/>
  <c r="F625" i="39" s="1"/>
  <c r="H625" i="39" s="1"/>
  <c r="CQ65" i="16"/>
  <c r="CN65" i="16"/>
  <c r="F622" i="39" s="1"/>
  <c r="H622" i="39" s="1"/>
  <c r="CQ46" i="16"/>
  <c r="CN46" i="16"/>
  <c r="F603" i="39" s="1"/>
  <c r="H603" i="39" s="1"/>
  <c r="CQ53" i="16"/>
  <c r="CN53" i="16"/>
  <c r="F610" i="39" s="1"/>
  <c r="H610" i="39" s="1"/>
  <c r="CQ64" i="16"/>
  <c r="CN64" i="16"/>
  <c r="F621" i="39" s="1"/>
  <c r="H621" i="39" s="1"/>
  <c r="CQ61" i="16"/>
  <c r="CN61" i="16"/>
  <c r="F618" i="39" s="1"/>
  <c r="H618" i="39" s="1"/>
  <c r="CQ47" i="16"/>
  <c r="CN47" i="16"/>
  <c r="F604" i="39" s="1"/>
  <c r="H604" i="39" s="1"/>
  <c r="CQ23" i="16"/>
  <c r="CN23" i="16"/>
  <c r="F580" i="39" s="1"/>
  <c r="H580" i="39" s="1"/>
  <c r="CQ69" i="16"/>
  <c r="CN69" i="16"/>
  <c r="F626" i="39" s="1"/>
  <c r="H626" i="39" s="1"/>
  <c r="CQ66" i="16"/>
  <c r="CN66" i="16"/>
  <c r="F623" i="39" s="1"/>
  <c r="H623" i="39" s="1"/>
  <c r="CQ37" i="16"/>
  <c r="CN37" i="16"/>
  <c r="F594" i="39" s="1"/>
  <c r="H594" i="39" s="1"/>
  <c r="CQ39" i="16"/>
  <c r="CN39" i="16"/>
  <c r="F596" i="39" s="1"/>
  <c r="H596" i="39" s="1"/>
  <c r="CQ54" i="16"/>
  <c r="CN54" i="16"/>
  <c r="F611" i="39" s="1"/>
  <c r="H611" i="39" s="1"/>
  <c r="CQ18" i="16"/>
  <c r="CN18" i="16"/>
  <c r="F575" i="39" s="1"/>
  <c r="H575" i="39" s="1"/>
  <c r="CQ19" i="16"/>
  <c r="CN19" i="16"/>
  <c r="F576" i="39" s="1"/>
  <c r="H576" i="39" s="1"/>
  <c r="CQ24" i="16"/>
  <c r="CN24" i="16"/>
  <c r="F581" i="39" s="1"/>
  <c r="H581" i="39" s="1"/>
  <c r="CQ26" i="16"/>
  <c r="CN26" i="16"/>
  <c r="F583" i="39" s="1"/>
  <c r="H583" i="39" s="1"/>
  <c r="CQ30" i="16"/>
  <c r="CN30" i="16"/>
  <c r="F587" i="39" s="1"/>
  <c r="H587" i="39" s="1"/>
  <c r="CQ48" i="16"/>
  <c r="CN48" i="16"/>
  <c r="F605" i="39" s="1"/>
  <c r="H605" i="39" s="1"/>
  <c r="CQ58" i="16"/>
  <c r="CN58" i="16"/>
  <c r="F615" i="39" s="1"/>
  <c r="H615" i="39" s="1"/>
  <c r="BV23" i="16"/>
  <c r="BS23" i="16"/>
  <c r="F510" i="39" s="1"/>
  <c r="H510" i="39" s="1"/>
  <c r="BV49" i="16"/>
  <c r="BS49" i="16"/>
  <c r="F536" i="39" s="1"/>
  <c r="H536" i="39" s="1"/>
  <c r="BV58" i="16"/>
  <c r="BS58" i="16"/>
  <c r="F545" i="39" s="1"/>
  <c r="H545" i="39" s="1"/>
  <c r="BV30" i="16"/>
  <c r="BS30" i="16"/>
  <c r="F517" i="39" s="1"/>
  <c r="H517" i="39" s="1"/>
  <c r="BV37" i="16"/>
  <c r="BS37" i="16"/>
  <c r="F524" i="39" s="1"/>
  <c r="H524" i="39" s="1"/>
  <c r="BV48" i="16"/>
  <c r="BS48" i="16"/>
  <c r="F535" i="39" s="1"/>
  <c r="H535" i="39" s="1"/>
  <c r="BV54" i="16"/>
  <c r="BS54" i="16"/>
  <c r="F541" i="39" s="1"/>
  <c r="H541" i="39" s="1"/>
  <c r="BV59" i="16"/>
  <c r="BS59" i="16"/>
  <c r="F546" i="39" s="1"/>
  <c r="H546" i="39" s="1"/>
  <c r="BT66" i="16"/>
  <c r="BS66" i="16"/>
  <c r="F553" i="39" s="1"/>
  <c r="H553" i="39" s="1"/>
  <c r="BV69" i="16"/>
  <c r="BS69" i="16"/>
  <c r="F556" i="39" s="1"/>
  <c r="H556" i="39" s="1"/>
  <c r="BT67" i="16"/>
  <c r="BS67" i="16"/>
  <c r="F554" i="39" s="1"/>
  <c r="H554" i="39" s="1"/>
  <c r="BV46" i="16"/>
  <c r="BS46" i="16"/>
  <c r="F533" i="39" s="1"/>
  <c r="H533" i="39" s="1"/>
  <c r="BV47" i="16"/>
  <c r="BS47" i="16"/>
  <c r="F534" i="39" s="1"/>
  <c r="H534" i="39" s="1"/>
  <c r="BT53" i="16"/>
  <c r="BS53" i="16"/>
  <c r="F540" i="39" s="1"/>
  <c r="H540" i="39" s="1"/>
  <c r="BV29" i="16"/>
  <c r="BS29" i="16"/>
  <c r="F516" i="39" s="1"/>
  <c r="H516" i="39" s="1"/>
  <c r="BV39" i="16"/>
  <c r="BS39" i="16"/>
  <c r="F526" i="39" s="1"/>
  <c r="H526" i="39" s="1"/>
  <c r="BV60" i="16"/>
  <c r="BS60" i="16"/>
  <c r="F547" i="39" s="1"/>
  <c r="H547" i="39" s="1"/>
  <c r="BV43" i="16"/>
  <c r="BS43" i="16"/>
  <c r="F530" i="39" s="1"/>
  <c r="H530" i="39" s="1"/>
  <c r="BV34" i="16"/>
  <c r="BS34" i="16"/>
  <c r="F521" i="39" s="1"/>
  <c r="H521" i="39" s="1"/>
  <c r="BV31" i="16"/>
  <c r="BS31" i="16"/>
  <c r="F518" i="39" s="1"/>
  <c r="H518" i="39" s="1"/>
  <c r="BV19" i="16"/>
  <c r="BS19" i="16"/>
  <c r="F506" i="39" s="1"/>
  <c r="H506" i="39" s="1"/>
  <c r="BV32" i="16"/>
  <c r="BS32" i="16"/>
  <c r="F519" i="39" s="1"/>
  <c r="H519" i="39" s="1"/>
  <c r="BV61" i="16"/>
  <c r="BS61" i="16"/>
  <c r="F548" i="39" s="1"/>
  <c r="H548" i="39" s="1"/>
  <c r="BV18" i="16"/>
  <c r="BS18" i="16"/>
  <c r="F505" i="39" s="1"/>
  <c r="H505" i="39" s="1"/>
  <c r="BT24" i="16"/>
  <c r="BS24" i="16"/>
  <c r="F511" i="39" s="1"/>
  <c r="H511" i="39" s="1"/>
  <c r="BV26" i="16"/>
  <c r="BS26" i="16"/>
  <c r="F513" i="39" s="1"/>
  <c r="H513" i="39" s="1"/>
  <c r="BV56" i="16"/>
  <c r="BS56" i="16"/>
  <c r="F543" i="39" s="1"/>
  <c r="H543" i="39" s="1"/>
  <c r="BV64" i="16"/>
  <c r="BS64" i="16"/>
  <c r="F551" i="39" s="1"/>
  <c r="H551" i="39" s="1"/>
  <c r="BT65" i="16"/>
  <c r="BS65" i="16"/>
  <c r="F552" i="39" s="1"/>
  <c r="H552" i="39" s="1"/>
  <c r="BV68" i="16"/>
  <c r="BS68" i="16"/>
  <c r="F555" i="39" s="1"/>
  <c r="H555" i="39" s="1"/>
  <c r="BB30" i="16"/>
  <c r="AZ61" i="16"/>
  <c r="BB29" i="16"/>
  <c r="BB39" i="16"/>
  <c r="BB42" i="16"/>
  <c r="BB65" i="16"/>
  <c r="BB43" i="16"/>
  <c r="BB47" i="16"/>
  <c r="BB60" i="16"/>
  <c r="BB32" i="16"/>
  <c r="BB18" i="16"/>
  <c r="BB19" i="16"/>
  <c r="BB24" i="16"/>
  <c r="BB26" i="16"/>
  <c r="BB66" i="16"/>
  <c r="AZ59" i="16"/>
  <c r="AZ31" i="16"/>
  <c r="BB34" i="16"/>
  <c r="BB54" i="16"/>
  <c r="BB37" i="16"/>
  <c r="BB56" i="16"/>
  <c r="BB64" i="16"/>
  <c r="BB67" i="16"/>
  <c r="BB68" i="16"/>
  <c r="BB48" i="16"/>
  <c r="BB53" i="16"/>
  <c r="BB23" i="16"/>
  <c r="BB46" i="16"/>
  <c r="AZ58" i="16"/>
  <c r="BB69" i="16"/>
  <c r="AH37" i="16"/>
  <c r="AE37" i="16"/>
  <c r="F384" i="39" s="1"/>
  <c r="H384" i="39" s="1"/>
  <c r="AH40" i="16"/>
  <c r="AE40" i="16"/>
  <c r="F387" i="39" s="1"/>
  <c r="H387" i="39" s="1"/>
  <c r="AH32" i="16"/>
  <c r="AE32" i="16"/>
  <c r="F379" i="39" s="1"/>
  <c r="H379" i="39" s="1"/>
  <c r="AH54" i="16"/>
  <c r="AE54" i="16"/>
  <c r="F401" i="39" s="1"/>
  <c r="H401" i="39" s="1"/>
  <c r="AH65" i="16"/>
  <c r="AE65" i="16"/>
  <c r="F412" i="39" s="1"/>
  <c r="H412" i="39" s="1"/>
  <c r="AH62" i="16"/>
  <c r="AE62" i="16"/>
  <c r="F409" i="39" s="1"/>
  <c r="H409" i="39" s="1"/>
  <c r="AF66" i="16"/>
  <c r="AE66" i="16"/>
  <c r="F413" i="39" s="1"/>
  <c r="H413" i="39" s="1"/>
  <c r="AH63" i="16"/>
  <c r="AE63" i="16"/>
  <c r="F410" i="39" s="1"/>
  <c r="H410" i="39" s="1"/>
  <c r="AH67" i="16"/>
  <c r="AE67" i="16"/>
  <c r="F414" i="39" s="1"/>
  <c r="H414" i="39" s="1"/>
  <c r="AH39" i="16"/>
  <c r="AE39" i="16"/>
  <c r="F386" i="39" s="1"/>
  <c r="H386" i="39" s="1"/>
  <c r="AH18" i="16"/>
  <c r="AE18" i="16"/>
  <c r="F365" i="39" s="1"/>
  <c r="H365" i="39" s="1"/>
  <c r="AH47" i="16"/>
  <c r="AE47" i="16"/>
  <c r="F394" i="39" s="1"/>
  <c r="H394" i="39" s="1"/>
  <c r="AH56" i="16"/>
  <c r="AE56" i="16"/>
  <c r="F403" i="39" s="1"/>
  <c r="H403" i="39" s="1"/>
  <c r="AH60" i="16"/>
  <c r="AE60" i="16"/>
  <c r="F407" i="39" s="1"/>
  <c r="H407" i="39" s="1"/>
  <c r="AH64" i="16"/>
  <c r="AE64" i="16"/>
  <c r="F411" i="39" s="1"/>
  <c r="H411" i="39" s="1"/>
  <c r="AH68" i="16"/>
  <c r="AE68" i="16"/>
  <c r="F415" i="39" s="1"/>
  <c r="H415" i="39" s="1"/>
  <c r="AH59" i="16"/>
  <c r="AE59" i="16"/>
  <c r="F406" i="39" s="1"/>
  <c r="H406" i="39" s="1"/>
  <c r="AH23" i="16"/>
  <c r="AE23" i="16"/>
  <c r="F370" i="39" s="1"/>
  <c r="H370" i="39" s="1"/>
  <c r="AH30" i="16"/>
  <c r="AE30" i="16"/>
  <c r="F377" i="39" s="1"/>
  <c r="H377" i="39" s="1"/>
  <c r="AH48" i="16"/>
  <c r="AE48" i="16"/>
  <c r="F395" i="39" s="1"/>
  <c r="H395" i="39" s="1"/>
  <c r="AH61" i="16"/>
  <c r="AE61" i="16"/>
  <c r="F408" i="39" s="1"/>
  <c r="H408" i="39" s="1"/>
  <c r="AH69" i="16"/>
  <c r="AE69" i="16"/>
  <c r="F416" i="39" s="1"/>
  <c r="H416" i="39" s="1"/>
  <c r="AF58" i="16"/>
  <c r="AE58" i="16"/>
  <c r="F405" i="39" s="1"/>
  <c r="H405" i="39" s="1"/>
  <c r="AH24" i="16"/>
  <c r="AE24" i="16"/>
  <c r="F371" i="39" s="1"/>
  <c r="H371" i="39" s="1"/>
  <c r="AH46" i="16"/>
  <c r="AE46" i="16"/>
  <c r="F393" i="39" s="1"/>
  <c r="H393" i="39" s="1"/>
  <c r="AF31" i="16"/>
  <c r="AE31" i="16"/>
  <c r="F378" i="39" s="1"/>
  <c r="H378" i="39" s="1"/>
  <c r="AH49" i="16"/>
  <c r="AE49" i="16"/>
  <c r="F396" i="39" s="1"/>
  <c r="H396" i="39" s="1"/>
  <c r="AH53" i="16"/>
  <c r="AE53" i="16"/>
  <c r="F400" i="39" s="1"/>
  <c r="H400" i="39" s="1"/>
  <c r="DK60" i="16"/>
  <c r="N40" i="16"/>
  <c r="K40" i="16"/>
  <c r="F317" i="39" s="1"/>
  <c r="H317" i="39" s="1"/>
  <c r="BT58" i="16"/>
  <c r="N18" i="16"/>
  <c r="N61" i="16"/>
  <c r="N48" i="16"/>
  <c r="N37" i="16"/>
  <c r="N59" i="16"/>
  <c r="FA58" i="16"/>
  <c r="N63" i="16"/>
  <c r="N60" i="16"/>
  <c r="CO58" i="16"/>
  <c r="N39" i="16"/>
  <c r="FA65" i="16"/>
  <c r="N68" i="16"/>
  <c r="N64" i="16"/>
  <c r="L40" i="16"/>
  <c r="N56" i="16"/>
  <c r="N65" i="16"/>
  <c r="N29" i="16"/>
  <c r="L46" i="16"/>
  <c r="N26" i="16"/>
  <c r="N31" i="16"/>
  <c r="N32" i="16"/>
  <c r="N66" i="16"/>
  <c r="N19" i="16"/>
  <c r="N24" i="16"/>
  <c r="N30" i="16"/>
  <c r="N47" i="16"/>
  <c r="N23" i="16"/>
  <c r="L45" i="16"/>
  <c r="EF19" i="16"/>
  <c r="N53" i="16"/>
  <c r="N58" i="16"/>
  <c r="DK59" i="16"/>
  <c r="N62" i="16"/>
  <c r="N67" i="16"/>
  <c r="BD47" i="27"/>
  <c r="BD62" i="27"/>
  <c r="BD59" i="27"/>
  <c r="BD48" i="27"/>
  <c r="BD67" i="27"/>
  <c r="BD30" i="27"/>
  <c r="BD57" i="27"/>
  <c r="BD60" i="27"/>
  <c r="BD39" i="27"/>
  <c r="BD24" i="27"/>
  <c r="BD58" i="27"/>
  <c r="BD32" i="27"/>
  <c r="BD64" i="27"/>
  <c r="BD68" i="27"/>
  <c r="BD49" i="27"/>
  <c r="BD45" i="27"/>
  <c r="BD31" i="27"/>
  <c r="BD56" i="27"/>
  <c r="BD46" i="27"/>
  <c r="BD53" i="27"/>
  <c r="AX72" i="27"/>
  <c r="AW72" i="27"/>
  <c r="AK39" i="27"/>
  <c r="AK53" i="27"/>
  <c r="AK65" i="27"/>
  <c r="AK23" i="27"/>
  <c r="AK58" i="27"/>
  <c r="AK48" i="27"/>
  <c r="AK55" i="27"/>
  <c r="AK45" i="27"/>
  <c r="AK46" i="27"/>
  <c r="AK68" i="27"/>
  <c r="AK64" i="27"/>
  <c r="AK59" i="27"/>
  <c r="AK63" i="27"/>
  <c r="AK56" i="27"/>
  <c r="AK60" i="27"/>
  <c r="AK66" i="27"/>
  <c r="AK67" i="27"/>
  <c r="AK37" i="27"/>
  <c r="AK62" i="27"/>
  <c r="AK49" i="27"/>
  <c r="AK61" i="27"/>
  <c r="AK47" i="27"/>
  <c r="AK30" i="27"/>
  <c r="AK57" i="27"/>
  <c r="AK14" i="27"/>
  <c r="R30" i="27"/>
  <c r="R64" i="27"/>
  <c r="R48" i="27"/>
  <c r="R47" i="27"/>
  <c r="R56" i="27"/>
  <c r="R46" i="27"/>
  <c r="R31" i="27"/>
  <c r="R61" i="27"/>
  <c r="R57" i="27"/>
  <c r="R66" i="27"/>
  <c r="R45" i="27"/>
  <c r="R68" i="27"/>
  <c r="R59" i="27"/>
  <c r="R39" i="27"/>
  <c r="R58" i="27"/>
  <c r="R49" i="27"/>
  <c r="R55" i="27"/>
  <c r="R29" i="27"/>
  <c r="R63" i="27"/>
  <c r="R14" i="27"/>
  <c r="R60" i="27"/>
  <c r="R65" i="27"/>
  <c r="R32" i="27"/>
  <c r="R37" i="27"/>
  <c r="R23" i="27"/>
  <c r="R62" i="27"/>
  <c r="R67" i="27"/>
  <c r="R53" i="27"/>
  <c r="FA60" i="16"/>
  <c r="BT60" i="16"/>
  <c r="DK58" i="16"/>
  <c r="BT19" i="16"/>
  <c r="EH53" i="16"/>
  <c r="BB59" i="16"/>
  <c r="FX19" i="16"/>
  <c r="AZ18" i="16"/>
  <c r="FX26" i="16"/>
  <c r="FA33" i="16"/>
  <c r="FX47" i="16"/>
  <c r="L60" i="16"/>
  <c r="DK61" i="16"/>
  <c r="FX61" i="16"/>
  <c r="FX62" i="16"/>
  <c r="FX65" i="16"/>
  <c r="FX63" i="16"/>
  <c r="EF66" i="16"/>
  <c r="FX66" i="16"/>
  <c r="FX24" i="16"/>
  <c r="FX30" i="16"/>
  <c r="AZ34" i="16"/>
  <c r="FX37" i="16"/>
  <c r="FX40" i="16"/>
  <c r="EF45" i="16"/>
  <c r="EF48" i="16"/>
  <c r="FX67" i="16"/>
  <c r="FX48" i="16"/>
  <c r="FX55" i="16"/>
  <c r="FX32" i="16"/>
  <c r="FX56" i="16"/>
  <c r="AH58" i="16"/>
  <c r="FV58" i="16"/>
  <c r="FX64" i="16"/>
  <c r="DK47" i="16"/>
  <c r="FX53" i="16"/>
  <c r="FX59" i="16"/>
  <c r="FA63" i="16"/>
  <c r="FX54" i="16"/>
  <c r="FX68" i="16"/>
  <c r="FX31" i="16"/>
  <c r="FX49" i="16"/>
  <c r="FX39" i="16"/>
  <c r="FV41" i="16"/>
  <c r="FX18" i="16"/>
  <c r="CO23" i="16"/>
  <c r="FV45" i="16"/>
  <c r="FX46" i="16"/>
  <c r="FX60" i="16"/>
  <c r="FV62" i="16"/>
  <c r="GW19" i="16"/>
  <c r="I926" i="39"/>
  <c r="J926" i="39" s="1"/>
  <c r="GW63" i="16"/>
  <c r="I970" i="39"/>
  <c r="J970" i="39" s="1"/>
  <c r="GW60" i="16"/>
  <c r="I967" i="39"/>
  <c r="J967" i="39" s="1"/>
  <c r="GW30" i="16"/>
  <c r="I937" i="39"/>
  <c r="J937" i="39" s="1"/>
  <c r="GW61" i="16"/>
  <c r="I968" i="39"/>
  <c r="J968" i="39" s="1"/>
  <c r="GW18" i="16"/>
  <c r="I925" i="39"/>
  <c r="J925" i="39" s="1"/>
  <c r="GW46" i="16"/>
  <c r="I953" i="39"/>
  <c r="J953" i="39" s="1"/>
  <c r="GW59" i="16"/>
  <c r="I966" i="39"/>
  <c r="J966" i="39" s="1"/>
  <c r="GW49" i="16"/>
  <c r="I956" i="39"/>
  <c r="J956" i="39" s="1"/>
  <c r="GW66" i="16"/>
  <c r="I973" i="39"/>
  <c r="J973" i="39" s="1"/>
  <c r="GW56" i="16"/>
  <c r="I963" i="39"/>
  <c r="J963" i="39" s="1"/>
  <c r="GW67" i="16"/>
  <c r="I974" i="39"/>
  <c r="J974" i="39" s="1"/>
  <c r="GW32" i="16"/>
  <c r="I939" i="39"/>
  <c r="J939" i="39" s="1"/>
  <c r="GW45" i="16"/>
  <c r="I952" i="39"/>
  <c r="J952" i="39" s="1"/>
  <c r="GW54" i="16"/>
  <c r="I961" i="39"/>
  <c r="J961" i="39" s="1"/>
  <c r="GW29" i="16"/>
  <c r="I936" i="39"/>
  <c r="J936" i="39" s="1"/>
  <c r="GW34" i="16"/>
  <c r="I941" i="39"/>
  <c r="J941" i="39" s="1"/>
  <c r="GW62" i="16"/>
  <c r="I969" i="39"/>
  <c r="J969" i="39" s="1"/>
  <c r="GW58" i="16"/>
  <c r="I965" i="39"/>
  <c r="J965" i="39" s="1"/>
  <c r="GW65" i="16"/>
  <c r="I972" i="39"/>
  <c r="J972" i="39" s="1"/>
  <c r="GW48" i="16"/>
  <c r="I955" i="39"/>
  <c r="J955" i="39" s="1"/>
  <c r="GW31" i="16"/>
  <c r="I938" i="39"/>
  <c r="J938" i="39" s="1"/>
  <c r="GW41" i="16"/>
  <c r="I948" i="39"/>
  <c r="J948" i="39" s="1"/>
  <c r="GW42" i="16"/>
  <c r="I949" i="39"/>
  <c r="J949" i="39" s="1"/>
  <c r="GW47" i="16"/>
  <c r="I954" i="39"/>
  <c r="J954" i="39" s="1"/>
  <c r="GW53" i="16"/>
  <c r="I960" i="39"/>
  <c r="J960" i="39" s="1"/>
  <c r="GW68" i="16"/>
  <c r="I975" i="39"/>
  <c r="J975" i="39" s="1"/>
  <c r="GW69" i="16"/>
  <c r="I976" i="39"/>
  <c r="J976" i="39" s="1"/>
  <c r="EH46" i="16"/>
  <c r="FA40" i="16"/>
  <c r="AZ56" i="16"/>
  <c r="AH66" i="16"/>
  <c r="FA56" i="16"/>
  <c r="L61" i="16"/>
  <c r="L67" i="16"/>
  <c r="EF18" i="16"/>
  <c r="GS26" i="16"/>
  <c r="AF39" i="16"/>
  <c r="AF53" i="16"/>
  <c r="FA54" i="16"/>
  <c r="EF59" i="16"/>
  <c r="AF62" i="16"/>
  <c r="GS64" i="16"/>
  <c r="BV67" i="16"/>
  <c r="DM66" i="16"/>
  <c r="FA18" i="16"/>
  <c r="L31" i="16"/>
  <c r="DK31" i="16"/>
  <c r="GQ34" i="16"/>
  <c r="DK37" i="16"/>
  <c r="EF47" i="16"/>
  <c r="GQ60" i="16"/>
  <c r="CO66" i="16"/>
  <c r="EF65" i="16"/>
  <c r="FA67" i="16"/>
  <c r="FV68" i="16"/>
  <c r="EF24" i="16"/>
  <c r="AF37" i="16"/>
  <c r="DK39" i="16"/>
  <c r="L62" i="16"/>
  <c r="FA62" i="16"/>
  <c r="BV65" i="16"/>
  <c r="BT68" i="16"/>
  <c r="GQ69" i="16"/>
  <c r="FA53" i="16"/>
  <c r="EF55" i="16"/>
  <c r="BT56" i="16"/>
  <c r="EF58" i="16"/>
  <c r="FA69" i="16"/>
  <c r="EF69" i="16"/>
  <c r="DK69" i="16"/>
  <c r="CO69" i="16"/>
  <c r="BT69" i="16"/>
  <c r="AZ69" i="16"/>
  <c r="AF69" i="16"/>
  <c r="GQ68" i="16"/>
  <c r="FA68" i="16"/>
  <c r="EF68" i="16"/>
  <c r="DK68" i="16"/>
  <c r="CO68" i="16"/>
  <c r="AZ68" i="16"/>
  <c r="AF68" i="16"/>
  <c r="L68" i="16"/>
  <c r="GQ66" i="16"/>
  <c r="GQ65" i="16"/>
  <c r="GQ67" i="16"/>
  <c r="FV67" i="16"/>
  <c r="FV66" i="16"/>
  <c r="FV65" i="16"/>
  <c r="FA66" i="16"/>
  <c r="EF67" i="16"/>
  <c r="DK65" i="16"/>
  <c r="DK67" i="16"/>
  <c r="CO65" i="16"/>
  <c r="CO67" i="16"/>
  <c r="BV66" i="16"/>
  <c r="AZ66" i="16"/>
  <c r="AZ67" i="16"/>
  <c r="AZ65" i="16"/>
  <c r="AF65" i="16"/>
  <c r="AF67" i="16"/>
  <c r="L66" i="16"/>
  <c r="L65" i="16"/>
  <c r="FV64" i="16"/>
  <c r="FA64" i="16"/>
  <c r="EF64" i="16"/>
  <c r="DK64" i="16"/>
  <c r="CO64" i="16"/>
  <c r="BT64" i="16"/>
  <c r="AZ64" i="16"/>
  <c r="AF64" i="16"/>
  <c r="L64" i="16"/>
  <c r="GQ62" i="16"/>
  <c r="GQ63" i="16"/>
  <c r="FV63" i="16"/>
  <c r="EF62" i="16"/>
  <c r="EF63" i="16"/>
  <c r="FX58" i="16"/>
  <c r="L63" i="16"/>
  <c r="FV59" i="16"/>
  <c r="BB61" i="16"/>
  <c r="BV53" i="16"/>
  <c r="EF31" i="16"/>
  <c r="AF40" i="16"/>
  <c r="CO46" i="16"/>
  <c r="GQ47" i="16"/>
  <c r="FC49" i="16"/>
  <c r="AF54" i="16"/>
  <c r="L58" i="16"/>
  <c r="EF60" i="16"/>
  <c r="N46" i="16"/>
  <c r="AZ26" i="16"/>
  <c r="L29" i="16"/>
  <c r="GQ31" i="16"/>
  <c r="CO47" i="16"/>
  <c r="AZ53" i="16"/>
  <c r="AZ60" i="16"/>
  <c r="AF63" i="16"/>
  <c r="GQ59" i="16"/>
  <c r="GQ61" i="16"/>
  <c r="FV61" i="16"/>
  <c r="FA59" i="16"/>
  <c r="FA61" i="16"/>
  <c r="EF61" i="16"/>
  <c r="CO60" i="16"/>
  <c r="CO59" i="16"/>
  <c r="CO61" i="16"/>
  <c r="BT59" i="16"/>
  <c r="BT61" i="16"/>
  <c r="BB58" i="16"/>
  <c r="AF59" i="16"/>
  <c r="AF61" i="16"/>
  <c r="L59" i="16"/>
  <c r="GQ56" i="16"/>
  <c r="FV56" i="16"/>
  <c r="EF56" i="16"/>
  <c r="DK56" i="16"/>
  <c r="CO56" i="16"/>
  <c r="AF56" i="16"/>
  <c r="L56" i="16"/>
  <c r="FV55" i="16"/>
  <c r="FA55" i="16"/>
  <c r="GQ53" i="16"/>
  <c r="GQ54" i="16"/>
  <c r="FV53" i="16"/>
  <c r="FV54" i="16"/>
  <c r="EF54" i="16"/>
  <c r="DM53" i="16"/>
  <c r="DK54" i="16"/>
  <c r="CO53" i="16"/>
  <c r="CO54" i="16"/>
  <c r="BT54" i="16"/>
  <c r="AZ54" i="16"/>
  <c r="L53" i="16"/>
  <c r="GQ49" i="16"/>
  <c r="EF49" i="16"/>
  <c r="DK49" i="16"/>
  <c r="BT49" i="16"/>
  <c r="AF49" i="16"/>
  <c r="GQ46" i="16"/>
  <c r="GQ48" i="16"/>
  <c r="FV47" i="16"/>
  <c r="FV46" i="16"/>
  <c r="FV48" i="16"/>
  <c r="FA46" i="16"/>
  <c r="FA48" i="16"/>
  <c r="FC47" i="16"/>
  <c r="DK46" i="16"/>
  <c r="DK48" i="16"/>
  <c r="CO48" i="16"/>
  <c r="BT47" i="16"/>
  <c r="BT46" i="16"/>
  <c r="BT48" i="16"/>
  <c r="AZ46" i="16"/>
  <c r="AZ48" i="16"/>
  <c r="AZ47" i="16"/>
  <c r="AF47" i="16"/>
  <c r="AF46" i="16"/>
  <c r="AF48" i="16"/>
  <c r="L48" i="16"/>
  <c r="L47" i="16"/>
  <c r="DK45" i="16"/>
  <c r="FA45" i="16"/>
  <c r="GQ45" i="16"/>
  <c r="FX45" i="16"/>
  <c r="CO45" i="16"/>
  <c r="FA44" i="16"/>
  <c r="BT43" i="16"/>
  <c r="AZ43" i="16"/>
  <c r="GQ42" i="16"/>
  <c r="FA42" i="16"/>
  <c r="EH42" i="16"/>
  <c r="AZ42" i="16"/>
  <c r="GQ41" i="16"/>
  <c r="FX41" i="16"/>
  <c r="FA41" i="16"/>
  <c r="EF41" i="16"/>
  <c r="FV40" i="16"/>
  <c r="EF40" i="16"/>
  <c r="FA39" i="16"/>
  <c r="EF39" i="16"/>
  <c r="CO39" i="16"/>
  <c r="BT39" i="16"/>
  <c r="AZ39" i="16"/>
  <c r="L39" i="16"/>
  <c r="FV37" i="16"/>
  <c r="FC37" i="16"/>
  <c r="EF37" i="16"/>
  <c r="CO37" i="16"/>
  <c r="BT37" i="16"/>
  <c r="AZ37" i="16"/>
  <c r="L37" i="16"/>
  <c r="L32" i="16"/>
  <c r="FA34" i="16"/>
  <c r="EF34" i="16"/>
  <c r="DK34" i="16"/>
  <c r="CO34" i="16"/>
  <c r="BT34" i="16"/>
  <c r="GQ30" i="16"/>
  <c r="GQ32" i="16"/>
  <c r="FV31" i="16"/>
  <c r="FV30" i="16"/>
  <c r="FV32" i="16"/>
  <c r="FC31" i="16"/>
  <c r="FA30" i="16"/>
  <c r="FA32" i="16"/>
  <c r="EF30" i="16"/>
  <c r="EF32" i="16"/>
  <c r="DK30" i="16"/>
  <c r="DK32" i="16"/>
  <c r="CO31" i="16"/>
  <c r="CO30" i="16"/>
  <c r="CO32" i="16"/>
  <c r="BT31" i="16"/>
  <c r="BT30" i="16"/>
  <c r="BT32" i="16"/>
  <c r="BB31" i="16"/>
  <c r="AZ30" i="16"/>
  <c r="AZ32" i="16"/>
  <c r="AH31" i="16"/>
  <c r="AF30" i="16"/>
  <c r="AF32" i="16"/>
  <c r="L30" i="16"/>
  <c r="FA29" i="16"/>
  <c r="EF29" i="16"/>
  <c r="DM29" i="16"/>
  <c r="G656" i="39" s="1"/>
  <c r="I656" i="39" s="1"/>
  <c r="BT29" i="16"/>
  <c r="AZ29" i="16"/>
  <c r="FV26" i="16"/>
  <c r="DM26" i="16"/>
  <c r="CO26" i="16"/>
  <c r="BT26" i="16"/>
  <c r="L26" i="16"/>
  <c r="FV24" i="16"/>
  <c r="FA24" i="16"/>
  <c r="DK24" i="16"/>
  <c r="CO24" i="16"/>
  <c r="BV24" i="16"/>
  <c r="AZ24" i="16"/>
  <c r="AF24" i="16"/>
  <c r="L24" i="16"/>
  <c r="EF23" i="16"/>
  <c r="BT23" i="16"/>
  <c r="AZ23" i="16"/>
  <c r="AF23" i="16"/>
  <c r="L23" i="16"/>
  <c r="GQ19" i="16"/>
  <c r="FV19" i="16"/>
  <c r="FA19" i="16"/>
  <c r="DK19" i="16"/>
  <c r="CO19" i="16"/>
  <c r="AZ19" i="16"/>
  <c r="L19" i="16"/>
  <c r="FV18" i="16"/>
  <c r="DK18" i="16"/>
  <c r="CO18" i="16"/>
  <c r="BT18" i="16"/>
  <c r="AF18" i="16"/>
  <c r="L18" i="16"/>
  <c r="AZ72" i="27"/>
  <c r="N45" i="16"/>
  <c r="GQ40" i="16"/>
  <c r="GS40" i="16"/>
  <c r="GQ39" i="16"/>
  <c r="GQ36" i="16"/>
  <c r="FW17" i="16"/>
  <c r="FB17" i="16"/>
  <c r="E784" i="39" s="1"/>
  <c r="EG17" i="16"/>
  <c r="E714" i="39" s="1"/>
  <c r="FW57" i="16"/>
  <c r="FW52" i="16"/>
  <c r="FW51" i="16"/>
  <c r="DL17" i="16"/>
  <c r="E644" i="39" s="1"/>
  <c r="CP17" i="16"/>
  <c r="E574" i="39" s="1"/>
  <c r="FW38" i="16"/>
  <c r="FW36" i="16"/>
  <c r="BU17" i="16"/>
  <c r="E504" i="39" s="1"/>
  <c r="BA17" i="16"/>
  <c r="FW22" i="16"/>
  <c r="FW21" i="16"/>
  <c r="AG17" i="16"/>
  <c r="E364" i="39" s="1"/>
  <c r="M17" i="16"/>
  <c r="FW14" i="16"/>
  <c r="FB57" i="16"/>
  <c r="E824" i="39" s="1"/>
  <c r="FB52" i="16"/>
  <c r="E819" i="39" s="1"/>
  <c r="FB14" i="16"/>
  <c r="E781" i="39" s="1"/>
  <c r="FB38" i="16"/>
  <c r="E805" i="39" s="1"/>
  <c r="EG14" i="16"/>
  <c r="E711" i="39" s="1"/>
  <c r="DL14" i="16"/>
  <c r="E641" i="39" s="1"/>
  <c r="CP14" i="16"/>
  <c r="E571" i="39" s="1"/>
  <c r="FB22" i="16"/>
  <c r="E789" i="39" s="1"/>
  <c r="FB21" i="16"/>
  <c r="E788" i="39" s="1"/>
  <c r="FB20" i="16"/>
  <c r="E787" i="39" s="1"/>
  <c r="BU14" i="16"/>
  <c r="E501" i="39" s="1"/>
  <c r="BA14" i="16"/>
  <c r="FB9" i="16"/>
  <c r="E776" i="39" s="1"/>
  <c r="FB7" i="16"/>
  <c r="E774" i="39" s="1"/>
  <c r="AG14" i="16"/>
  <c r="E361" i="39" s="1"/>
  <c r="M14" i="16"/>
  <c r="EG57" i="16"/>
  <c r="E754" i="39" s="1"/>
  <c r="EG52" i="16"/>
  <c r="E749" i="39" s="1"/>
  <c r="EG51" i="16"/>
  <c r="E748" i="39" s="1"/>
  <c r="EG38" i="16"/>
  <c r="E735" i="39" s="1"/>
  <c r="EG36" i="16"/>
  <c r="E733" i="39" s="1"/>
  <c r="EG22" i="16"/>
  <c r="E719" i="39" s="1"/>
  <c r="EG21" i="16"/>
  <c r="E718" i="39" s="1"/>
  <c r="EG20" i="16"/>
  <c r="E717" i="39" s="1"/>
  <c r="EG9" i="16"/>
  <c r="E706" i="39" s="1"/>
  <c r="EG7" i="16"/>
  <c r="E704" i="39" s="1"/>
  <c r="R9" i="16"/>
  <c r="DL74" i="16"/>
  <c r="E701" i="39" s="1"/>
  <c r="DL73" i="16"/>
  <c r="E700" i="39" s="1"/>
  <c r="DL72" i="16"/>
  <c r="E699" i="39" s="1"/>
  <c r="DL71" i="16"/>
  <c r="E698" i="39" s="1"/>
  <c r="DL63" i="16"/>
  <c r="E690" i="39" s="1"/>
  <c r="DL62" i="16"/>
  <c r="E689" i="39" s="1"/>
  <c r="DL57" i="16"/>
  <c r="E684" i="39" s="1"/>
  <c r="DL52" i="16"/>
  <c r="E679" i="39" s="1"/>
  <c r="DL51" i="16"/>
  <c r="E678" i="39" s="1"/>
  <c r="DL38" i="16"/>
  <c r="E665" i="39" s="1"/>
  <c r="DL36" i="16"/>
  <c r="E663" i="39" s="1"/>
  <c r="DL22" i="16"/>
  <c r="E649" i="39" s="1"/>
  <c r="DL21" i="16"/>
  <c r="E648" i="39" s="1"/>
  <c r="DL20" i="16"/>
  <c r="E647" i="39" s="1"/>
  <c r="DL9" i="16"/>
  <c r="E636" i="39" s="1"/>
  <c r="DL7" i="16"/>
  <c r="E634" i="39" s="1"/>
  <c r="FB8" i="16"/>
  <c r="E775" i="39" s="1"/>
  <c r="EG8" i="16"/>
  <c r="E705" i="39" s="1"/>
  <c r="DL8" i="16"/>
  <c r="E635" i="39" s="1"/>
  <c r="CP8" i="16"/>
  <c r="E565" i="39" s="1"/>
  <c r="BU8" i="16"/>
  <c r="E495" i="39" s="1"/>
  <c r="BA8" i="16"/>
  <c r="AG8" i="16"/>
  <c r="E355" i="39" s="1"/>
  <c r="CP22" i="16"/>
  <c r="E579" i="39" s="1"/>
  <c r="CP21" i="16"/>
  <c r="E578" i="39" s="1"/>
  <c r="CP20" i="16"/>
  <c r="E577" i="39" s="1"/>
  <c r="GQ8" i="16"/>
  <c r="CP9" i="16"/>
  <c r="E566" i="39" s="1"/>
  <c r="BU57" i="16"/>
  <c r="E544" i="39" s="1"/>
  <c r="BU52" i="16"/>
  <c r="E539" i="39" s="1"/>
  <c r="BU51" i="16"/>
  <c r="E538" i="39" s="1"/>
  <c r="BU38" i="16"/>
  <c r="E525" i="39" s="1"/>
  <c r="BU36" i="16"/>
  <c r="E523" i="39" s="1"/>
  <c r="BU22" i="16"/>
  <c r="E509" i="39" s="1"/>
  <c r="BU21" i="16"/>
  <c r="E508" i="39" s="1"/>
  <c r="BU20" i="16"/>
  <c r="E507" i="39" s="1"/>
  <c r="BU9" i="16"/>
  <c r="E496" i="39" s="1"/>
  <c r="BA57" i="16"/>
  <c r="BA52" i="16"/>
  <c r="BA51" i="16"/>
  <c r="BA38" i="16"/>
  <c r="BA36" i="16"/>
  <c r="BA22" i="16"/>
  <c r="BA21" i="16"/>
  <c r="BA20" i="16"/>
  <c r="AG29" i="16"/>
  <c r="E376" i="39" s="1"/>
  <c r="AG26" i="16"/>
  <c r="E373" i="39" s="1"/>
  <c r="AG25" i="16"/>
  <c r="E372" i="39" s="1"/>
  <c r="M6" i="16"/>
  <c r="R6" i="16"/>
  <c r="DD70" i="29"/>
  <c r="DD64" i="29"/>
  <c r="DD62" i="29"/>
  <c r="DD61" i="29"/>
  <c r="DD60" i="29"/>
  <c r="DD59" i="29"/>
  <c r="DD58" i="29"/>
  <c r="DD57" i="29"/>
  <c r="DD42" i="29"/>
  <c r="DD25" i="29"/>
  <c r="DD24" i="29"/>
  <c r="CK73" i="29"/>
  <c r="CK72" i="29"/>
  <c r="CK70" i="29"/>
  <c r="CK64" i="29"/>
  <c r="CK61" i="29"/>
  <c r="CK60" i="29"/>
  <c r="CK59" i="29"/>
  <c r="CK58" i="29"/>
  <c r="CK57" i="29"/>
  <c r="CK43" i="29"/>
  <c r="CK42" i="29"/>
  <c r="CK41" i="29"/>
  <c r="CK38" i="29"/>
  <c r="CK36" i="29"/>
  <c r="CK28" i="29"/>
  <c r="CK25" i="29"/>
  <c r="CK24" i="29"/>
  <c r="CK23" i="29"/>
  <c r="BR73" i="29"/>
  <c r="BR71" i="29"/>
  <c r="BR70" i="29"/>
  <c r="BR64" i="29"/>
  <c r="BR62" i="29"/>
  <c r="BR61" i="29"/>
  <c r="BR60" i="29"/>
  <c r="BR59" i="29"/>
  <c r="BR58" i="29"/>
  <c r="BR57" i="29"/>
  <c r="BR43" i="29"/>
  <c r="BR42" i="29"/>
  <c r="BR41" i="29"/>
  <c r="BR38" i="29"/>
  <c r="BR36" i="29"/>
  <c r="BR28" i="29"/>
  <c r="BR25" i="29"/>
  <c r="BR24" i="29"/>
  <c r="BR4" i="29"/>
  <c r="BP4" i="29" s="1"/>
  <c r="AY71" i="29"/>
  <c r="AY73" i="29"/>
  <c r="AY41" i="29"/>
  <c r="AY42" i="29"/>
  <c r="AZ42" i="29" s="1"/>
  <c r="AY39" i="29"/>
  <c r="AY28" i="29"/>
  <c r="AY25" i="29"/>
  <c r="AF28" i="29"/>
  <c r="AF25" i="29"/>
  <c r="AF24" i="29"/>
  <c r="M73" i="29"/>
  <c r="M54" i="29"/>
  <c r="K54" i="29" s="1"/>
  <c r="M42" i="29"/>
  <c r="K42" i="29" s="1"/>
  <c r="M28" i="29"/>
  <c r="K28" i="29" s="1"/>
  <c r="M25" i="29"/>
  <c r="K25" i="29" s="1"/>
  <c r="M24" i="29"/>
  <c r="K24" i="29" s="1"/>
  <c r="AF7" i="29"/>
  <c r="AD7" i="29" s="1"/>
  <c r="DC58" i="29" l="1"/>
  <c r="DB58" i="29"/>
  <c r="DC42" i="29"/>
  <c r="DB42" i="29"/>
  <c r="DC70" i="29"/>
  <c r="DB70" i="29"/>
  <c r="DC57" i="29"/>
  <c r="DB57" i="29"/>
  <c r="DC61" i="29"/>
  <c r="DB61" i="29"/>
  <c r="DC59" i="29"/>
  <c r="DB59" i="29"/>
  <c r="DC24" i="29"/>
  <c r="DB24" i="29"/>
  <c r="DC62" i="29"/>
  <c r="DB62" i="29"/>
  <c r="DC60" i="29"/>
  <c r="DB60" i="29"/>
  <c r="DC25" i="29"/>
  <c r="DB25" i="29"/>
  <c r="DC64" i="29"/>
  <c r="DB64" i="29"/>
  <c r="CJ72" i="29"/>
  <c r="CI72" i="29"/>
  <c r="CJ36" i="29"/>
  <c r="CI36" i="29"/>
  <c r="CJ60" i="29"/>
  <c r="CI60" i="29"/>
  <c r="CJ42" i="29"/>
  <c r="CI42" i="29"/>
  <c r="CJ23" i="29"/>
  <c r="CI23" i="29"/>
  <c r="CJ57" i="29"/>
  <c r="CI57" i="29"/>
  <c r="CJ38" i="29"/>
  <c r="CI38" i="29"/>
  <c r="CJ61" i="29"/>
  <c r="CI61" i="29"/>
  <c r="CJ41" i="29"/>
  <c r="CI41" i="29"/>
  <c r="CJ43" i="29"/>
  <c r="CI43" i="29"/>
  <c r="CJ73" i="29"/>
  <c r="CI73" i="29"/>
  <c r="CJ25" i="29"/>
  <c r="CI25" i="29"/>
  <c r="CJ58" i="29"/>
  <c r="CI58" i="29"/>
  <c r="CJ64" i="29"/>
  <c r="CI64" i="29"/>
  <c r="CJ70" i="29"/>
  <c r="CI70" i="29"/>
  <c r="CJ24" i="29"/>
  <c r="CI24" i="29"/>
  <c r="CJ28" i="29"/>
  <c r="CI28" i="29"/>
  <c r="CJ59" i="29"/>
  <c r="CI59" i="29"/>
  <c r="BQ25" i="29"/>
  <c r="BP25" i="29"/>
  <c r="BQ42" i="29"/>
  <c r="BP42" i="29"/>
  <c r="BQ64" i="29"/>
  <c r="BP64" i="29"/>
  <c r="BQ58" i="29"/>
  <c r="BP58" i="29"/>
  <c r="BQ73" i="29"/>
  <c r="BP73" i="29"/>
  <c r="BQ59" i="29"/>
  <c r="BP59" i="29"/>
  <c r="BQ36" i="29"/>
  <c r="BP36" i="29"/>
  <c r="BQ60" i="29"/>
  <c r="BP60" i="29"/>
  <c r="BQ43" i="29"/>
  <c r="BP43" i="29"/>
  <c r="BQ70" i="29"/>
  <c r="BP70" i="29"/>
  <c r="BQ24" i="29"/>
  <c r="BP24" i="29"/>
  <c r="BQ71" i="29"/>
  <c r="BP71" i="29"/>
  <c r="BQ28" i="29"/>
  <c r="BP28" i="29"/>
  <c r="BQ38" i="29"/>
  <c r="BP38" i="29"/>
  <c r="BQ61" i="29"/>
  <c r="BP61" i="29"/>
  <c r="BQ57" i="29"/>
  <c r="BP57" i="29"/>
  <c r="BQ41" i="29"/>
  <c r="BP41" i="29"/>
  <c r="BQ62" i="29"/>
  <c r="BP62" i="29"/>
  <c r="AX42" i="29"/>
  <c r="AW42" i="29"/>
  <c r="AX41" i="29"/>
  <c r="AW41" i="29"/>
  <c r="AX71" i="29"/>
  <c r="AW71" i="29"/>
  <c r="AZ25" i="29"/>
  <c r="AW25" i="29"/>
  <c r="AX28" i="29"/>
  <c r="AW28" i="29"/>
  <c r="CL41" i="29"/>
  <c r="AX73" i="29"/>
  <c r="AW73" i="29"/>
  <c r="AZ39" i="29"/>
  <c r="AW39" i="29"/>
  <c r="AE24" i="29"/>
  <c r="AD24" i="29"/>
  <c r="AE25" i="29"/>
  <c r="AD25" i="29"/>
  <c r="AE28" i="29"/>
  <c r="AD28" i="29"/>
  <c r="N73" i="29"/>
  <c r="K73" i="29"/>
  <c r="L24" i="29"/>
  <c r="CL28" i="29"/>
  <c r="L42" i="29"/>
  <c r="AX39" i="29"/>
  <c r="L54" i="29"/>
  <c r="N24" i="29"/>
  <c r="N25" i="29"/>
  <c r="L28" i="29"/>
  <c r="AY38" i="16"/>
  <c r="F455" i="39" s="1"/>
  <c r="H455" i="39" s="1"/>
  <c r="E455" i="39"/>
  <c r="AY14" i="16"/>
  <c r="F431" i="39" s="1"/>
  <c r="H431" i="39" s="1"/>
  <c r="E431" i="39"/>
  <c r="AY22" i="16"/>
  <c r="F439" i="39" s="1"/>
  <c r="H439" i="39" s="1"/>
  <c r="E439" i="39"/>
  <c r="FU52" i="16"/>
  <c r="F889" i="39" s="1"/>
  <c r="H889" i="39" s="1"/>
  <c r="J889" i="39" s="1"/>
  <c r="E889" i="39"/>
  <c r="AY36" i="16"/>
  <c r="F453" i="39" s="1"/>
  <c r="H453" i="39" s="1"/>
  <c r="E453" i="39"/>
  <c r="FU21" i="16"/>
  <c r="F858" i="39" s="1"/>
  <c r="H858" i="39" s="1"/>
  <c r="J858" i="39" s="1"/>
  <c r="E858" i="39"/>
  <c r="FU57" i="16"/>
  <c r="F894" i="39" s="1"/>
  <c r="H894" i="39" s="1"/>
  <c r="J894" i="39" s="1"/>
  <c r="E894" i="39"/>
  <c r="AY57" i="16"/>
  <c r="F474" i="39" s="1"/>
  <c r="H474" i="39" s="1"/>
  <c r="E474" i="39"/>
  <c r="J656" i="39"/>
  <c r="FU51" i="16"/>
  <c r="F888" i="39" s="1"/>
  <c r="H888" i="39" s="1"/>
  <c r="J888" i="39" s="1"/>
  <c r="E888" i="39"/>
  <c r="K6" i="16"/>
  <c r="F283" i="39" s="1"/>
  <c r="H283" i="39" s="1"/>
  <c r="J283" i="39" s="1"/>
  <c r="E283" i="39"/>
  <c r="FU22" i="16"/>
  <c r="F859" i="39" s="1"/>
  <c r="H859" i="39" s="1"/>
  <c r="J859" i="39" s="1"/>
  <c r="E859" i="39"/>
  <c r="AY51" i="16"/>
  <c r="F468" i="39" s="1"/>
  <c r="H468" i="39" s="1"/>
  <c r="E468" i="39"/>
  <c r="AY17" i="16"/>
  <c r="F434" i="39" s="1"/>
  <c r="H434" i="39" s="1"/>
  <c r="E434" i="39"/>
  <c r="AY52" i="16"/>
  <c r="F469" i="39" s="1"/>
  <c r="H469" i="39" s="1"/>
  <c r="E469" i="39"/>
  <c r="AY8" i="16"/>
  <c r="F425" i="39" s="1"/>
  <c r="H425" i="39" s="1"/>
  <c r="E425" i="39"/>
  <c r="FU36" i="16"/>
  <c r="F873" i="39" s="1"/>
  <c r="H873" i="39" s="1"/>
  <c r="J873" i="39" s="1"/>
  <c r="E873" i="39"/>
  <c r="AY20" i="16"/>
  <c r="F437" i="39" s="1"/>
  <c r="H437" i="39" s="1"/>
  <c r="E437" i="39"/>
  <c r="K14" i="16"/>
  <c r="F291" i="39" s="1"/>
  <c r="H291" i="39" s="1"/>
  <c r="E291" i="39"/>
  <c r="FU14" i="16"/>
  <c r="F851" i="39" s="1"/>
  <c r="H851" i="39" s="1"/>
  <c r="J851" i="39" s="1"/>
  <c r="E851" i="39"/>
  <c r="FU38" i="16"/>
  <c r="F875" i="39" s="1"/>
  <c r="H875" i="39" s="1"/>
  <c r="J875" i="39" s="1"/>
  <c r="E875" i="39"/>
  <c r="FU17" i="16"/>
  <c r="F854" i="39" s="1"/>
  <c r="H854" i="39" s="1"/>
  <c r="J854" i="39" s="1"/>
  <c r="E854" i="39"/>
  <c r="AY21" i="16"/>
  <c r="F438" i="39" s="1"/>
  <c r="H438" i="39" s="1"/>
  <c r="E438" i="39"/>
  <c r="K17" i="16"/>
  <c r="F294" i="39" s="1"/>
  <c r="H294" i="39" s="1"/>
  <c r="E294" i="39"/>
  <c r="FG48" i="16"/>
  <c r="G815" i="39"/>
  <c r="I815" i="39" s="1"/>
  <c r="J815" i="39" s="1"/>
  <c r="FG69" i="16"/>
  <c r="G836" i="39"/>
  <c r="I836" i="39" s="1"/>
  <c r="J836" i="39" s="1"/>
  <c r="FG47" i="16"/>
  <c r="G814" i="39"/>
  <c r="I814" i="39" s="1"/>
  <c r="J814" i="39" s="1"/>
  <c r="FG34" i="16"/>
  <c r="G801" i="39"/>
  <c r="I801" i="39" s="1"/>
  <c r="J801" i="39" s="1"/>
  <c r="FG42" i="16"/>
  <c r="G809" i="39"/>
  <c r="I809" i="39" s="1"/>
  <c r="J809" i="39" s="1"/>
  <c r="FG54" i="16"/>
  <c r="G821" i="39"/>
  <c r="I821" i="39" s="1"/>
  <c r="J821" i="39" s="1"/>
  <c r="FG41" i="16"/>
  <c r="G808" i="39"/>
  <c r="I808" i="39" s="1"/>
  <c r="J808" i="39" s="1"/>
  <c r="FG19" i="16"/>
  <c r="G786" i="39"/>
  <c r="I786" i="39" s="1"/>
  <c r="J786" i="39" s="1"/>
  <c r="FG60" i="16"/>
  <c r="G827" i="39"/>
  <c r="I827" i="39" s="1"/>
  <c r="J827" i="39" s="1"/>
  <c r="FG59" i="16"/>
  <c r="G826" i="39"/>
  <c r="I826" i="39" s="1"/>
  <c r="J826" i="39" s="1"/>
  <c r="FG64" i="16"/>
  <c r="G831" i="39"/>
  <c r="I831" i="39" s="1"/>
  <c r="J831" i="39" s="1"/>
  <c r="FG32" i="16"/>
  <c r="G799" i="39"/>
  <c r="I799" i="39" s="1"/>
  <c r="J799" i="39" s="1"/>
  <c r="FG65" i="16"/>
  <c r="G832" i="39"/>
  <c r="I832" i="39" s="1"/>
  <c r="J832" i="39" s="1"/>
  <c r="FG39" i="16"/>
  <c r="G806" i="39"/>
  <c r="I806" i="39" s="1"/>
  <c r="J806" i="39" s="1"/>
  <c r="FG37" i="16"/>
  <c r="G804" i="39"/>
  <c r="I804" i="39" s="1"/>
  <c r="J804" i="39" s="1"/>
  <c r="FG45" i="16"/>
  <c r="G812" i="39"/>
  <c r="I812" i="39" s="1"/>
  <c r="J812" i="39" s="1"/>
  <c r="FG67" i="16"/>
  <c r="G834" i="39"/>
  <c r="I834" i="39" s="1"/>
  <c r="J834" i="39" s="1"/>
  <c r="FG44" i="16"/>
  <c r="G811" i="39"/>
  <c r="I811" i="39" s="1"/>
  <c r="J811" i="39" s="1"/>
  <c r="FG49" i="16"/>
  <c r="G816" i="39"/>
  <c r="I816" i="39" s="1"/>
  <c r="J816" i="39" s="1"/>
  <c r="FG46" i="16"/>
  <c r="G813" i="39"/>
  <c r="I813" i="39" s="1"/>
  <c r="J813" i="39" s="1"/>
  <c r="FG55" i="16"/>
  <c r="G822" i="39"/>
  <c r="I822" i="39" s="1"/>
  <c r="J822" i="39" s="1"/>
  <c r="FG18" i="16"/>
  <c r="G785" i="39"/>
  <c r="I785" i="39" s="1"/>
  <c r="J785" i="39" s="1"/>
  <c r="FG66" i="16"/>
  <c r="G833" i="39"/>
  <c r="I833" i="39" s="1"/>
  <c r="J833" i="39" s="1"/>
  <c r="FG63" i="16"/>
  <c r="G830" i="39"/>
  <c r="I830" i="39" s="1"/>
  <c r="J830" i="39" s="1"/>
  <c r="FG40" i="16"/>
  <c r="G807" i="39"/>
  <c r="I807" i="39" s="1"/>
  <c r="J807" i="39" s="1"/>
  <c r="FG68" i="16"/>
  <c r="G835" i="39"/>
  <c r="I835" i="39" s="1"/>
  <c r="J835" i="39" s="1"/>
  <c r="FG33" i="16"/>
  <c r="G800" i="39"/>
  <c r="I800" i="39" s="1"/>
  <c r="J800" i="39" s="1"/>
  <c r="FG29" i="16"/>
  <c r="G796" i="39"/>
  <c r="I796" i="39" s="1"/>
  <c r="J796" i="39" s="1"/>
  <c r="FG30" i="16"/>
  <c r="G797" i="39"/>
  <c r="I797" i="39" s="1"/>
  <c r="J797" i="39" s="1"/>
  <c r="FG56" i="16"/>
  <c r="G823" i="39"/>
  <c r="I823" i="39" s="1"/>
  <c r="J823" i="39" s="1"/>
  <c r="FG58" i="16"/>
  <c r="G825" i="39"/>
  <c r="I825" i="39" s="1"/>
  <c r="J825" i="39" s="1"/>
  <c r="FG24" i="16"/>
  <c r="G791" i="39"/>
  <c r="I791" i="39" s="1"/>
  <c r="J791" i="39" s="1"/>
  <c r="FG31" i="16"/>
  <c r="G798" i="39"/>
  <c r="I798" i="39" s="1"/>
  <c r="J798" i="39" s="1"/>
  <c r="FG62" i="16"/>
  <c r="G829" i="39"/>
  <c r="I829" i="39" s="1"/>
  <c r="J829" i="39" s="1"/>
  <c r="FG53" i="16"/>
  <c r="G820" i="39"/>
  <c r="I820" i="39" s="1"/>
  <c r="J820" i="39" s="1"/>
  <c r="FG61" i="16"/>
  <c r="G828" i="39"/>
  <c r="I828" i="39" s="1"/>
  <c r="J828" i="39" s="1"/>
  <c r="EL47" i="16"/>
  <c r="G744" i="39"/>
  <c r="I744" i="39" s="1"/>
  <c r="J744" i="39" s="1"/>
  <c r="EL54" i="16"/>
  <c r="G751" i="39"/>
  <c r="I751" i="39" s="1"/>
  <c r="J751" i="39" s="1"/>
  <c r="EL45" i="16"/>
  <c r="G742" i="39"/>
  <c r="I742" i="39" s="1"/>
  <c r="J742" i="39" s="1"/>
  <c r="EL41" i="16"/>
  <c r="G738" i="39"/>
  <c r="I738" i="39" s="1"/>
  <c r="J738" i="39" s="1"/>
  <c r="EL61" i="16"/>
  <c r="G758" i="39"/>
  <c r="I758" i="39" s="1"/>
  <c r="J758" i="39" s="1"/>
  <c r="EL31" i="16"/>
  <c r="G728" i="39"/>
  <c r="I728" i="39" s="1"/>
  <c r="J728" i="39" s="1"/>
  <c r="EL48" i="16"/>
  <c r="G745" i="39"/>
  <c r="I745" i="39" s="1"/>
  <c r="J745" i="39" s="1"/>
  <c r="EL49" i="16"/>
  <c r="G746" i="39"/>
  <c r="I746" i="39" s="1"/>
  <c r="J746" i="39" s="1"/>
  <c r="EL59" i="16"/>
  <c r="G756" i="39"/>
  <c r="I756" i="39" s="1"/>
  <c r="J756" i="39" s="1"/>
  <c r="EL23" i="16"/>
  <c r="G720" i="39"/>
  <c r="I720" i="39" s="1"/>
  <c r="J720" i="39" s="1"/>
  <c r="EL18" i="16"/>
  <c r="G715" i="39"/>
  <c r="I715" i="39" s="1"/>
  <c r="J715" i="39" s="1"/>
  <c r="EL62" i="16"/>
  <c r="G759" i="39"/>
  <c r="I759" i="39" s="1"/>
  <c r="J759" i="39" s="1"/>
  <c r="EL66" i="16"/>
  <c r="G763" i="39"/>
  <c r="I763" i="39" s="1"/>
  <c r="J763" i="39" s="1"/>
  <c r="EL29" i="16"/>
  <c r="G726" i="39"/>
  <c r="I726" i="39" s="1"/>
  <c r="J726" i="39" s="1"/>
  <c r="EL69" i="16"/>
  <c r="G766" i="39"/>
  <c r="I766" i="39" s="1"/>
  <c r="J766" i="39" s="1"/>
  <c r="EL34" i="16"/>
  <c r="G731" i="39"/>
  <c r="I731" i="39" s="1"/>
  <c r="J731" i="39" s="1"/>
  <c r="EL37" i="16"/>
  <c r="G734" i="39"/>
  <c r="I734" i="39" s="1"/>
  <c r="J734" i="39" s="1"/>
  <c r="EL32" i="16"/>
  <c r="G729" i="39"/>
  <c r="I729" i="39" s="1"/>
  <c r="J729" i="39" s="1"/>
  <c r="EL53" i="16"/>
  <c r="G750" i="39"/>
  <c r="I750" i="39" s="1"/>
  <c r="J750" i="39" s="1"/>
  <c r="EL58" i="16"/>
  <c r="G755" i="39"/>
  <c r="I755" i="39" s="1"/>
  <c r="J755" i="39" s="1"/>
  <c r="EL64" i="16"/>
  <c r="G761" i="39"/>
  <c r="I761" i="39" s="1"/>
  <c r="J761" i="39" s="1"/>
  <c r="EL55" i="16"/>
  <c r="G752" i="39"/>
  <c r="I752" i="39" s="1"/>
  <c r="J752" i="39" s="1"/>
  <c r="EL63" i="16"/>
  <c r="G760" i="39"/>
  <c r="I760" i="39" s="1"/>
  <c r="J760" i="39" s="1"/>
  <c r="EL67" i="16"/>
  <c r="G764" i="39"/>
  <c r="I764" i="39" s="1"/>
  <c r="J764" i="39" s="1"/>
  <c r="EL68" i="16"/>
  <c r="G765" i="39"/>
  <c r="I765" i="39" s="1"/>
  <c r="J765" i="39" s="1"/>
  <c r="EL60" i="16"/>
  <c r="G757" i="39"/>
  <c r="I757" i="39" s="1"/>
  <c r="J757" i="39" s="1"/>
  <c r="EL56" i="16"/>
  <c r="G753" i="39"/>
  <c r="I753" i="39" s="1"/>
  <c r="J753" i="39" s="1"/>
  <c r="EL42" i="16"/>
  <c r="G739" i="39"/>
  <c r="I739" i="39" s="1"/>
  <c r="J739" i="39" s="1"/>
  <c r="EL40" i="16"/>
  <c r="G737" i="39"/>
  <c r="I737" i="39" s="1"/>
  <c r="J737" i="39" s="1"/>
  <c r="EL65" i="16"/>
  <c r="G762" i="39"/>
  <c r="I762" i="39" s="1"/>
  <c r="J762" i="39" s="1"/>
  <c r="EL30" i="16"/>
  <c r="G727" i="39"/>
  <c r="I727" i="39" s="1"/>
  <c r="J727" i="39" s="1"/>
  <c r="EL19" i="16"/>
  <c r="G716" i="39"/>
  <c r="I716" i="39" s="1"/>
  <c r="J716" i="39" s="1"/>
  <c r="EL24" i="16"/>
  <c r="G721" i="39"/>
  <c r="I721" i="39" s="1"/>
  <c r="J721" i="39" s="1"/>
  <c r="EL39" i="16"/>
  <c r="G736" i="39"/>
  <c r="I736" i="39" s="1"/>
  <c r="J736" i="39" s="1"/>
  <c r="EL46" i="16"/>
  <c r="G743" i="39"/>
  <c r="I743" i="39" s="1"/>
  <c r="J743" i="39" s="1"/>
  <c r="DQ24" i="16"/>
  <c r="G651" i="39"/>
  <c r="I651" i="39" s="1"/>
  <c r="J651" i="39" s="1"/>
  <c r="DQ47" i="16"/>
  <c r="G674" i="39"/>
  <c r="I674" i="39" s="1"/>
  <c r="J674" i="39" s="1"/>
  <c r="DQ19" i="16"/>
  <c r="G646" i="39"/>
  <c r="I646" i="39" s="1"/>
  <c r="J646" i="39" s="1"/>
  <c r="DQ65" i="16"/>
  <c r="G692" i="39"/>
  <c r="I692" i="39" s="1"/>
  <c r="J692" i="39" s="1"/>
  <c r="DQ53" i="16"/>
  <c r="G680" i="39"/>
  <c r="I680" i="39" s="1"/>
  <c r="J680" i="39" s="1"/>
  <c r="DQ34" i="16"/>
  <c r="G661" i="39"/>
  <c r="I661" i="39" s="1"/>
  <c r="J661" i="39" s="1"/>
  <c r="DQ56" i="16"/>
  <c r="G683" i="39"/>
  <c r="I683" i="39" s="1"/>
  <c r="J683" i="39" s="1"/>
  <c r="DQ69" i="16"/>
  <c r="G696" i="39"/>
  <c r="I696" i="39" s="1"/>
  <c r="J696" i="39" s="1"/>
  <c r="DQ54" i="16"/>
  <c r="G681" i="39"/>
  <c r="I681" i="39" s="1"/>
  <c r="J681" i="39" s="1"/>
  <c r="DQ60" i="16"/>
  <c r="G687" i="39"/>
  <c r="I687" i="39" s="1"/>
  <c r="J687" i="39" s="1"/>
  <c r="DQ58" i="16"/>
  <c r="G685" i="39"/>
  <c r="I685" i="39" s="1"/>
  <c r="J685" i="39" s="1"/>
  <c r="DQ32" i="16"/>
  <c r="G659" i="39"/>
  <c r="I659" i="39" s="1"/>
  <c r="J659" i="39" s="1"/>
  <c r="DQ68" i="16"/>
  <c r="G695" i="39"/>
  <c r="I695" i="39" s="1"/>
  <c r="J695" i="39" s="1"/>
  <c r="DQ48" i="16"/>
  <c r="G675" i="39"/>
  <c r="I675" i="39" s="1"/>
  <c r="J675" i="39" s="1"/>
  <c r="DQ46" i="16"/>
  <c r="G673" i="39"/>
  <c r="I673" i="39" s="1"/>
  <c r="J673" i="39" s="1"/>
  <c r="DQ37" i="16"/>
  <c r="G664" i="39"/>
  <c r="I664" i="39" s="1"/>
  <c r="J664" i="39" s="1"/>
  <c r="DQ64" i="16"/>
  <c r="G691" i="39"/>
  <c r="I691" i="39" s="1"/>
  <c r="J691" i="39" s="1"/>
  <c r="DQ26" i="16"/>
  <c r="G653" i="39"/>
  <c r="I653" i="39" s="1"/>
  <c r="J653" i="39" s="1"/>
  <c r="DQ67" i="16"/>
  <c r="G694" i="39"/>
  <c r="I694" i="39" s="1"/>
  <c r="J694" i="39" s="1"/>
  <c r="DQ31" i="16"/>
  <c r="G658" i="39"/>
  <c r="I658" i="39" s="1"/>
  <c r="J658" i="39" s="1"/>
  <c r="DQ45" i="16"/>
  <c r="G672" i="39"/>
  <c r="I672" i="39" s="1"/>
  <c r="J672" i="39" s="1"/>
  <c r="DQ61" i="16"/>
  <c r="G688" i="39"/>
  <c r="I688" i="39" s="1"/>
  <c r="J688" i="39" s="1"/>
  <c r="DQ49" i="16"/>
  <c r="G676" i="39"/>
  <c r="I676" i="39" s="1"/>
  <c r="J676" i="39" s="1"/>
  <c r="DQ18" i="16"/>
  <c r="G645" i="39"/>
  <c r="I645" i="39" s="1"/>
  <c r="J645" i="39" s="1"/>
  <c r="DQ59" i="16"/>
  <c r="G686" i="39"/>
  <c r="I686" i="39" s="1"/>
  <c r="J686" i="39" s="1"/>
  <c r="DQ39" i="16"/>
  <c r="G666" i="39"/>
  <c r="I666" i="39" s="1"/>
  <c r="J666" i="39" s="1"/>
  <c r="DQ30" i="16"/>
  <c r="G657" i="39"/>
  <c r="I657" i="39" s="1"/>
  <c r="J657" i="39" s="1"/>
  <c r="DQ66" i="16"/>
  <c r="G693" i="39"/>
  <c r="I693" i="39" s="1"/>
  <c r="J693" i="39" s="1"/>
  <c r="CU19" i="16"/>
  <c r="G576" i="39"/>
  <c r="I576" i="39" s="1"/>
  <c r="J576" i="39" s="1"/>
  <c r="CU46" i="16"/>
  <c r="G603" i="39"/>
  <c r="I603" i="39" s="1"/>
  <c r="J603" i="39" s="1"/>
  <c r="CU32" i="16"/>
  <c r="G589" i="39"/>
  <c r="I589" i="39" s="1"/>
  <c r="J589" i="39" s="1"/>
  <c r="CU61" i="16"/>
  <c r="G618" i="39"/>
  <c r="I618" i="39" s="1"/>
  <c r="J618" i="39" s="1"/>
  <c r="CU56" i="16"/>
  <c r="G613" i="39"/>
  <c r="I613" i="39" s="1"/>
  <c r="J613" i="39" s="1"/>
  <c r="CU26" i="16"/>
  <c r="G583" i="39"/>
  <c r="I583" i="39" s="1"/>
  <c r="J583" i="39" s="1"/>
  <c r="CU54" i="16"/>
  <c r="G611" i="39"/>
  <c r="I611" i="39" s="1"/>
  <c r="J611" i="39" s="1"/>
  <c r="CU69" i="16"/>
  <c r="G626" i="39"/>
  <c r="I626" i="39" s="1"/>
  <c r="J626" i="39" s="1"/>
  <c r="CU64" i="16"/>
  <c r="G621" i="39"/>
  <c r="I621" i="39" s="1"/>
  <c r="J621" i="39" s="1"/>
  <c r="CU68" i="16"/>
  <c r="G625" i="39"/>
  <c r="I625" i="39" s="1"/>
  <c r="J625" i="39" s="1"/>
  <c r="CU45" i="16"/>
  <c r="G602" i="39"/>
  <c r="I602" i="39" s="1"/>
  <c r="J602" i="39" s="1"/>
  <c r="CU31" i="16"/>
  <c r="G588" i="39"/>
  <c r="I588" i="39" s="1"/>
  <c r="J588" i="39" s="1"/>
  <c r="CU30" i="16"/>
  <c r="G587" i="39"/>
  <c r="I587" i="39" s="1"/>
  <c r="J587" i="39" s="1"/>
  <c r="CU48" i="16"/>
  <c r="G605" i="39"/>
  <c r="I605" i="39" s="1"/>
  <c r="J605" i="39" s="1"/>
  <c r="CU37" i="16"/>
  <c r="G594" i="39"/>
  <c r="I594" i="39" s="1"/>
  <c r="J594" i="39" s="1"/>
  <c r="CU67" i="16"/>
  <c r="G624" i="39"/>
  <c r="I624" i="39" s="1"/>
  <c r="J624" i="39" s="1"/>
  <c r="CU18" i="16"/>
  <c r="G575" i="39"/>
  <c r="I575" i="39" s="1"/>
  <c r="J575" i="39" s="1"/>
  <c r="CU65" i="16"/>
  <c r="G622" i="39"/>
  <c r="I622" i="39" s="1"/>
  <c r="J622" i="39" s="1"/>
  <c r="CU58" i="16"/>
  <c r="G615" i="39"/>
  <c r="I615" i="39" s="1"/>
  <c r="J615" i="39" s="1"/>
  <c r="CU24" i="16"/>
  <c r="G581" i="39"/>
  <c r="I581" i="39" s="1"/>
  <c r="J581" i="39" s="1"/>
  <c r="CU39" i="16"/>
  <c r="G596" i="39"/>
  <c r="I596" i="39" s="1"/>
  <c r="J596" i="39" s="1"/>
  <c r="CU23" i="16"/>
  <c r="G580" i="39"/>
  <c r="I580" i="39" s="1"/>
  <c r="J580" i="39" s="1"/>
  <c r="CU53" i="16"/>
  <c r="G610" i="39"/>
  <c r="I610" i="39" s="1"/>
  <c r="J610" i="39" s="1"/>
  <c r="CU59" i="16"/>
  <c r="G616" i="39"/>
  <c r="I616" i="39" s="1"/>
  <c r="J616" i="39" s="1"/>
  <c r="CU47" i="16"/>
  <c r="G604" i="39"/>
  <c r="I604" i="39" s="1"/>
  <c r="J604" i="39" s="1"/>
  <c r="CU66" i="16"/>
  <c r="G623" i="39"/>
  <c r="I623" i="39" s="1"/>
  <c r="J623" i="39" s="1"/>
  <c r="CU34" i="16"/>
  <c r="G591" i="39"/>
  <c r="I591" i="39" s="1"/>
  <c r="J591" i="39" s="1"/>
  <c r="CU60" i="16"/>
  <c r="G617" i="39"/>
  <c r="I617" i="39" s="1"/>
  <c r="J617" i="39" s="1"/>
  <c r="BZ67" i="16"/>
  <c r="G554" i="39"/>
  <c r="I554" i="39" s="1"/>
  <c r="J554" i="39" s="1"/>
  <c r="BZ56" i="16"/>
  <c r="G543" i="39"/>
  <c r="I543" i="39" s="1"/>
  <c r="J543" i="39" s="1"/>
  <c r="BZ61" i="16"/>
  <c r="G548" i="39"/>
  <c r="I548" i="39" s="1"/>
  <c r="J548" i="39" s="1"/>
  <c r="BZ34" i="16"/>
  <c r="G521" i="39"/>
  <c r="I521" i="39" s="1"/>
  <c r="J521" i="39" s="1"/>
  <c r="BZ29" i="16"/>
  <c r="G516" i="39"/>
  <c r="I516" i="39" s="1"/>
  <c r="J516" i="39" s="1"/>
  <c r="BZ54" i="16"/>
  <c r="G541" i="39"/>
  <c r="I541" i="39" s="1"/>
  <c r="J541" i="39" s="1"/>
  <c r="BZ58" i="16"/>
  <c r="G545" i="39"/>
  <c r="I545" i="39" s="1"/>
  <c r="J545" i="39" s="1"/>
  <c r="BZ43" i="16"/>
  <c r="G530" i="39"/>
  <c r="I530" i="39" s="1"/>
  <c r="J530" i="39" s="1"/>
  <c r="BZ32" i="16"/>
  <c r="G519" i="39"/>
  <c r="I519" i="39" s="1"/>
  <c r="J519" i="39" s="1"/>
  <c r="BZ66" i="16"/>
  <c r="G553" i="39"/>
  <c r="I553" i="39" s="1"/>
  <c r="J553" i="39" s="1"/>
  <c r="BZ26" i="16"/>
  <c r="G513" i="39"/>
  <c r="I513" i="39" s="1"/>
  <c r="J513" i="39" s="1"/>
  <c r="BZ69" i="16"/>
  <c r="G556" i="39"/>
  <c r="I556" i="39" s="1"/>
  <c r="J556" i="39" s="1"/>
  <c r="BZ49" i="16"/>
  <c r="G536" i="39"/>
  <c r="I536" i="39" s="1"/>
  <c r="J536" i="39" s="1"/>
  <c r="BZ60" i="16"/>
  <c r="G547" i="39"/>
  <c r="I547" i="39" s="1"/>
  <c r="J547" i="39" s="1"/>
  <c r="BZ23" i="16"/>
  <c r="G510" i="39"/>
  <c r="I510" i="39" s="1"/>
  <c r="J510" i="39" s="1"/>
  <c r="BZ68" i="16"/>
  <c r="G555" i="39"/>
  <c r="I555" i="39" s="1"/>
  <c r="J555" i="39" s="1"/>
  <c r="BZ48" i="16"/>
  <c r="G535" i="39"/>
  <c r="I535" i="39" s="1"/>
  <c r="J535" i="39" s="1"/>
  <c r="BZ47" i="16"/>
  <c r="G534" i="39"/>
  <c r="I534" i="39" s="1"/>
  <c r="J534" i="39" s="1"/>
  <c r="BZ37" i="16"/>
  <c r="G524" i="39"/>
  <c r="I524" i="39" s="1"/>
  <c r="J524" i="39" s="1"/>
  <c r="BZ64" i="16"/>
  <c r="G551" i="39"/>
  <c r="I551" i="39" s="1"/>
  <c r="J551" i="39" s="1"/>
  <c r="BZ18" i="16"/>
  <c r="G505" i="39"/>
  <c r="I505" i="39" s="1"/>
  <c r="J505" i="39" s="1"/>
  <c r="BZ31" i="16"/>
  <c r="G518" i="39"/>
  <c r="I518" i="39" s="1"/>
  <c r="J518" i="39" s="1"/>
  <c r="BZ39" i="16"/>
  <c r="G526" i="39"/>
  <c r="I526" i="39" s="1"/>
  <c r="J526" i="39" s="1"/>
  <c r="BZ59" i="16"/>
  <c r="G546" i="39"/>
  <c r="I546" i="39" s="1"/>
  <c r="J546" i="39" s="1"/>
  <c r="BZ30" i="16"/>
  <c r="G517" i="39"/>
  <c r="I517" i="39" s="1"/>
  <c r="J517" i="39" s="1"/>
  <c r="BZ53" i="16"/>
  <c r="G540" i="39"/>
  <c r="I540" i="39" s="1"/>
  <c r="J540" i="39" s="1"/>
  <c r="BZ19" i="16"/>
  <c r="G506" i="39"/>
  <c r="I506" i="39" s="1"/>
  <c r="J506" i="39" s="1"/>
  <c r="BZ24" i="16"/>
  <c r="G511" i="39"/>
  <c r="I511" i="39" s="1"/>
  <c r="J511" i="39" s="1"/>
  <c r="BZ65" i="16"/>
  <c r="G552" i="39"/>
  <c r="I552" i="39" s="1"/>
  <c r="J552" i="39" s="1"/>
  <c r="BZ46" i="16"/>
  <c r="G533" i="39"/>
  <c r="I533" i="39" s="1"/>
  <c r="J533" i="39" s="1"/>
  <c r="BF66" i="16"/>
  <c r="G483" i="39"/>
  <c r="I483" i="39" s="1"/>
  <c r="J483" i="39" s="1"/>
  <c r="BF48" i="16"/>
  <c r="G465" i="39"/>
  <c r="I465" i="39" s="1"/>
  <c r="J465" i="39" s="1"/>
  <c r="BF60" i="16"/>
  <c r="G477" i="39"/>
  <c r="I477" i="39" s="1"/>
  <c r="J477" i="39" s="1"/>
  <c r="BF30" i="16"/>
  <c r="G447" i="39"/>
  <c r="I447" i="39" s="1"/>
  <c r="J447" i="39" s="1"/>
  <c r="BF68" i="16"/>
  <c r="G485" i="39"/>
  <c r="I485" i="39" s="1"/>
  <c r="J485" i="39" s="1"/>
  <c r="BF47" i="16"/>
  <c r="G464" i="39"/>
  <c r="I464" i="39" s="1"/>
  <c r="J464" i="39" s="1"/>
  <c r="BF43" i="16"/>
  <c r="G460" i="39"/>
  <c r="I460" i="39" s="1"/>
  <c r="J460" i="39" s="1"/>
  <c r="BF61" i="16"/>
  <c r="G478" i="39"/>
  <c r="I478" i="39" s="1"/>
  <c r="J478" i="39" s="1"/>
  <c r="BF69" i="16"/>
  <c r="G486" i="39"/>
  <c r="I486" i="39" s="1"/>
  <c r="J486" i="39" s="1"/>
  <c r="BF64" i="16"/>
  <c r="G481" i="39"/>
  <c r="I481" i="39" s="1"/>
  <c r="J481" i="39" s="1"/>
  <c r="BF26" i="16"/>
  <c r="G443" i="39"/>
  <c r="I443" i="39" s="1"/>
  <c r="J443" i="39" s="1"/>
  <c r="BF65" i="16"/>
  <c r="G482" i="39"/>
  <c r="I482" i="39" s="1"/>
  <c r="J482" i="39" s="1"/>
  <c r="BF67" i="16"/>
  <c r="G484" i="39"/>
  <c r="I484" i="39" s="1"/>
  <c r="J484" i="39" s="1"/>
  <c r="BF46" i="16"/>
  <c r="G463" i="39"/>
  <c r="I463" i="39" s="1"/>
  <c r="J463" i="39" s="1"/>
  <c r="BF37" i="16"/>
  <c r="G454" i="39"/>
  <c r="I454" i="39" s="1"/>
  <c r="J454" i="39" s="1"/>
  <c r="BF19" i="16"/>
  <c r="G436" i="39"/>
  <c r="I436" i="39" s="1"/>
  <c r="J436" i="39" s="1"/>
  <c r="BF39" i="16"/>
  <c r="G456" i="39"/>
  <c r="I456" i="39" s="1"/>
  <c r="J456" i="39" s="1"/>
  <c r="BF31" i="16"/>
  <c r="G448" i="39"/>
  <c r="I448" i="39" s="1"/>
  <c r="J448" i="39" s="1"/>
  <c r="BF59" i="16"/>
  <c r="G476" i="39"/>
  <c r="I476" i="39" s="1"/>
  <c r="J476" i="39" s="1"/>
  <c r="BF56" i="16"/>
  <c r="G473" i="39"/>
  <c r="I473" i="39" s="1"/>
  <c r="J473" i="39" s="1"/>
  <c r="BF42" i="16"/>
  <c r="G459" i="39"/>
  <c r="I459" i="39" s="1"/>
  <c r="J459" i="39" s="1"/>
  <c r="BF58" i="16"/>
  <c r="G475" i="39"/>
  <c r="I475" i="39" s="1"/>
  <c r="J475" i="39" s="1"/>
  <c r="BF23" i="16"/>
  <c r="G440" i="39"/>
  <c r="I440" i="39" s="1"/>
  <c r="J440" i="39" s="1"/>
  <c r="BF18" i="16"/>
  <c r="G435" i="39"/>
  <c r="I435" i="39" s="1"/>
  <c r="J435" i="39" s="1"/>
  <c r="BF24" i="16"/>
  <c r="G441" i="39"/>
  <c r="I441" i="39" s="1"/>
  <c r="J441" i="39" s="1"/>
  <c r="BF54" i="16"/>
  <c r="G471" i="39"/>
  <c r="I471" i="39" s="1"/>
  <c r="J471" i="39" s="1"/>
  <c r="BF29" i="16"/>
  <c r="G446" i="39"/>
  <c r="I446" i="39" s="1"/>
  <c r="J446" i="39" s="1"/>
  <c r="BF53" i="16"/>
  <c r="G470" i="39"/>
  <c r="I470" i="39" s="1"/>
  <c r="J470" i="39" s="1"/>
  <c r="BF34" i="16"/>
  <c r="G451" i="39"/>
  <c r="I451" i="39" s="1"/>
  <c r="J451" i="39" s="1"/>
  <c r="BF32" i="16"/>
  <c r="G449" i="39"/>
  <c r="I449" i="39" s="1"/>
  <c r="J449" i="39" s="1"/>
  <c r="AL31" i="16"/>
  <c r="G378" i="39"/>
  <c r="I378" i="39" s="1"/>
  <c r="J378" i="39" s="1"/>
  <c r="AL69" i="16"/>
  <c r="G416" i="39"/>
  <c r="I416" i="39" s="1"/>
  <c r="J416" i="39" s="1"/>
  <c r="AL23" i="16"/>
  <c r="G370" i="39"/>
  <c r="I370" i="39" s="1"/>
  <c r="J370" i="39" s="1"/>
  <c r="AL60" i="16"/>
  <c r="G407" i="39"/>
  <c r="I407" i="39" s="1"/>
  <c r="J407" i="39" s="1"/>
  <c r="AL39" i="16"/>
  <c r="G386" i="39"/>
  <c r="I386" i="39" s="1"/>
  <c r="J386" i="39" s="1"/>
  <c r="AL62" i="16"/>
  <c r="G409" i="39"/>
  <c r="I409" i="39" s="1"/>
  <c r="J409" i="39" s="1"/>
  <c r="AL40" i="16"/>
  <c r="G387" i="39"/>
  <c r="I387" i="39" s="1"/>
  <c r="J387" i="39" s="1"/>
  <c r="AL58" i="16"/>
  <c r="G405" i="39"/>
  <c r="I405" i="39" s="1"/>
  <c r="J405" i="39" s="1"/>
  <c r="AL46" i="16"/>
  <c r="G393" i="39"/>
  <c r="I393" i="39" s="1"/>
  <c r="J393" i="39" s="1"/>
  <c r="AL56" i="16"/>
  <c r="G403" i="39"/>
  <c r="I403" i="39" s="1"/>
  <c r="J403" i="39" s="1"/>
  <c r="AL65" i="16"/>
  <c r="G412" i="39"/>
  <c r="I412" i="39" s="1"/>
  <c r="J412" i="39" s="1"/>
  <c r="AL66" i="16"/>
  <c r="G413" i="39"/>
  <c r="I413" i="39" s="1"/>
  <c r="J413" i="39" s="1"/>
  <c r="AL24" i="16"/>
  <c r="G371" i="39"/>
  <c r="I371" i="39" s="1"/>
  <c r="J371" i="39" s="1"/>
  <c r="AL63" i="16"/>
  <c r="G410" i="39"/>
  <c r="I410" i="39" s="1"/>
  <c r="J410" i="39" s="1"/>
  <c r="AL61" i="16"/>
  <c r="G408" i="39"/>
  <c r="I408" i="39" s="1"/>
  <c r="J408" i="39" s="1"/>
  <c r="AL48" i="16"/>
  <c r="G395" i="39"/>
  <c r="I395" i="39" s="1"/>
  <c r="J395" i="39" s="1"/>
  <c r="AL47" i="16"/>
  <c r="G394" i="39"/>
  <c r="I394" i="39" s="1"/>
  <c r="J394" i="39" s="1"/>
  <c r="AL64" i="16"/>
  <c r="G411" i="39"/>
  <c r="I411" i="39" s="1"/>
  <c r="J411" i="39" s="1"/>
  <c r="AL32" i="16"/>
  <c r="G379" i="39"/>
  <c r="I379" i="39" s="1"/>
  <c r="J379" i="39" s="1"/>
  <c r="AL59" i="16"/>
  <c r="G406" i="39"/>
  <c r="I406" i="39" s="1"/>
  <c r="J406" i="39" s="1"/>
  <c r="AL67" i="16"/>
  <c r="G414" i="39"/>
  <c r="I414" i="39" s="1"/>
  <c r="J414" i="39" s="1"/>
  <c r="AL37" i="16"/>
  <c r="G384" i="39"/>
  <c r="I384" i="39" s="1"/>
  <c r="J384" i="39" s="1"/>
  <c r="AL53" i="16"/>
  <c r="G400" i="39"/>
  <c r="I400" i="39" s="1"/>
  <c r="J400" i="39" s="1"/>
  <c r="AL68" i="16"/>
  <c r="G415" i="39"/>
  <c r="I415" i="39" s="1"/>
  <c r="J415" i="39" s="1"/>
  <c r="AL54" i="16"/>
  <c r="G401" i="39"/>
  <c r="I401" i="39" s="1"/>
  <c r="J401" i="39" s="1"/>
  <c r="AL49" i="16"/>
  <c r="G396" i="39"/>
  <c r="I396" i="39" s="1"/>
  <c r="J396" i="39" s="1"/>
  <c r="AL30" i="16"/>
  <c r="G377" i="39"/>
  <c r="I377" i="39" s="1"/>
  <c r="J377" i="39" s="1"/>
  <c r="AL18" i="16"/>
  <c r="G365" i="39"/>
  <c r="I365" i="39" s="1"/>
  <c r="J365" i="39" s="1"/>
  <c r="FV14" i="16"/>
  <c r="FA38" i="16"/>
  <c r="EZ38" i="16"/>
  <c r="F805" i="39" s="1"/>
  <c r="H805" i="39" s="1"/>
  <c r="FA20" i="16"/>
  <c r="EZ20" i="16"/>
  <c r="F787" i="39" s="1"/>
  <c r="H787" i="39" s="1"/>
  <c r="FA52" i="16"/>
  <c r="EZ52" i="16"/>
  <c r="F819" i="39" s="1"/>
  <c r="H819" i="39" s="1"/>
  <c r="FC14" i="16"/>
  <c r="EZ14" i="16"/>
  <c r="F781" i="39" s="1"/>
  <c r="H781" i="39" s="1"/>
  <c r="FA57" i="16"/>
  <c r="EZ57" i="16"/>
  <c r="F824" i="39" s="1"/>
  <c r="H824" i="39" s="1"/>
  <c r="FA7" i="16"/>
  <c r="EZ7" i="16"/>
  <c r="F774" i="39" s="1"/>
  <c r="H774" i="39" s="1"/>
  <c r="FA9" i="16"/>
  <c r="EZ9" i="16"/>
  <c r="F776" i="39" s="1"/>
  <c r="H776" i="39" s="1"/>
  <c r="FA22" i="16"/>
  <c r="EZ22" i="16"/>
  <c r="F789" i="39" s="1"/>
  <c r="H789" i="39" s="1"/>
  <c r="FC8" i="16"/>
  <c r="EZ8" i="16"/>
  <c r="F775" i="39" s="1"/>
  <c r="H775" i="39" s="1"/>
  <c r="FA21" i="16"/>
  <c r="EZ21" i="16"/>
  <c r="F788" i="39" s="1"/>
  <c r="H788" i="39" s="1"/>
  <c r="FC17" i="16"/>
  <c r="EZ17" i="16"/>
  <c r="F784" i="39" s="1"/>
  <c r="H784" i="39" s="1"/>
  <c r="EF51" i="16"/>
  <c r="EE51" i="16"/>
  <c r="F748" i="39" s="1"/>
  <c r="H748" i="39" s="1"/>
  <c r="EF7" i="16"/>
  <c r="EE7" i="16"/>
  <c r="F704" i="39" s="1"/>
  <c r="H704" i="39" s="1"/>
  <c r="EF52" i="16"/>
  <c r="EE52" i="16"/>
  <c r="F749" i="39" s="1"/>
  <c r="H749" i="39" s="1"/>
  <c r="EH17" i="16"/>
  <c r="EE17" i="16"/>
  <c r="F714" i="39" s="1"/>
  <c r="H714" i="39" s="1"/>
  <c r="EF22" i="16"/>
  <c r="EE22" i="16"/>
  <c r="F719" i="39" s="1"/>
  <c r="H719" i="39" s="1"/>
  <c r="EH14" i="16"/>
  <c r="EE14" i="16"/>
  <c r="F711" i="39" s="1"/>
  <c r="H711" i="39" s="1"/>
  <c r="EH57" i="16"/>
  <c r="EE57" i="16"/>
  <c r="F754" i="39" s="1"/>
  <c r="H754" i="39" s="1"/>
  <c r="EF20" i="16"/>
  <c r="EE20" i="16"/>
  <c r="F717" i="39" s="1"/>
  <c r="H717" i="39" s="1"/>
  <c r="EH8" i="16"/>
  <c r="EE8" i="16"/>
  <c r="F705" i="39" s="1"/>
  <c r="H705" i="39" s="1"/>
  <c r="EF36" i="16"/>
  <c r="EE36" i="16"/>
  <c r="F733" i="39" s="1"/>
  <c r="H733" i="39" s="1"/>
  <c r="EF38" i="16"/>
  <c r="EE38" i="16"/>
  <c r="F735" i="39" s="1"/>
  <c r="H735" i="39" s="1"/>
  <c r="EF9" i="16"/>
  <c r="EE9" i="16"/>
  <c r="F706" i="39" s="1"/>
  <c r="H706" i="39" s="1"/>
  <c r="EF21" i="16"/>
  <c r="EE21" i="16"/>
  <c r="F718" i="39" s="1"/>
  <c r="H718" i="39" s="1"/>
  <c r="DM9" i="16"/>
  <c r="DJ9" i="16"/>
  <c r="F636" i="39" s="1"/>
  <c r="H636" i="39" s="1"/>
  <c r="DK62" i="16"/>
  <c r="DJ62" i="16"/>
  <c r="F689" i="39" s="1"/>
  <c r="H689" i="39" s="1"/>
  <c r="DK38" i="16"/>
  <c r="DJ38" i="16"/>
  <c r="F665" i="39" s="1"/>
  <c r="H665" i="39" s="1"/>
  <c r="DK51" i="16"/>
  <c r="DJ51" i="16"/>
  <c r="F678" i="39" s="1"/>
  <c r="H678" i="39" s="1"/>
  <c r="DK74" i="16"/>
  <c r="DJ74" i="16"/>
  <c r="F701" i="39" s="1"/>
  <c r="H701" i="39" s="1"/>
  <c r="DK57" i="16"/>
  <c r="DJ57" i="16"/>
  <c r="F684" i="39" s="1"/>
  <c r="H684" i="39" s="1"/>
  <c r="DK52" i="16"/>
  <c r="DJ52" i="16"/>
  <c r="F679" i="39" s="1"/>
  <c r="H679" i="39" s="1"/>
  <c r="DK20" i="16"/>
  <c r="DJ20" i="16"/>
  <c r="F647" i="39" s="1"/>
  <c r="H647" i="39" s="1"/>
  <c r="DK21" i="16"/>
  <c r="DJ21" i="16"/>
  <c r="F648" i="39" s="1"/>
  <c r="H648" i="39" s="1"/>
  <c r="DK22" i="16"/>
  <c r="DJ22" i="16"/>
  <c r="F649" i="39" s="1"/>
  <c r="H649" i="39" s="1"/>
  <c r="DM8" i="16"/>
  <c r="DJ8" i="16"/>
  <c r="F635" i="39" s="1"/>
  <c r="H635" i="39" s="1"/>
  <c r="DK36" i="16"/>
  <c r="DJ36" i="16"/>
  <c r="F663" i="39" s="1"/>
  <c r="H663" i="39" s="1"/>
  <c r="DK72" i="16"/>
  <c r="DJ72" i="16"/>
  <c r="F699" i="39" s="1"/>
  <c r="H699" i="39" s="1"/>
  <c r="DM14" i="16"/>
  <c r="DJ14" i="16"/>
  <c r="F641" i="39" s="1"/>
  <c r="H641" i="39" s="1"/>
  <c r="DM17" i="16"/>
  <c r="DJ17" i="16"/>
  <c r="F644" i="39" s="1"/>
  <c r="H644" i="39" s="1"/>
  <c r="DK7" i="16"/>
  <c r="DJ7" i="16"/>
  <c r="F634" i="39" s="1"/>
  <c r="H634" i="39" s="1"/>
  <c r="DK63" i="16"/>
  <c r="DJ63" i="16"/>
  <c r="F690" i="39" s="1"/>
  <c r="H690" i="39" s="1"/>
  <c r="DK71" i="16"/>
  <c r="DJ71" i="16"/>
  <c r="F698" i="39" s="1"/>
  <c r="H698" i="39" s="1"/>
  <c r="DM73" i="16"/>
  <c r="DJ73" i="16"/>
  <c r="F700" i="39" s="1"/>
  <c r="H700" i="39" s="1"/>
  <c r="CO9" i="16"/>
  <c r="CN9" i="16"/>
  <c r="F566" i="39" s="1"/>
  <c r="H566" i="39" s="1"/>
  <c r="CQ8" i="16"/>
  <c r="CN8" i="16"/>
  <c r="F565" i="39" s="1"/>
  <c r="H565" i="39" s="1"/>
  <c r="CQ14" i="16"/>
  <c r="CN14" i="16"/>
  <c r="F571" i="39" s="1"/>
  <c r="H571" i="39" s="1"/>
  <c r="CO17" i="16"/>
  <c r="CN17" i="16"/>
  <c r="F574" i="39" s="1"/>
  <c r="H574" i="39" s="1"/>
  <c r="CO22" i="16"/>
  <c r="CN22" i="16"/>
  <c r="F579" i="39" s="1"/>
  <c r="H579" i="39" s="1"/>
  <c r="CO20" i="16"/>
  <c r="CN20" i="16"/>
  <c r="F577" i="39" s="1"/>
  <c r="H577" i="39" s="1"/>
  <c r="CO21" i="16"/>
  <c r="CN21" i="16"/>
  <c r="F578" i="39" s="1"/>
  <c r="H578" i="39" s="1"/>
  <c r="BV14" i="16"/>
  <c r="BS14" i="16"/>
  <c r="F501" i="39" s="1"/>
  <c r="H501" i="39" s="1"/>
  <c r="BT51" i="16"/>
  <c r="BS51" i="16"/>
  <c r="F538" i="39" s="1"/>
  <c r="H538" i="39" s="1"/>
  <c r="BV17" i="16"/>
  <c r="BS17" i="16"/>
  <c r="F504" i="39" s="1"/>
  <c r="H504" i="39" s="1"/>
  <c r="BV21" i="16"/>
  <c r="BS21" i="16"/>
  <c r="F508" i="39" s="1"/>
  <c r="H508" i="39" s="1"/>
  <c r="BV38" i="16"/>
  <c r="BS38" i="16"/>
  <c r="F525" i="39" s="1"/>
  <c r="H525" i="39" s="1"/>
  <c r="BT57" i="16"/>
  <c r="BS57" i="16"/>
  <c r="F544" i="39" s="1"/>
  <c r="H544" i="39" s="1"/>
  <c r="BV22" i="16"/>
  <c r="BS22" i="16"/>
  <c r="F509" i="39" s="1"/>
  <c r="H509" i="39" s="1"/>
  <c r="BT36" i="16"/>
  <c r="BS36" i="16"/>
  <c r="F523" i="39" s="1"/>
  <c r="H523" i="39" s="1"/>
  <c r="BT52" i="16"/>
  <c r="BS52" i="16"/>
  <c r="F539" i="39" s="1"/>
  <c r="H539" i="39" s="1"/>
  <c r="BV9" i="16"/>
  <c r="BS9" i="16"/>
  <c r="F496" i="39" s="1"/>
  <c r="H496" i="39" s="1"/>
  <c r="BT8" i="16"/>
  <c r="BS8" i="16"/>
  <c r="F495" i="39" s="1"/>
  <c r="H495" i="39" s="1"/>
  <c r="BT20" i="16"/>
  <c r="BS20" i="16"/>
  <c r="F507" i="39" s="1"/>
  <c r="H507" i="39" s="1"/>
  <c r="AZ57" i="16"/>
  <c r="AZ38" i="16"/>
  <c r="BB14" i="16"/>
  <c r="AZ52" i="16"/>
  <c r="AZ20" i="16"/>
  <c r="AZ51" i="16"/>
  <c r="BB17" i="16"/>
  <c r="BB8" i="16"/>
  <c r="AZ21" i="16"/>
  <c r="AZ22" i="16"/>
  <c r="AZ36" i="16"/>
  <c r="AF25" i="16"/>
  <c r="AE25" i="16"/>
  <c r="F372" i="39" s="1"/>
  <c r="H372" i="39" s="1"/>
  <c r="AF29" i="16"/>
  <c r="AE29" i="16"/>
  <c r="F376" i="39" s="1"/>
  <c r="H376" i="39" s="1"/>
  <c r="AH14" i="16"/>
  <c r="AE14" i="16"/>
  <c r="F361" i="39" s="1"/>
  <c r="H361" i="39" s="1"/>
  <c r="AH17" i="16"/>
  <c r="AE17" i="16"/>
  <c r="F364" i="39" s="1"/>
  <c r="H364" i="39" s="1"/>
  <c r="AH8" i="16"/>
  <c r="AE8" i="16"/>
  <c r="F355" i="39" s="1"/>
  <c r="H355" i="39" s="1"/>
  <c r="AF26" i="16"/>
  <c r="AE26" i="16"/>
  <c r="F373" i="39" s="1"/>
  <c r="H373" i="39" s="1"/>
  <c r="R31" i="16"/>
  <c r="G308" i="39"/>
  <c r="I308" i="39" s="1"/>
  <c r="J308" i="39" s="1"/>
  <c r="R68" i="16"/>
  <c r="G345" i="39"/>
  <c r="I345" i="39" s="1"/>
  <c r="J345" i="39" s="1"/>
  <c r="R37" i="16"/>
  <c r="G314" i="39"/>
  <c r="I314" i="39" s="1"/>
  <c r="J314" i="39" s="1"/>
  <c r="R23" i="16"/>
  <c r="G300" i="39"/>
  <c r="I300" i="39" s="1"/>
  <c r="J300" i="39" s="1"/>
  <c r="R26" i="16"/>
  <c r="G303" i="39"/>
  <c r="I303" i="39" s="1"/>
  <c r="J303" i="39" s="1"/>
  <c r="R48" i="16"/>
  <c r="G325" i="39"/>
  <c r="I325" i="39" s="1"/>
  <c r="J325" i="39" s="1"/>
  <c r="R67" i="16"/>
  <c r="G344" i="39"/>
  <c r="I344" i="39" s="1"/>
  <c r="J344" i="39" s="1"/>
  <c r="R47" i="16"/>
  <c r="G324" i="39"/>
  <c r="I324" i="39" s="1"/>
  <c r="J324" i="39" s="1"/>
  <c r="R39" i="16"/>
  <c r="G316" i="39"/>
  <c r="I316" i="39" s="1"/>
  <c r="J316" i="39" s="1"/>
  <c r="R61" i="16"/>
  <c r="G338" i="39"/>
  <c r="I338" i="39" s="1"/>
  <c r="J338" i="39" s="1"/>
  <c r="R62" i="16"/>
  <c r="G339" i="39"/>
  <c r="I339" i="39" s="1"/>
  <c r="J339" i="39" s="1"/>
  <c r="R30" i="16"/>
  <c r="G307" i="39"/>
  <c r="I307" i="39" s="1"/>
  <c r="J307" i="39" s="1"/>
  <c r="R18" i="16"/>
  <c r="G295" i="39"/>
  <c r="I295" i="39" s="1"/>
  <c r="J295" i="39" s="1"/>
  <c r="R29" i="16"/>
  <c r="G306" i="39"/>
  <c r="I306" i="39" s="1"/>
  <c r="J306" i="39" s="1"/>
  <c r="R24" i="16"/>
  <c r="G301" i="39"/>
  <c r="I301" i="39" s="1"/>
  <c r="J301" i="39" s="1"/>
  <c r="R65" i="16"/>
  <c r="G342" i="39"/>
  <c r="I342" i="39" s="1"/>
  <c r="J342" i="39" s="1"/>
  <c r="R60" i="16"/>
  <c r="G337" i="39"/>
  <c r="I337" i="39" s="1"/>
  <c r="J337" i="39" s="1"/>
  <c r="R45" i="16"/>
  <c r="G322" i="39"/>
  <c r="I322" i="39" s="1"/>
  <c r="J322" i="39" s="1"/>
  <c r="R58" i="16"/>
  <c r="G335" i="39"/>
  <c r="I335" i="39" s="1"/>
  <c r="J335" i="39" s="1"/>
  <c r="R19" i="16"/>
  <c r="G296" i="39"/>
  <c r="I296" i="39" s="1"/>
  <c r="J296" i="39" s="1"/>
  <c r="R56" i="16"/>
  <c r="G333" i="39"/>
  <c r="I333" i="39" s="1"/>
  <c r="J333" i="39" s="1"/>
  <c r="R63" i="16"/>
  <c r="G340" i="39"/>
  <c r="I340" i="39" s="1"/>
  <c r="J340" i="39" s="1"/>
  <c r="R53" i="16"/>
  <c r="G330" i="39"/>
  <c r="I330" i="39" s="1"/>
  <c r="J330" i="39" s="1"/>
  <c r="R66" i="16"/>
  <c r="G343" i="39"/>
  <c r="I343" i="39" s="1"/>
  <c r="J343" i="39" s="1"/>
  <c r="R40" i="16"/>
  <c r="G317" i="39"/>
  <c r="I317" i="39" s="1"/>
  <c r="J317" i="39" s="1"/>
  <c r="R46" i="16"/>
  <c r="G323" i="39"/>
  <c r="I323" i="39" s="1"/>
  <c r="J323" i="39" s="1"/>
  <c r="R32" i="16"/>
  <c r="G309" i="39"/>
  <c r="I309" i="39" s="1"/>
  <c r="J309" i="39" s="1"/>
  <c r="R64" i="16"/>
  <c r="G341" i="39"/>
  <c r="I341" i="39" s="1"/>
  <c r="J341" i="39" s="1"/>
  <c r="R59" i="16"/>
  <c r="G336" i="39"/>
  <c r="I336" i="39" s="1"/>
  <c r="J336" i="39" s="1"/>
  <c r="EF17" i="16"/>
  <c r="N14" i="16"/>
  <c r="N17" i="16"/>
  <c r="BD72" i="27"/>
  <c r="GB18" i="16"/>
  <c r="GB31" i="16"/>
  <c r="GB60" i="16"/>
  <c r="GB53" i="16"/>
  <c r="GB56" i="16"/>
  <c r="GB67" i="16"/>
  <c r="GB63" i="16"/>
  <c r="GB19" i="16"/>
  <c r="GB68" i="16"/>
  <c r="GB30" i="16"/>
  <c r="CQ22" i="16"/>
  <c r="GB46" i="16"/>
  <c r="GB32" i="16"/>
  <c r="GB65" i="16"/>
  <c r="GB47" i="16"/>
  <c r="GB39" i="16"/>
  <c r="GB54" i="16"/>
  <c r="GB64" i="16"/>
  <c r="GB24" i="16"/>
  <c r="GB41" i="16"/>
  <c r="GB58" i="16"/>
  <c r="GB55" i="16"/>
  <c r="GB40" i="16"/>
  <c r="GB62" i="16"/>
  <c r="GB49" i="16"/>
  <c r="GB66" i="16"/>
  <c r="GB26" i="16"/>
  <c r="GB45" i="16"/>
  <c r="GB59" i="16"/>
  <c r="GB48" i="16"/>
  <c r="GB37" i="16"/>
  <c r="GB61" i="16"/>
  <c r="FX52" i="16"/>
  <c r="FV51" i="16"/>
  <c r="FV57" i="16"/>
  <c r="FX21" i="16"/>
  <c r="FX14" i="16"/>
  <c r="FV38" i="16"/>
  <c r="FV22" i="16"/>
  <c r="FV36" i="16"/>
  <c r="FX17" i="16"/>
  <c r="GW64" i="16"/>
  <c r="I971" i="39"/>
  <c r="J971" i="39" s="1"/>
  <c r="GW40" i="16"/>
  <c r="I947" i="39"/>
  <c r="J947" i="39" s="1"/>
  <c r="GW26" i="16"/>
  <c r="I933" i="39"/>
  <c r="J933" i="39" s="1"/>
  <c r="DM21" i="16"/>
  <c r="DM74" i="16"/>
  <c r="DM72" i="16"/>
  <c r="FX22" i="16"/>
  <c r="DK73" i="16"/>
  <c r="DM7" i="16"/>
  <c r="AZ14" i="16"/>
  <c r="EF14" i="16"/>
  <c r="AF14" i="16"/>
  <c r="AZ8" i="16"/>
  <c r="EH20" i="16"/>
  <c r="EH22" i="16"/>
  <c r="GS17" i="16"/>
  <c r="GQ17" i="16"/>
  <c r="AF8" i="16"/>
  <c r="GS14" i="16"/>
  <c r="GQ14" i="16"/>
  <c r="BB36" i="16"/>
  <c r="G453" i="39" s="1"/>
  <c r="I453" i="39" s="1"/>
  <c r="GS39" i="16"/>
  <c r="GS36" i="16"/>
  <c r="FV17" i="16"/>
  <c r="FA17" i="16"/>
  <c r="FX57" i="16"/>
  <c r="FV52" i="16"/>
  <c r="FX51" i="16"/>
  <c r="DK17" i="16"/>
  <c r="CQ17" i="16"/>
  <c r="FX38" i="16"/>
  <c r="FX36" i="16"/>
  <c r="BT17" i="16"/>
  <c r="AZ17" i="16"/>
  <c r="FV21" i="16"/>
  <c r="AF17" i="16"/>
  <c r="L17" i="16"/>
  <c r="FC57" i="16"/>
  <c r="FC52" i="16"/>
  <c r="FA14" i="16"/>
  <c r="FC38" i="16"/>
  <c r="DK14" i="16"/>
  <c r="CO14" i="16"/>
  <c r="FC22" i="16"/>
  <c r="FC21" i="16"/>
  <c r="FC20" i="16"/>
  <c r="BT14" i="16"/>
  <c r="FC9" i="16"/>
  <c r="FC7" i="16"/>
  <c r="L14" i="16"/>
  <c r="EF57" i="16"/>
  <c r="EH52" i="16"/>
  <c r="EH51" i="16"/>
  <c r="EH38" i="16"/>
  <c r="EH36" i="16"/>
  <c r="EH21" i="16"/>
  <c r="EH9" i="16"/>
  <c r="EH7" i="16"/>
  <c r="DM71" i="16"/>
  <c r="DM63" i="16"/>
  <c r="DM62" i="16"/>
  <c r="DM57" i="16"/>
  <c r="DM52" i="16"/>
  <c r="DM51" i="16"/>
  <c r="DM36" i="16"/>
  <c r="DM38" i="16"/>
  <c r="DM22" i="16"/>
  <c r="DM20" i="16"/>
  <c r="DK9" i="16"/>
  <c r="FA8" i="16"/>
  <c r="EF8" i="16"/>
  <c r="DK8" i="16"/>
  <c r="CO8" i="16"/>
  <c r="BV8" i="16"/>
  <c r="CQ21" i="16"/>
  <c r="CQ20" i="16"/>
  <c r="GS8" i="16"/>
  <c r="CQ9" i="16"/>
  <c r="BV57" i="16"/>
  <c r="BV52" i="16"/>
  <c r="BV51" i="16"/>
  <c r="BT38" i="16"/>
  <c r="BV36" i="16"/>
  <c r="BT22" i="16"/>
  <c r="BT21" i="16"/>
  <c r="BV20" i="16"/>
  <c r="BT9" i="16"/>
  <c r="BB57" i="16"/>
  <c r="BB52" i="16"/>
  <c r="BB51" i="16"/>
  <c r="BB38" i="16"/>
  <c r="G455" i="39" s="1"/>
  <c r="I455" i="39" s="1"/>
  <c r="BB22" i="16"/>
  <c r="G439" i="39" s="1"/>
  <c r="I439" i="39" s="1"/>
  <c r="BB21" i="16"/>
  <c r="G438" i="39" s="1"/>
  <c r="I438" i="39" s="1"/>
  <c r="BB20" i="16"/>
  <c r="G437" i="39" s="1"/>
  <c r="I437" i="39" s="1"/>
  <c r="AH29" i="16"/>
  <c r="G376" i="39" s="1"/>
  <c r="I376" i="39" s="1"/>
  <c r="AH26" i="16"/>
  <c r="G373" i="39" s="1"/>
  <c r="I373" i="39" s="1"/>
  <c r="AH25" i="16"/>
  <c r="G372" i="39" s="1"/>
  <c r="I372" i="39" s="1"/>
  <c r="CL25" i="29"/>
  <c r="BS73" i="29"/>
  <c r="DE64" i="29"/>
  <c r="DE70" i="29"/>
  <c r="DE62" i="29"/>
  <c r="DE61" i="29"/>
  <c r="DE60" i="29"/>
  <c r="DE59" i="29"/>
  <c r="DE58" i="29"/>
  <c r="DE57" i="29"/>
  <c r="DE42" i="29"/>
  <c r="DE25" i="29"/>
  <c r="DE24" i="29"/>
  <c r="CL73" i="29"/>
  <c r="CL72" i="29"/>
  <c r="CL70" i="29"/>
  <c r="CL64" i="29"/>
  <c r="CL61" i="29"/>
  <c r="CL60" i="29"/>
  <c r="CL59" i="29"/>
  <c r="CL58" i="29"/>
  <c r="CL57" i="29"/>
  <c r="CL43" i="29"/>
  <c r="CL42" i="29"/>
  <c r="CL38" i="29"/>
  <c r="CL36" i="29"/>
  <c r="CL24" i="29"/>
  <c r="CL23" i="29"/>
  <c r="BS71" i="29"/>
  <c r="BS70" i="29"/>
  <c r="BS64" i="29"/>
  <c r="BS62" i="29"/>
  <c r="BS61" i="29"/>
  <c r="BS60" i="29"/>
  <c r="BS59" i="29"/>
  <c r="BS58" i="29"/>
  <c r="BS57" i="29"/>
  <c r="BS43" i="29"/>
  <c r="BS42" i="29"/>
  <c r="BS41" i="29"/>
  <c r="BS38" i="29"/>
  <c r="BS36" i="29"/>
  <c r="BS28" i="29"/>
  <c r="BS25" i="29"/>
  <c r="BS24" i="29"/>
  <c r="AZ71" i="29"/>
  <c r="AZ73" i="29"/>
  <c r="AZ41" i="29"/>
  <c r="AZ28" i="29"/>
  <c r="AX25" i="29"/>
  <c r="AG28" i="29"/>
  <c r="AG25" i="29"/>
  <c r="AG24" i="29"/>
  <c r="L73" i="29"/>
  <c r="N54" i="29"/>
  <c r="N42" i="29"/>
  <c r="N28" i="29"/>
  <c r="L25" i="29"/>
  <c r="BW6" i="27"/>
  <c r="F5" i="32" s="1"/>
  <c r="FW9" i="16"/>
  <c r="FW7" i="16"/>
  <c r="FW6" i="16"/>
  <c r="FW20" i="16"/>
  <c r="FB36" i="16"/>
  <c r="E803" i="39" s="1"/>
  <c r="FB6" i="16"/>
  <c r="E773" i="39" s="1"/>
  <c r="EG6" i="16"/>
  <c r="E703" i="39" s="1"/>
  <c r="DL6" i="16"/>
  <c r="E633" i="39" s="1"/>
  <c r="CP57" i="16"/>
  <c r="E614" i="39" s="1"/>
  <c r="CP52" i="16"/>
  <c r="E609" i="39" s="1"/>
  <c r="CP51" i="16"/>
  <c r="E608" i="39" s="1"/>
  <c r="CP38" i="16"/>
  <c r="E595" i="39" s="1"/>
  <c r="CP36" i="16"/>
  <c r="E593" i="39" s="1"/>
  <c r="CP7" i="16"/>
  <c r="E564" i="39" s="1"/>
  <c r="BU7" i="16"/>
  <c r="E494" i="39" s="1"/>
  <c r="BU6" i="16"/>
  <c r="E493" i="39" s="1"/>
  <c r="N37" i="15"/>
  <c r="AL57" i="16"/>
  <c r="AG57" i="16"/>
  <c r="E404" i="39" s="1"/>
  <c r="AL52" i="16"/>
  <c r="AG52" i="16"/>
  <c r="E399" i="39" s="1"/>
  <c r="AL51" i="16"/>
  <c r="AG51" i="16"/>
  <c r="E398" i="39" s="1"/>
  <c r="AL38" i="16"/>
  <c r="AG38" i="16"/>
  <c r="E385" i="39" s="1"/>
  <c r="AL36" i="16"/>
  <c r="AG36" i="16"/>
  <c r="E383" i="39" s="1"/>
  <c r="AL22" i="16"/>
  <c r="AG22" i="16"/>
  <c r="E369" i="39" s="1"/>
  <c r="AL21" i="16"/>
  <c r="AG21" i="16"/>
  <c r="E368" i="39" s="1"/>
  <c r="AL20" i="16"/>
  <c r="AG20" i="16"/>
  <c r="E367" i="39" s="1"/>
  <c r="AL7" i="16"/>
  <c r="AG7" i="16"/>
  <c r="E354" i="39" s="1"/>
  <c r="AL6" i="16"/>
  <c r="AG6" i="16"/>
  <c r="E353" i="39" s="1"/>
  <c r="R57" i="16"/>
  <c r="M57" i="16"/>
  <c r="R52" i="16"/>
  <c r="M52" i="16"/>
  <c r="R51" i="16"/>
  <c r="M51" i="16"/>
  <c r="R38" i="16"/>
  <c r="M38" i="16"/>
  <c r="R36" i="16"/>
  <c r="M36" i="16"/>
  <c r="R22" i="16"/>
  <c r="M22" i="16"/>
  <c r="R21" i="16"/>
  <c r="M21" i="16"/>
  <c r="R20" i="16"/>
  <c r="M20" i="16"/>
  <c r="M9" i="16"/>
  <c r="R7" i="16"/>
  <c r="M7" i="16"/>
  <c r="L6" i="16"/>
  <c r="DD56" i="29"/>
  <c r="DD51" i="29"/>
  <c r="DD50" i="29"/>
  <c r="DD45" i="29"/>
  <c r="DD37" i="29"/>
  <c r="DD35" i="29"/>
  <c r="DD23" i="29"/>
  <c r="DD21" i="29"/>
  <c r="DD20" i="29"/>
  <c r="DD19" i="29"/>
  <c r="DD13" i="29"/>
  <c r="DD8" i="29"/>
  <c r="DD6" i="29"/>
  <c r="DD5" i="29"/>
  <c r="CK56" i="29"/>
  <c r="CK51" i="29"/>
  <c r="CK50" i="29"/>
  <c r="CK45" i="29"/>
  <c r="CK37" i="29"/>
  <c r="CK35" i="29"/>
  <c r="CK21" i="29"/>
  <c r="CK20" i="29"/>
  <c r="CK19" i="29"/>
  <c r="CK13" i="29"/>
  <c r="CK8" i="29"/>
  <c r="CK6" i="29"/>
  <c r="CK5" i="29"/>
  <c r="BR20" i="29"/>
  <c r="BR19" i="29"/>
  <c r="BR13" i="29"/>
  <c r="BR11" i="29"/>
  <c r="BR10" i="29"/>
  <c r="BR8" i="29"/>
  <c r="AY8" i="29"/>
  <c r="AY9" i="29"/>
  <c r="AY10" i="29"/>
  <c r="AY11" i="29"/>
  <c r="AF6" i="15"/>
  <c r="BR68" i="29"/>
  <c r="BP68" i="29" s="1"/>
  <c r="BR69" i="29"/>
  <c r="BP69" i="29" s="1"/>
  <c r="BR72" i="29"/>
  <c r="BR56" i="29"/>
  <c r="BR51" i="29"/>
  <c r="BR50" i="29"/>
  <c r="BR45" i="29"/>
  <c r="BR37" i="29"/>
  <c r="BR35" i="29"/>
  <c r="BR23" i="29"/>
  <c r="BR21" i="29"/>
  <c r="BR6" i="29"/>
  <c r="BR5" i="29"/>
  <c r="AY56" i="29"/>
  <c r="AY6" i="29"/>
  <c r="AY5" i="29"/>
  <c r="AF56" i="29"/>
  <c r="AF51" i="29"/>
  <c r="AF50" i="29"/>
  <c r="AF45" i="29"/>
  <c r="AF37" i="29"/>
  <c r="AF35" i="29"/>
  <c r="AF23" i="29"/>
  <c r="AF21" i="29"/>
  <c r="AF20" i="29"/>
  <c r="AF19" i="29"/>
  <c r="AF13" i="29"/>
  <c r="M13" i="29"/>
  <c r="K13" i="29" s="1"/>
  <c r="AF8" i="29"/>
  <c r="AF5" i="29"/>
  <c r="AF6" i="29"/>
  <c r="M56" i="29"/>
  <c r="K56" i="29" s="1"/>
  <c r="M51" i="29"/>
  <c r="K51" i="29" s="1"/>
  <c r="M50" i="29"/>
  <c r="K50" i="29" s="1"/>
  <c r="M45" i="29"/>
  <c r="K45" i="29" s="1"/>
  <c r="M37" i="29"/>
  <c r="K37" i="29" s="1"/>
  <c r="M35" i="29"/>
  <c r="K35" i="29" s="1"/>
  <c r="M23" i="29"/>
  <c r="K23" i="29" s="1"/>
  <c r="M21" i="29"/>
  <c r="K21" i="29" s="1"/>
  <c r="M20" i="29"/>
  <c r="K20" i="29" s="1"/>
  <c r="M19" i="29"/>
  <c r="K19" i="29" s="1"/>
  <c r="M8" i="29"/>
  <c r="K8" i="29" s="1"/>
  <c r="M5" i="29"/>
  <c r="M6" i="29"/>
  <c r="K6" i="29" s="1"/>
  <c r="AF56" i="15"/>
  <c r="AF51" i="15"/>
  <c r="AF50" i="15"/>
  <c r="AF45" i="15"/>
  <c r="AF37" i="15"/>
  <c r="AF35" i="15"/>
  <c r="AF23" i="15"/>
  <c r="AF21" i="15"/>
  <c r="AF20" i="15"/>
  <c r="AF19" i="15"/>
  <c r="AF13" i="15"/>
  <c r="AF8" i="15"/>
  <c r="AF5" i="15"/>
  <c r="N56" i="15"/>
  <c r="N51" i="15"/>
  <c r="N50" i="15"/>
  <c r="N45" i="15"/>
  <c r="N35" i="15"/>
  <c r="N23" i="15"/>
  <c r="N21" i="15"/>
  <c r="N20" i="15"/>
  <c r="N19" i="15"/>
  <c r="N13" i="15"/>
  <c r="N8" i="15"/>
  <c r="N7" i="15"/>
  <c r="N6" i="15"/>
  <c r="M9" i="27"/>
  <c r="K9" i="27" s="1"/>
  <c r="M6" i="27"/>
  <c r="K6" i="27" s="1"/>
  <c r="AG56" i="15" l="1"/>
  <c r="AD56" i="15"/>
  <c r="AG23" i="15"/>
  <c r="AD23" i="15"/>
  <c r="AE20" i="15"/>
  <c r="AD20" i="15"/>
  <c r="AG21" i="15"/>
  <c r="AD21" i="15"/>
  <c r="AG35" i="15"/>
  <c r="AD35" i="15"/>
  <c r="AG5" i="15"/>
  <c r="AD5" i="15"/>
  <c r="AG45" i="15"/>
  <c r="AD45" i="15"/>
  <c r="AG37" i="15"/>
  <c r="AD37" i="15"/>
  <c r="AG8" i="15"/>
  <c r="AD8" i="15"/>
  <c r="AG6" i="15"/>
  <c r="AD6" i="15"/>
  <c r="AG13" i="15"/>
  <c r="AD13" i="15"/>
  <c r="AG50" i="15"/>
  <c r="AD50" i="15"/>
  <c r="AG19" i="15"/>
  <c r="AD19" i="15"/>
  <c r="AE51" i="15"/>
  <c r="AD51" i="15"/>
  <c r="O35" i="15"/>
  <c r="L35" i="15"/>
  <c r="M7" i="15"/>
  <c r="L7" i="15"/>
  <c r="O45" i="15"/>
  <c r="L45" i="15"/>
  <c r="O50" i="15"/>
  <c r="L50" i="15"/>
  <c r="O21" i="15"/>
  <c r="L21" i="15"/>
  <c r="M8" i="15"/>
  <c r="L8" i="15"/>
  <c r="O13" i="15"/>
  <c r="L13" i="15"/>
  <c r="M51" i="15"/>
  <c r="L51" i="15"/>
  <c r="O23" i="15"/>
  <c r="L23" i="15"/>
  <c r="O6" i="15"/>
  <c r="L6" i="15"/>
  <c r="O19" i="15"/>
  <c r="L19" i="15"/>
  <c r="M56" i="15"/>
  <c r="L56" i="15"/>
  <c r="M37" i="15"/>
  <c r="L37" i="15"/>
  <c r="M20" i="15"/>
  <c r="L20" i="15"/>
  <c r="S45" i="15"/>
  <c r="DE19" i="29"/>
  <c r="DB19" i="29"/>
  <c r="DE20" i="29"/>
  <c r="DB20" i="29"/>
  <c r="DE13" i="29"/>
  <c r="DB13" i="29"/>
  <c r="DC50" i="29"/>
  <c r="DB50" i="29"/>
  <c r="DE21" i="29"/>
  <c r="DB21" i="29"/>
  <c r="DE23" i="29"/>
  <c r="DB23" i="29"/>
  <c r="DC5" i="29"/>
  <c r="DB5" i="29"/>
  <c r="DC56" i="29"/>
  <c r="DB56" i="29"/>
  <c r="DC6" i="29"/>
  <c r="DB6" i="29"/>
  <c r="DE37" i="29"/>
  <c r="DB37" i="29"/>
  <c r="DE51" i="29"/>
  <c r="DB51" i="29"/>
  <c r="DC35" i="29"/>
  <c r="DB35" i="29"/>
  <c r="DE8" i="29"/>
  <c r="DB8" i="29"/>
  <c r="DE45" i="29"/>
  <c r="DB45" i="29"/>
  <c r="CL51" i="29"/>
  <c r="CI51" i="29"/>
  <c r="CL56" i="29"/>
  <c r="CI56" i="29"/>
  <c r="CL8" i="29"/>
  <c r="CI8" i="29"/>
  <c r="CL50" i="29"/>
  <c r="CI50" i="29"/>
  <c r="CJ21" i="29"/>
  <c r="CI21" i="29"/>
  <c r="CL13" i="29"/>
  <c r="CI13" i="29"/>
  <c r="CL19" i="29"/>
  <c r="CI19" i="29"/>
  <c r="CL20" i="29"/>
  <c r="CI20" i="29"/>
  <c r="CL35" i="29"/>
  <c r="CI35" i="29"/>
  <c r="CL5" i="29"/>
  <c r="CI5" i="29"/>
  <c r="CL37" i="29"/>
  <c r="CI37" i="29"/>
  <c r="CJ6" i="29"/>
  <c r="CI6" i="29"/>
  <c r="CL45" i="29"/>
  <c r="CI45" i="29"/>
  <c r="BQ45" i="29"/>
  <c r="BP45" i="29"/>
  <c r="BS50" i="29"/>
  <c r="BP50" i="29"/>
  <c r="BS5" i="29"/>
  <c r="BP5" i="29"/>
  <c r="BS51" i="29"/>
  <c r="BP51" i="29"/>
  <c r="BS56" i="29"/>
  <c r="BP56" i="29"/>
  <c r="BS20" i="29"/>
  <c r="BP20" i="29"/>
  <c r="BQ72" i="29"/>
  <c r="BP72" i="29"/>
  <c r="BS8" i="29"/>
  <c r="BP8" i="29"/>
  <c r="BQ19" i="29"/>
  <c r="BP19" i="29"/>
  <c r="BQ21" i="29"/>
  <c r="BP21" i="29"/>
  <c r="BS35" i="29"/>
  <c r="BP35" i="29"/>
  <c r="BS11" i="29"/>
  <c r="BP11" i="29"/>
  <c r="BS6" i="29"/>
  <c r="BP6" i="29"/>
  <c r="BS23" i="29"/>
  <c r="BP23" i="29"/>
  <c r="BQ10" i="29"/>
  <c r="BP10" i="29"/>
  <c r="BS37" i="29"/>
  <c r="BP37" i="29"/>
  <c r="BS13" i="29"/>
  <c r="BP13" i="29"/>
  <c r="AX56" i="29"/>
  <c r="AW56" i="29"/>
  <c r="AZ10" i="29"/>
  <c r="AW10" i="29"/>
  <c r="AX6" i="29"/>
  <c r="AW6" i="29"/>
  <c r="AX11" i="29"/>
  <c r="AW11" i="29"/>
  <c r="AX9" i="29"/>
  <c r="AW9" i="29"/>
  <c r="AX5" i="29"/>
  <c r="AW5" i="29"/>
  <c r="AZ8" i="29"/>
  <c r="AW8" i="29"/>
  <c r="AE19" i="29"/>
  <c r="AD19" i="29"/>
  <c r="AG51" i="29"/>
  <c r="AD51" i="29"/>
  <c r="AE20" i="29"/>
  <c r="AD20" i="29"/>
  <c r="AE56" i="29"/>
  <c r="AD56" i="29"/>
  <c r="AE6" i="29"/>
  <c r="AD6" i="29"/>
  <c r="AG23" i="29"/>
  <c r="AD23" i="29"/>
  <c r="AE5" i="29"/>
  <c r="AD5" i="29"/>
  <c r="AE35" i="29"/>
  <c r="AD35" i="29"/>
  <c r="AG21" i="29"/>
  <c r="AD21" i="29"/>
  <c r="AE8" i="29"/>
  <c r="AD8" i="29"/>
  <c r="AE45" i="29"/>
  <c r="AD45" i="29"/>
  <c r="AE37" i="29"/>
  <c r="AD37" i="29"/>
  <c r="AG13" i="29"/>
  <c r="AD13" i="29"/>
  <c r="AG50" i="29"/>
  <c r="AD50" i="29"/>
  <c r="N23" i="29"/>
  <c r="N21" i="29"/>
  <c r="N35" i="29"/>
  <c r="L6" i="29"/>
  <c r="N37" i="29"/>
  <c r="L13" i="29"/>
  <c r="L5" i="29"/>
  <c r="N8" i="29"/>
  <c r="N50" i="29"/>
  <c r="N45" i="29"/>
  <c r="L19" i="29"/>
  <c r="L51" i="29"/>
  <c r="N20" i="29"/>
  <c r="N56" i="29"/>
  <c r="J372" i="39"/>
  <c r="J438" i="39"/>
  <c r="J453" i="39"/>
  <c r="FU20" i="16"/>
  <c r="F857" i="39" s="1"/>
  <c r="H857" i="39" s="1"/>
  <c r="J857" i="39" s="1"/>
  <c r="E857" i="39"/>
  <c r="J439" i="39"/>
  <c r="J455" i="39"/>
  <c r="K20" i="16"/>
  <c r="F297" i="39" s="1"/>
  <c r="H297" i="39" s="1"/>
  <c r="J297" i="39" s="1"/>
  <c r="E297" i="39"/>
  <c r="K51" i="16"/>
  <c r="F328" i="39" s="1"/>
  <c r="H328" i="39" s="1"/>
  <c r="J328" i="39" s="1"/>
  <c r="E328" i="39"/>
  <c r="FU7" i="16"/>
  <c r="F844" i="39" s="1"/>
  <c r="H844" i="39" s="1"/>
  <c r="J844" i="39" s="1"/>
  <c r="E844" i="39"/>
  <c r="J373" i="39"/>
  <c r="J376" i="39"/>
  <c r="K38" i="16"/>
  <c r="F315" i="39" s="1"/>
  <c r="H315" i="39" s="1"/>
  <c r="J315" i="39" s="1"/>
  <c r="E315" i="39"/>
  <c r="K21" i="16"/>
  <c r="F298" i="39" s="1"/>
  <c r="H298" i="39" s="1"/>
  <c r="J298" i="39" s="1"/>
  <c r="E298" i="39"/>
  <c r="FU6" i="16"/>
  <c r="F843" i="39" s="1"/>
  <c r="H843" i="39" s="1"/>
  <c r="J843" i="39" s="1"/>
  <c r="E843" i="39"/>
  <c r="K22" i="16"/>
  <c r="F299" i="39" s="1"/>
  <c r="H299" i="39" s="1"/>
  <c r="J299" i="39" s="1"/>
  <c r="E299" i="39"/>
  <c r="K52" i="16"/>
  <c r="F329" i="39" s="1"/>
  <c r="H329" i="39" s="1"/>
  <c r="J329" i="39" s="1"/>
  <c r="E329" i="39"/>
  <c r="FU9" i="16"/>
  <c r="F846" i="39" s="1"/>
  <c r="H846" i="39" s="1"/>
  <c r="J846" i="39" s="1"/>
  <c r="E846" i="39"/>
  <c r="K7" i="16"/>
  <c r="F284" i="39" s="1"/>
  <c r="H284" i="39" s="1"/>
  <c r="J284" i="39" s="1"/>
  <c r="E284" i="39"/>
  <c r="J437" i="39"/>
  <c r="K36" i="16"/>
  <c r="F313" i="39" s="1"/>
  <c r="H313" i="39" s="1"/>
  <c r="J313" i="39" s="1"/>
  <c r="E313" i="39"/>
  <c r="K57" i="16"/>
  <c r="F334" i="39" s="1"/>
  <c r="H334" i="39" s="1"/>
  <c r="J334" i="39" s="1"/>
  <c r="E334" i="39"/>
  <c r="K9" i="16"/>
  <c r="F286" i="39" s="1"/>
  <c r="H286" i="39" s="1"/>
  <c r="J286" i="39" s="1"/>
  <c r="E286" i="39"/>
  <c r="FG21" i="16"/>
  <c r="G788" i="39"/>
  <c r="I788" i="39" s="1"/>
  <c r="J788" i="39" s="1"/>
  <c r="FG8" i="16"/>
  <c r="G775" i="39"/>
  <c r="I775" i="39" s="1"/>
  <c r="J775" i="39" s="1"/>
  <c r="FG22" i="16"/>
  <c r="G789" i="39"/>
  <c r="I789" i="39" s="1"/>
  <c r="J789" i="39" s="1"/>
  <c r="FG17" i="16"/>
  <c r="G784" i="39"/>
  <c r="I784" i="39" s="1"/>
  <c r="J784" i="39" s="1"/>
  <c r="FG38" i="16"/>
  <c r="G805" i="39"/>
  <c r="I805" i="39" s="1"/>
  <c r="J805" i="39" s="1"/>
  <c r="FG52" i="16"/>
  <c r="G819" i="39"/>
  <c r="I819" i="39" s="1"/>
  <c r="J819" i="39" s="1"/>
  <c r="FG14" i="16"/>
  <c r="G781" i="39"/>
  <c r="I781" i="39" s="1"/>
  <c r="J781" i="39" s="1"/>
  <c r="FG7" i="16"/>
  <c r="G774" i="39"/>
  <c r="I774" i="39" s="1"/>
  <c r="J774" i="39" s="1"/>
  <c r="FG9" i="16"/>
  <c r="G776" i="39"/>
  <c r="I776" i="39" s="1"/>
  <c r="J776" i="39" s="1"/>
  <c r="FG20" i="16"/>
  <c r="G787" i="39"/>
  <c r="I787" i="39" s="1"/>
  <c r="J787" i="39" s="1"/>
  <c r="FG57" i="16"/>
  <c r="G824" i="39"/>
  <c r="I824" i="39" s="1"/>
  <c r="J824" i="39" s="1"/>
  <c r="EL51" i="16"/>
  <c r="G748" i="39"/>
  <c r="I748" i="39" s="1"/>
  <c r="J748" i="39" s="1"/>
  <c r="EL14" i="16"/>
  <c r="G711" i="39"/>
  <c r="I711" i="39" s="1"/>
  <c r="J711" i="39" s="1"/>
  <c r="EL52" i="16"/>
  <c r="G749" i="39"/>
  <c r="I749" i="39" s="1"/>
  <c r="J749" i="39" s="1"/>
  <c r="EL8" i="16"/>
  <c r="G705" i="39"/>
  <c r="I705" i="39" s="1"/>
  <c r="J705" i="39" s="1"/>
  <c r="EL17" i="16"/>
  <c r="G714" i="39"/>
  <c r="I714" i="39" s="1"/>
  <c r="J714" i="39" s="1"/>
  <c r="EL9" i="16"/>
  <c r="G706" i="39"/>
  <c r="I706" i="39" s="1"/>
  <c r="J706" i="39" s="1"/>
  <c r="EL21" i="16"/>
  <c r="G718" i="39"/>
  <c r="I718" i="39" s="1"/>
  <c r="J718" i="39" s="1"/>
  <c r="EL57" i="16"/>
  <c r="G754" i="39"/>
  <c r="I754" i="39" s="1"/>
  <c r="J754" i="39" s="1"/>
  <c r="EL7" i="16"/>
  <c r="G704" i="39"/>
  <c r="I704" i="39" s="1"/>
  <c r="J704" i="39" s="1"/>
  <c r="EL36" i="16"/>
  <c r="G733" i="39"/>
  <c r="I733" i="39" s="1"/>
  <c r="J733" i="39" s="1"/>
  <c r="EL22" i="16"/>
  <c r="G719" i="39"/>
  <c r="I719" i="39" s="1"/>
  <c r="J719" i="39" s="1"/>
  <c r="EL38" i="16"/>
  <c r="G735" i="39"/>
  <c r="I735" i="39" s="1"/>
  <c r="J735" i="39" s="1"/>
  <c r="EL20" i="16"/>
  <c r="G717" i="39"/>
  <c r="I717" i="39" s="1"/>
  <c r="J717" i="39" s="1"/>
  <c r="DQ38" i="16"/>
  <c r="G665" i="39"/>
  <c r="I665" i="39" s="1"/>
  <c r="J665" i="39" s="1"/>
  <c r="DQ17" i="16"/>
  <c r="G644" i="39"/>
  <c r="I644" i="39" s="1"/>
  <c r="J644" i="39" s="1"/>
  <c r="DQ8" i="16"/>
  <c r="G635" i="39"/>
  <c r="I635" i="39" s="1"/>
  <c r="J635" i="39" s="1"/>
  <c r="DQ14" i="16"/>
  <c r="G641" i="39"/>
  <c r="I641" i="39" s="1"/>
  <c r="J641" i="39" s="1"/>
  <c r="DQ22" i="16"/>
  <c r="G649" i="39"/>
  <c r="I649" i="39" s="1"/>
  <c r="J649" i="39" s="1"/>
  <c r="DQ71" i="16"/>
  <c r="G698" i="39"/>
  <c r="I698" i="39" s="1"/>
  <c r="J698" i="39" s="1"/>
  <c r="DQ72" i="16"/>
  <c r="G699" i="39"/>
  <c r="I699" i="39" s="1"/>
  <c r="J699" i="39" s="1"/>
  <c r="DQ36" i="16"/>
  <c r="G663" i="39"/>
  <c r="I663" i="39" s="1"/>
  <c r="J663" i="39" s="1"/>
  <c r="DQ7" i="16"/>
  <c r="G634" i="39"/>
  <c r="I634" i="39" s="1"/>
  <c r="J634" i="39" s="1"/>
  <c r="DQ73" i="16"/>
  <c r="G700" i="39"/>
  <c r="I700" i="39" s="1"/>
  <c r="J700" i="39" s="1"/>
  <c r="DQ51" i="16"/>
  <c r="G678" i="39"/>
  <c r="I678" i="39" s="1"/>
  <c r="J678" i="39" s="1"/>
  <c r="DQ57" i="16"/>
  <c r="G684" i="39"/>
  <c r="I684" i="39" s="1"/>
  <c r="J684" i="39" s="1"/>
  <c r="DQ62" i="16"/>
  <c r="G689" i="39"/>
  <c r="I689" i="39" s="1"/>
  <c r="J689" i="39" s="1"/>
  <c r="DQ74" i="16"/>
  <c r="G701" i="39"/>
  <c r="I701" i="39" s="1"/>
  <c r="J701" i="39" s="1"/>
  <c r="DQ9" i="16"/>
  <c r="G636" i="39"/>
  <c r="I636" i="39" s="1"/>
  <c r="J636" i="39" s="1"/>
  <c r="DQ52" i="16"/>
  <c r="G679" i="39"/>
  <c r="I679" i="39" s="1"/>
  <c r="J679" i="39" s="1"/>
  <c r="DQ20" i="16"/>
  <c r="G647" i="39"/>
  <c r="I647" i="39" s="1"/>
  <c r="J647" i="39" s="1"/>
  <c r="DQ63" i="16"/>
  <c r="G690" i="39"/>
  <c r="I690" i="39" s="1"/>
  <c r="J690" i="39" s="1"/>
  <c r="DQ21" i="16"/>
  <c r="G648" i="39"/>
  <c r="I648" i="39" s="1"/>
  <c r="J648" i="39" s="1"/>
  <c r="CU21" i="16"/>
  <c r="G578" i="39"/>
  <c r="I578" i="39" s="1"/>
  <c r="J578" i="39" s="1"/>
  <c r="CU22" i="16"/>
  <c r="G579" i="39"/>
  <c r="I579" i="39" s="1"/>
  <c r="J579" i="39" s="1"/>
  <c r="CU9" i="16"/>
  <c r="G566" i="39"/>
  <c r="I566" i="39" s="1"/>
  <c r="J566" i="39" s="1"/>
  <c r="CU17" i="16"/>
  <c r="G574" i="39"/>
  <c r="I574" i="39" s="1"/>
  <c r="J574" i="39" s="1"/>
  <c r="CU8" i="16"/>
  <c r="G565" i="39"/>
  <c r="I565" i="39" s="1"/>
  <c r="J565" i="39" s="1"/>
  <c r="CU14" i="16"/>
  <c r="G571" i="39"/>
  <c r="I571" i="39" s="1"/>
  <c r="J571" i="39" s="1"/>
  <c r="CU20" i="16"/>
  <c r="G577" i="39"/>
  <c r="I577" i="39" s="1"/>
  <c r="J577" i="39" s="1"/>
  <c r="BZ8" i="16"/>
  <c r="G495" i="39"/>
  <c r="I495" i="39" s="1"/>
  <c r="J495" i="39" s="1"/>
  <c r="BZ51" i="16"/>
  <c r="G538" i="39"/>
  <c r="I538" i="39" s="1"/>
  <c r="J538" i="39" s="1"/>
  <c r="BZ36" i="16"/>
  <c r="G523" i="39"/>
  <c r="I523" i="39" s="1"/>
  <c r="J523" i="39" s="1"/>
  <c r="BZ9" i="16"/>
  <c r="G496" i="39"/>
  <c r="I496" i="39" s="1"/>
  <c r="J496" i="39" s="1"/>
  <c r="BZ38" i="16"/>
  <c r="G525" i="39"/>
  <c r="I525" i="39" s="1"/>
  <c r="J525" i="39" s="1"/>
  <c r="BZ14" i="16"/>
  <c r="G501" i="39"/>
  <c r="I501" i="39" s="1"/>
  <c r="J501" i="39" s="1"/>
  <c r="BZ52" i="16"/>
  <c r="G539" i="39"/>
  <c r="I539" i="39" s="1"/>
  <c r="J539" i="39" s="1"/>
  <c r="BZ57" i="16"/>
  <c r="G544" i="39"/>
  <c r="I544" i="39" s="1"/>
  <c r="J544" i="39" s="1"/>
  <c r="BZ21" i="16"/>
  <c r="G508" i="39"/>
  <c r="I508" i="39" s="1"/>
  <c r="J508" i="39" s="1"/>
  <c r="BZ20" i="16"/>
  <c r="G507" i="39"/>
  <c r="I507" i="39" s="1"/>
  <c r="J507" i="39" s="1"/>
  <c r="BZ22" i="16"/>
  <c r="G509" i="39"/>
  <c r="I509" i="39" s="1"/>
  <c r="J509" i="39" s="1"/>
  <c r="BZ17" i="16"/>
  <c r="G504" i="39"/>
  <c r="I504" i="39" s="1"/>
  <c r="J504" i="39" s="1"/>
  <c r="BF17" i="16"/>
  <c r="G434" i="39"/>
  <c r="I434" i="39" s="1"/>
  <c r="J434" i="39" s="1"/>
  <c r="BF51" i="16"/>
  <c r="G468" i="39"/>
  <c r="I468" i="39" s="1"/>
  <c r="J468" i="39" s="1"/>
  <c r="BF14" i="16"/>
  <c r="G431" i="39"/>
  <c r="I431" i="39" s="1"/>
  <c r="J431" i="39" s="1"/>
  <c r="BF52" i="16"/>
  <c r="G469" i="39"/>
  <c r="I469" i="39" s="1"/>
  <c r="J469" i="39" s="1"/>
  <c r="BF57" i="16"/>
  <c r="G474" i="39"/>
  <c r="I474" i="39" s="1"/>
  <c r="J474" i="39" s="1"/>
  <c r="BF8" i="16"/>
  <c r="G425" i="39"/>
  <c r="I425" i="39" s="1"/>
  <c r="J425" i="39" s="1"/>
  <c r="AL17" i="16"/>
  <c r="G364" i="39"/>
  <c r="I364" i="39" s="1"/>
  <c r="J364" i="39" s="1"/>
  <c r="AL14" i="16"/>
  <c r="G361" i="39"/>
  <c r="I361" i="39" s="1"/>
  <c r="J361" i="39" s="1"/>
  <c r="AL8" i="16"/>
  <c r="G355" i="39"/>
  <c r="I355" i="39" s="1"/>
  <c r="J355" i="39" s="1"/>
  <c r="FC6" i="16"/>
  <c r="EZ6" i="16"/>
  <c r="F773" i="39" s="1"/>
  <c r="H773" i="39" s="1"/>
  <c r="FC36" i="16"/>
  <c r="EZ36" i="16"/>
  <c r="F803" i="39" s="1"/>
  <c r="H803" i="39" s="1"/>
  <c r="EH6" i="16"/>
  <c r="EE6" i="16"/>
  <c r="F703" i="39" s="1"/>
  <c r="H703" i="39" s="1"/>
  <c r="DM6" i="16"/>
  <c r="DJ6" i="16"/>
  <c r="F633" i="39" s="1"/>
  <c r="H633" i="39" s="1"/>
  <c r="CQ36" i="16"/>
  <c r="CN36" i="16"/>
  <c r="F593" i="39" s="1"/>
  <c r="H593" i="39" s="1"/>
  <c r="CQ38" i="16"/>
  <c r="CN38" i="16"/>
  <c r="F595" i="39" s="1"/>
  <c r="H595" i="39" s="1"/>
  <c r="CQ57" i="16"/>
  <c r="CN57" i="16"/>
  <c r="F614" i="39" s="1"/>
  <c r="H614" i="39" s="1"/>
  <c r="CQ51" i="16"/>
  <c r="CN51" i="16"/>
  <c r="F608" i="39" s="1"/>
  <c r="H608" i="39" s="1"/>
  <c r="CQ52" i="16"/>
  <c r="CN52" i="16"/>
  <c r="F609" i="39" s="1"/>
  <c r="H609" i="39" s="1"/>
  <c r="CQ7" i="16"/>
  <c r="CN7" i="16"/>
  <c r="F564" i="39" s="1"/>
  <c r="H564" i="39" s="1"/>
  <c r="BV6" i="16"/>
  <c r="BS6" i="16"/>
  <c r="F493" i="39" s="1"/>
  <c r="H493" i="39" s="1"/>
  <c r="BT7" i="16"/>
  <c r="BS7" i="16"/>
  <c r="F494" i="39" s="1"/>
  <c r="H494" i="39" s="1"/>
  <c r="AF6" i="16"/>
  <c r="AE6" i="16"/>
  <c r="F353" i="39" s="1"/>
  <c r="H353" i="39" s="1"/>
  <c r="J353" i="39" s="1"/>
  <c r="AF52" i="16"/>
  <c r="AE52" i="16"/>
  <c r="F399" i="39" s="1"/>
  <c r="H399" i="39" s="1"/>
  <c r="J399" i="39" s="1"/>
  <c r="AF22" i="16"/>
  <c r="AE22" i="16"/>
  <c r="F369" i="39" s="1"/>
  <c r="H369" i="39" s="1"/>
  <c r="J369" i="39" s="1"/>
  <c r="AF7" i="16"/>
  <c r="AE7" i="16"/>
  <c r="F354" i="39" s="1"/>
  <c r="H354" i="39" s="1"/>
  <c r="J354" i="39" s="1"/>
  <c r="AF20" i="16"/>
  <c r="AE20" i="16"/>
  <c r="F367" i="39" s="1"/>
  <c r="H367" i="39" s="1"/>
  <c r="J367" i="39" s="1"/>
  <c r="AF57" i="16"/>
  <c r="AE57" i="16"/>
  <c r="F404" i="39" s="1"/>
  <c r="H404" i="39" s="1"/>
  <c r="J404" i="39" s="1"/>
  <c r="AF38" i="16"/>
  <c r="AE38" i="16"/>
  <c r="F385" i="39" s="1"/>
  <c r="H385" i="39" s="1"/>
  <c r="J385" i="39" s="1"/>
  <c r="AF36" i="16"/>
  <c r="AE36" i="16"/>
  <c r="F383" i="39" s="1"/>
  <c r="H383" i="39" s="1"/>
  <c r="J383" i="39" s="1"/>
  <c r="AF21" i="16"/>
  <c r="AE21" i="16"/>
  <c r="F368" i="39" s="1"/>
  <c r="H368" i="39" s="1"/>
  <c r="J368" i="39" s="1"/>
  <c r="AF51" i="16"/>
  <c r="AE51" i="16"/>
  <c r="F398" i="39" s="1"/>
  <c r="H398" i="39" s="1"/>
  <c r="J398" i="39" s="1"/>
  <c r="R14" i="16"/>
  <c r="G291" i="39"/>
  <c r="I291" i="39" s="1"/>
  <c r="J291" i="39" s="1"/>
  <c r="R17" i="16"/>
  <c r="G294" i="39"/>
  <c r="I294" i="39" s="1"/>
  <c r="J294" i="39" s="1"/>
  <c r="L21" i="16"/>
  <c r="L51" i="16"/>
  <c r="L52" i="16"/>
  <c r="L36" i="16"/>
  <c r="L7" i="16"/>
  <c r="L38" i="16"/>
  <c r="L22" i="16"/>
  <c r="L57" i="16"/>
  <c r="L9" i="16"/>
  <c r="L20" i="16"/>
  <c r="L6" i="27"/>
  <c r="L9" i="27"/>
  <c r="GB51" i="16"/>
  <c r="GB17" i="16"/>
  <c r="GB14" i="16"/>
  <c r="GB52" i="16"/>
  <c r="GB57" i="16"/>
  <c r="GB21" i="16"/>
  <c r="GB36" i="16"/>
  <c r="GB38" i="16"/>
  <c r="GB22" i="16"/>
  <c r="FX20" i="16"/>
  <c r="FX6" i="16"/>
  <c r="FX7" i="16"/>
  <c r="FX9" i="16"/>
  <c r="GW8" i="16"/>
  <c r="I915" i="39"/>
  <c r="J915" i="39" s="1"/>
  <c r="GW14" i="16"/>
  <c r="I921" i="39"/>
  <c r="J921" i="39" s="1"/>
  <c r="GW17" i="16"/>
  <c r="I924" i="39"/>
  <c r="J924" i="39" s="1"/>
  <c r="GW36" i="16"/>
  <c r="I943" i="39"/>
  <c r="J943" i="39" s="1"/>
  <c r="GW39" i="16"/>
  <c r="I946" i="39"/>
  <c r="J946" i="39" s="1"/>
  <c r="CO7" i="16"/>
  <c r="DC21" i="29"/>
  <c r="CO51" i="16"/>
  <c r="EF6" i="16"/>
  <c r="BQ5" i="29"/>
  <c r="CJ5" i="29"/>
  <c r="CO57" i="16"/>
  <c r="FA6" i="16"/>
  <c r="FV9" i="16"/>
  <c r="FV7" i="16"/>
  <c r="FV6" i="16"/>
  <c r="FV20" i="16"/>
  <c r="FA36" i="16"/>
  <c r="DK6" i="16"/>
  <c r="CO52" i="16"/>
  <c r="CO38" i="16"/>
  <c r="CO36" i="16"/>
  <c r="BV7" i="16"/>
  <c r="BT6" i="16"/>
  <c r="O37" i="15"/>
  <c r="DE56" i="29"/>
  <c r="DC51" i="29"/>
  <c r="DE50" i="29"/>
  <c r="DC45" i="29"/>
  <c r="DC37" i="29"/>
  <c r="DE35" i="29"/>
  <c r="DC23" i="29"/>
  <c r="DC20" i="29"/>
  <c r="DC19" i="29"/>
  <c r="DC13" i="29"/>
  <c r="DC8" i="29"/>
  <c r="DE6" i="29"/>
  <c r="DE5" i="29"/>
  <c r="CJ56" i="29"/>
  <c r="CJ51" i="29"/>
  <c r="CJ50" i="29"/>
  <c r="CJ45" i="29"/>
  <c r="CJ37" i="29"/>
  <c r="CJ35" i="29"/>
  <c r="CP23" i="29"/>
  <c r="CL21" i="29"/>
  <c r="CJ20" i="29"/>
  <c r="CJ19" i="29"/>
  <c r="CJ13" i="29"/>
  <c r="CJ8" i="29"/>
  <c r="CL6" i="29"/>
  <c r="BQ20" i="29"/>
  <c r="BS19" i="29"/>
  <c r="BQ13" i="29"/>
  <c r="BQ11" i="29"/>
  <c r="BS10" i="29"/>
  <c r="BQ8" i="29"/>
  <c r="AX10" i="29"/>
  <c r="AZ11" i="29"/>
  <c r="AX8" i="29"/>
  <c r="AZ9" i="29"/>
  <c r="AE6" i="15"/>
  <c r="BS72" i="29"/>
  <c r="BQ56" i="29"/>
  <c r="BQ51" i="29"/>
  <c r="BQ50" i="29"/>
  <c r="BS45" i="29"/>
  <c r="BQ37" i="29"/>
  <c r="BQ35" i="29"/>
  <c r="BQ23" i="29"/>
  <c r="BS21" i="29"/>
  <c r="BQ6" i="29"/>
  <c r="AZ56" i="29"/>
  <c r="AZ6" i="29"/>
  <c r="AZ5" i="29"/>
  <c r="AG56" i="29"/>
  <c r="AE51" i="29"/>
  <c r="AE50" i="29"/>
  <c r="AG45" i="29"/>
  <c r="AG37" i="29"/>
  <c r="AG35" i="29"/>
  <c r="AE23" i="29"/>
  <c r="AE21" i="29"/>
  <c r="AG20" i="29"/>
  <c r="AG19" i="29"/>
  <c r="AE13" i="29"/>
  <c r="N13" i="29"/>
  <c r="AG8" i="29"/>
  <c r="AG5" i="29"/>
  <c r="AG6" i="29"/>
  <c r="L56" i="29"/>
  <c r="N51" i="29"/>
  <c r="L50" i="29"/>
  <c r="L45" i="29"/>
  <c r="L37" i="29"/>
  <c r="L35" i="29"/>
  <c r="L23" i="29"/>
  <c r="L21" i="29"/>
  <c r="L20" i="29"/>
  <c r="N19" i="29"/>
  <c r="L8" i="29"/>
  <c r="N5" i="29"/>
  <c r="N6" i="29"/>
  <c r="AE56" i="15"/>
  <c r="AG51" i="15"/>
  <c r="AE50" i="15"/>
  <c r="AE45" i="15"/>
  <c r="AE37" i="15"/>
  <c r="AE35" i="15"/>
  <c r="AE23" i="15"/>
  <c r="AE21" i="15"/>
  <c r="AG20" i="15"/>
  <c r="AE19" i="15"/>
  <c r="AE13" i="15"/>
  <c r="AE8" i="15"/>
  <c r="AE5" i="15"/>
  <c r="O56" i="15"/>
  <c r="O51" i="15"/>
  <c r="M50" i="15"/>
  <c r="M45" i="15"/>
  <c r="M35" i="15"/>
  <c r="M23" i="15"/>
  <c r="M21" i="15"/>
  <c r="O20" i="15"/>
  <c r="M19" i="15"/>
  <c r="M13" i="15"/>
  <c r="O8" i="15"/>
  <c r="O7" i="15"/>
  <c r="M6" i="15"/>
  <c r="K71" i="32"/>
  <c r="F45" i="32"/>
  <c r="E45" i="32"/>
  <c r="M44" i="32"/>
  <c r="T41" i="32"/>
  <c r="T36" i="32"/>
  <c r="P36" i="32"/>
  <c r="AJ14" i="32"/>
  <c r="T14" i="32"/>
  <c r="AN12" i="32"/>
  <c r="AL12" i="32"/>
  <c r="AT14" i="4"/>
  <c r="AN12" i="4"/>
  <c r="AL12" i="4"/>
  <c r="AJ14" i="4"/>
  <c r="M44" i="4"/>
  <c r="K71" i="4"/>
  <c r="E45" i="4"/>
  <c r="F45" i="4"/>
  <c r="T14" i="4"/>
  <c r="P36" i="4"/>
  <c r="T36" i="4"/>
  <c r="T41" i="4"/>
  <c r="BW74" i="27"/>
  <c r="E70" i="32"/>
  <c r="BW70" i="27"/>
  <c r="F67" i="32"/>
  <c r="F62" i="32"/>
  <c r="F59" i="32"/>
  <c r="BW56" i="27"/>
  <c r="E54" i="32"/>
  <c r="BW52" i="27"/>
  <c r="F51" i="32" s="1"/>
  <c r="BW51" i="27"/>
  <c r="BW50" i="27"/>
  <c r="F46" i="32"/>
  <c r="BW44" i="27"/>
  <c r="BW43" i="27"/>
  <c r="BW42" i="27"/>
  <c r="BW41" i="27"/>
  <c r="E39" i="32"/>
  <c r="F38" i="32"/>
  <c r="BW38" i="27"/>
  <c r="BW36" i="27"/>
  <c r="BW34" i="27"/>
  <c r="E31" i="32"/>
  <c r="F30" i="32"/>
  <c r="BW29" i="27"/>
  <c r="BW28" i="27"/>
  <c r="BW27" i="27"/>
  <c r="BW26" i="27"/>
  <c r="BW25" i="27"/>
  <c r="BW24" i="27"/>
  <c r="F23" i="32" s="1"/>
  <c r="F22" i="32"/>
  <c r="BW22" i="27"/>
  <c r="BW21" i="27"/>
  <c r="BW19" i="27"/>
  <c r="BW18" i="27"/>
  <c r="BW17" i="27"/>
  <c r="E15" i="32"/>
  <c r="BW15" i="27"/>
  <c r="F14" i="32" s="1"/>
  <c r="BW12" i="27"/>
  <c r="BW10" i="27"/>
  <c r="BW9" i="27"/>
  <c r="BW8" i="27"/>
  <c r="F7" i="32" s="1"/>
  <c r="BW7" i="27"/>
  <c r="F6" i="32" s="1"/>
  <c r="AK50" i="15" l="1"/>
  <c r="AK37" i="15"/>
  <c r="AK21" i="15"/>
  <c r="AK13" i="15"/>
  <c r="AK45" i="15"/>
  <c r="AK6" i="15"/>
  <c r="AK5" i="15"/>
  <c r="AK23" i="15"/>
  <c r="AK51" i="15"/>
  <c r="AK20" i="15"/>
  <c r="AK19" i="15"/>
  <c r="AK8" i="15"/>
  <c r="AK35" i="15"/>
  <c r="AK56" i="15"/>
  <c r="S35" i="15"/>
  <c r="S23" i="15"/>
  <c r="S21" i="15"/>
  <c r="S13" i="15"/>
  <c r="S50" i="15"/>
  <c r="S19" i="15"/>
  <c r="S6" i="15"/>
  <c r="S8" i="15"/>
  <c r="S7" i="15"/>
  <c r="S51" i="15"/>
  <c r="S56" i="15"/>
  <c r="S20" i="15"/>
  <c r="S37" i="15"/>
  <c r="DI5" i="29"/>
  <c r="DI51" i="29"/>
  <c r="DI13" i="29"/>
  <c r="DI50" i="29"/>
  <c r="DI45" i="29"/>
  <c r="DI6" i="29"/>
  <c r="DI35" i="29"/>
  <c r="DI37" i="29"/>
  <c r="DI23" i="29"/>
  <c r="DI20" i="29"/>
  <c r="DI56" i="29"/>
  <c r="DI8" i="29"/>
  <c r="DI21" i="29"/>
  <c r="DI19" i="29"/>
  <c r="CP35" i="29"/>
  <c r="CP51" i="29"/>
  <c r="CP56" i="29"/>
  <c r="CP13" i="29"/>
  <c r="CP20" i="29"/>
  <c r="CP50" i="29"/>
  <c r="CP45" i="29"/>
  <c r="CP5" i="29"/>
  <c r="CP21" i="29"/>
  <c r="CP6" i="29"/>
  <c r="CP37" i="29"/>
  <c r="CP19" i="29"/>
  <c r="CP8" i="29"/>
  <c r="BW21" i="29"/>
  <c r="BW56" i="29"/>
  <c r="BW45" i="29"/>
  <c r="BW10" i="29"/>
  <c r="BW13" i="29"/>
  <c r="BW19" i="29"/>
  <c r="BW37" i="29"/>
  <c r="BW8" i="29"/>
  <c r="BW51" i="29"/>
  <c r="BW5" i="29"/>
  <c r="BW6" i="29"/>
  <c r="BW11" i="29"/>
  <c r="BW35" i="29"/>
  <c r="BW23" i="29"/>
  <c r="BW20" i="29"/>
  <c r="BW50" i="29"/>
  <c r="BD8" i="29"/>
  <c r="BD5" i="29"/>
  <c r="BD6" i="29"/>
  <c r="BD56" i="29"/>
  <c r="AK5" i="29"/>
  <c r="AK35" i="29"/>
  <c r="AK8" i="29"/>
  <c r="AK37" i="29"/>
  <c r="AK13" i="29"/>
  <c r="AK20" i="29"/>
  <c r="AK56" i="29"/>
  <c r="AK21" i="29"/>
  <c r="AK19" i="29"/>
  <c r="AK6" i="29"/>
  <c r="AK45" i="29"/>
  <c r="AK50" i="29"/>
  <c r="AK23" i="29"/>
  <c r="AK51" i="29"/>
  <c r="R6" i="29"/>
  <c r="R5" i="29"/>
  <c r="R8" i="29"/>
  <c r="R13" i="29"/>
  <c r="R37" i="29"/>
  <c r="R51" i="29"/>
  <c r="R56" i="29"/>
  <c r="R20" i="29"/>
  <c r="R19" i="29"/>
  <c r="R35" i="29"/>
  <c r="R45" i="29"/>
  <c r="R21" i="29"/>
  <c r="R50" i="29"/>
  <c r="R23" i="29"/>
  <c r="FG6" i="16"/>
  <c r="G773" i="39"/>
  <c r="I773" i="39" s="1"/>
  <c r="J773" i="39" s="1"/>
  <c r="FG36" i="16"/>
  <c r="G803" i="39"/>
  <c r="I803" i="39" s="1"/>
  <c r="J803" i="39" s="1"/>
  <c r="EL6" i="16"/>
  <c r="G703" i="39"/>
  <c r="I703" i="39" s="1"/>
  <c r="J703" i="39" s="1"/>
  <c r="DQ6" i="16"/>
  <c r="G633" i="39"/>
  <c r="I633" i="39" s="1"/>
  <c r="J633" i="39" s="1"/>
  <c r="CU57" i="16"/>
  <c r="G614" i="39"/>
  <c r="I614" i="39" s="1"/>
  <c r="J614" i="39" s="1"/>
  <c r="CU38" i="16"/>
  <c r="G595" i="39"/>
  <c r="I595" i="39" s="1"/>
  <c r="J595" i="39" s="1"/>
  <c r="CU7" i="16"/>
  <c r="G564" i="39"/>
  <c r="I564" i="39" s="1"/>
  <c r="J564" i="39" s="1"/>
  <c r="CU51" i="16"/>
  <c r="G608" i="39"/>
  <c r="I608" i="39" s="1"/>
  <c r="J608" i="39" s="1"/>
  <c r="CU52" i="16"/>
  <c r="G609" i="39"/>
  <c r="I609" i="39" s="1"/>
  <c r="J609" i="39" s="1"/>
  <c r="CU36" i="16"/>
  <c r="G593" i="39"/>
  <c r="I593" i="39" s="1"/>
  <c r="J593" i="39" s="1"/>
  <c r="BZ7" i="16"/>
  <c r="G494" i="39"/>
  <c r="I494" i="39" s="1"/>
  <c r="J494" i="39" s="1"/>
  <c r="BZ6" i="16"/>
  <c r="G493" i="39"/>
  <c r="I493" i="39" s="1"/>
  <c r="J493" i="39" s="1"/>
  <c r="GB7" i="16"/>
  <c r="GB6" i="16"/>
  <c r="GB20" i="16"/>
  <c r="GB9" i="16"/>
  <c r="F7" i="4"/>
  <c r="E70" i="4"/>
  <c r="F67" i="4"/>
  <c r="F51" i="4"/>
  <c r="E39" i="4"/>
  <c r="F23" i="4"/>
  <c r="F35" i="4"/>
  <c r="F35" i="32"/>
  <c r="E4" i="32"/>
  <c r="E4" i="4"/>
  <c r="F36" i="32"/>
  <c r="F36" i="4"/>
  <c r="F69" i="32"/>
  <c r="F69" i="4"/>
  <c r="E29" i="4"/>
  <c r="E29" i="32"/>
  <c r="E54" i="4"/>
  <c r="E71" i="32"/>
  <c r="E71" i="4"/>
  <c r="E10" i="32"/>
  <c r="E10" i="4"/>
  <c r="F18" i="32"/>
  <c r="F18" i="4"/>
  <c r="F26" i="32"/>
  <c r="F26" i="4"/>
  <c r="E34" i="32"/>
  <c r="E34" i="4"/>
  <c r="F42" i="32"/>
  <c r="F42" i="4"/>
  <c r="F59" i="4"/>
  <c r="F30" i="4"/>
  <c r="F14" i="4"/>
  <c r="E52" i="32"/>
  <c r="E52" i="4"/>
  <c r="F27" i="32"/>
  <c r="F27" i="4"/>
  <c r="E19" i="32"/>
  <c r="E19" i="4"/>
  <c r="F68" i="32"/>
  <c r="F68" i="4"/>
  <c r="F28" i="32"/>
  <c r="F28" i="4"/>
  <c r="E53" i="32"/>
  <c r="E53" i="4"/>
  <c r="F13" i="4"/>
  <c r="F13" i="32"/>
  <c r="F55" i="32"/>
  <c r="F55" i="4"/>
  <c r="E48" i="32"/>
  <c r="E48" i="4"/>
  <c r="F56" i="32"/>
  <c r="F56" i="4"/>
  <c r="E64" i="32"/>
  <c r="E64" i="4"/>
  <c r="F72" i="32"/>
  <c r="F72" i="4"/>
  <c r="F43" i="32"/>
  <c r="F43" i="4"/>
  <c r="F20" i="32"/>
  <c r="F20" i="4"/>
  <c r="F61" i="32"/>
  <c r="F61" i="4"/>
  <c r="F21" i="4"/>
  <c r="F21" i="32"/>
  <c r="E47" i="32"/>
  <c r="E47" i="4"/>
  <c r="F38" i="4"/>
  <c r="F22" i="4"/>
  <c r="F8" i="4"/>
  <c r="F8" i="32"/>
  <c r="F16" i="4"/>
  <c r="F16" i="32"/>
  <c r="F24" i="4"/>
  <c r="F24" i="32"/>
  <c r="E32" i="4"/>
  <c r="E32" i="32"/>
  <c r="F40" i="32"/>
  <c r="F40" i="4"/>
  <c r="F49" i="4"/>
  <c r="F49" i="32"/>
  <c r="E57" i="32"/>
  <c r="E57" i="4"/>
  <c r="F65" i="32"/>
  <c r="F65" i="4"/>
  <c r="F73" i="32"/>
  <c r="F73" i="4"/>
  <c r="F62" i="4"/>
  <c r="F46" i="4"/>
  <c r="F11" i="32"/>
  <c r="F11" i="4"/>
  <c r="F60" i="32"/>
  <c r="F60" i="4"/>
  <c r="E12" i="32"/>
  <c r="E12" i="4"/>
  <c r="F44" i="32"/>
  <c r="F44" i="4"/>
  <c r="F5" i="4"/>
  <c r="F37" i="32"/>
  <c r="F37" i="4"/>
  <c r="E63" i="32"/>
  <c r="E63" i="4"/>
  <c r="F6" i="4"/>
  <c r="F9" i="4"/>
  <c r="F9" i="32"/>
  <c r="F17" i="32"/>
  <c r="F17" i="4"/>
  <c r="F25" i="32"/>
  <c r="F25" i="4"/>
  <c r="F33" i="32"/>
  <c r="F33" i="4"/>
  <c r="F41" i="32"/>
  <c r="F41" i="4"/>
  <c r="F50" i="32"/>
  <c r="F50" i="4"/>
  <c r="E58" i="32"/>
  <c r="E58" i="4"/>
  <c r="F66" i="32"/>
  <c r="F66" i="4"/>
  <c r="E31" i="4"/>
  <c r="E15" i="4"/>
  <c r="BW16" i="27"/>
  <c r="BW40" i="27"/>
  <c r="BW33" i="27"/>
  <c r="BW54" i="27"/>
  <c r="BW35" i="27"/>
  <c r="BW11" i="27"/>
  <c r="BW13" i="27"/>
  <c r="BW5" i="27"/>
  <c r="BW20" i="27"/>
  <c r="BW71" i="27"/>
  <c r="E60" i="32" l="1"/>
  <c r="E60" i="4"/>
  <c r="E16" i="4"/>
  <c r="E16" i="32"/>
  <c r="E36" i="32"/>
  <c r="E36" i="4"/>
  <c r="E44" i="32"/>
  <c r="E44" i="4"/>
  <c r="F70" i="32"/>
  <c r="F70" i="4"/>
  <c r="E30" i="32"/>
  <c r="E30" i="4"/>
  <c r="E5" i="32"/>
  <c r="E5" i="4"/>
  <c r="E37" i="32"/>
  <c r="E37" i="4"/>
  <c r="E28" i="32"/>
  <c r="E28" i="4"/>
  <c r="F19" i="32"/>
  <c r="F19" i="4"/>
  <c r="E56" i="32"/>
  <c r="E56" i="4"/>
  <c r="E72" i="32"/>
  <c r="E72" i="4"/>
  <c r="E27" i="32"/>
  <c r="E27" i="4"/>
  <c r="E50" i="32"/>
  <c r="E50" i="4"/>
  <c r="E49" i="4"/>
  <c r="E49" i="32"/>
  <c r="E41" i="32"/>
  <c r="E41" i="4"/>
  <c r="E17" i="4"/>
  <c r="E17" i="32"/>
  <c r="E21" i="4"/>
  <c r="E21" i="32"/>
  <c r="E51" i="32"/>
  <c r="E51" i="4"/>
  <c r="E35" i="32"/>
  <c r="E35" i="4"/>
  <c r="F12" i="4"/>
  <c r="F12" i="32"/>
  <c r="F29" i="4"/>
  <c r="F29" i="32"/>
  <c r="F10" i="32"/>
  <c r="F10" i="4"/>
  <c r="E40" i="32"/>
  <c r="E40" i="4"/>
  <c r="E73" i="32"/>
  <c r="E73" i="4"/>
  <c r="E24" i="4"/>
  <c r="E24" i="32"/>
  <c r="E67" i="32"/>
  <c r="E67" i="4"/>
  <c r="F52" i="32"/>
  <c r="F52" i="4"/>
  <c r="E68" i="32"/>
  <c r="E68" i="4"/>
  <c r="F58" i="32"/>
  <c r="F58" i="4"/>
  <c r="F53" i="32"/>
  <c r="F53" i="4"/>
  <c r="F48" i="4"/>
  <c r="F48" i="32"/>
  <c r="F15" i="32"/>
  <c r="F15" i="4"/>
  <c r="E26" i="32"/>
  <c r="E26" i="4"/>
  <c r="E43" i="4"/>
  <c r="E43" i="32"/>
  <c r="E42" i="32"/>
  <c r="E42" i="4"/>
  <c r="E23" i="32"/>
  <c r="E23" i="4"/>
  <c r="E14" i="32"/>
  <c r="E14" i="4"/>
  <c r="F64" i="32"/>
  <c r="F64" i="4"/>
  <c r="E11" i="32"/>
  <c r="E11" i="4"/>
  <c r="E18" i="32"/>
  <c r="E18" i="4"/>
  <c r="F57" i="32"/>
  <c r="F57" i="4"/>
  <c r="E8" i="4"/>
  <c r="E8" i="32"/>
  <c r="E65" i="32"/>
  <c r="E65" i="4"/>
  <c r="E62" i="32"/>
  <c r="E62" i="4"/>
  <c r="F47" i="32"/>
  <c r="F47" i="4"/>
  <c r="E66" i="32"/>
  <c r="E66" i="4"/>
  <c r="F54" i="32"/>
  <c r="F54" i="4"/>
  <c r="F32" i="4"/>
  <c r="F32" i="32"/>
  <c r="E69" i="32"/>
  <c r="E69" i="4"/>
  <c r="E7" i="32"/>
  <c r="E7" i="4"/>
  <c r="E22" i="32"/>
  <c r="E22" i="4"/>
  <c r="E6" i="32"/>
  <c r="E6" i="4"/>
  <c r="F4" i="32"/>
  <c r="F4" i="4"/>
  <c r="F71" i="32"/>
  <c r="F71" i="4"/>
  <c r="E20" i="32"/>
  <c r="E20" i="4"/>
  <c r="E38" i="32"/>
  <c r="E38" i="4"/>
  <c r="E13" i="32"/>
  <c r="E13" i="4"/>
  <c r="E46" i="32"/>
  <c r="E46" i="4"/>
  <c r="F39" i="32"/>
  <c r="F39" i="4"/>
  <c r="E33" i="32"/>
  <c r="E33" i="4"/>
  <c r="F31" i="32"/>
  <c r="F31" i="4"/>
  <c r="F63" i="32"/>
  <c r="F63" i="4"/>
  <c r="F34" i="32"/>
  <c r="F34" i="4"/>
  <c r="E55" i="32"/>
  <c r="E55" i="4"/>
  <c r="E61" i="32"/>
  <c r="E61" i="4"/>
  <c r="E59" i="32"/>
  <c r="E59" i="4"/>
  <c r="E9" i="4"/>
  <c r="E9" i="32"/>
  <c r="E25" i="4"/>
  <c r="E25" i="32"/>
  <c r="F190" i="32" l="1"/>
  <c r="G190" i="32"/>
  <c r="L190" i="32"/>
  <c r="J190" i="32"/>
  <c r="K190" i="32"/>
  <c r="H190" i="32"/>
  <c r="I190" i="32"/>
  <c r="GQ11" i="16"/>
  <c r="GQ12" i="16"/>
  <c r="GQ13" i="16"/>
  <c r="GQ23" i="16"/>
  <c r="GQ25" i="16"/>
  <c r="GQ28" i="16"/>
  <c r="GQ33" i="16"/>
  <c r="GQ35" i="16"/>
  <c r="GQ37" i="16"/>
  <c r="GQ38" i="16"/>
  <c r="GQ43" i="16"/>
  <c r="GQ44" i="16"/>
  <c r="GQ51" i="16"/>
  <c r="GQ52" i="16"/>
  <c r="GQ55" i="16"/>
  <c r="GQ57" i="16"/>
  <c r="GQ70" i="16"/>
  <c r="GQ71" i="16"/>
  <c r="GQ73" i="16"/>
  <c r="GR5" i="16"/>
  <c r="E912" i="39" s="1"/>
  <c r="FW8" i="16"/>
  <c r="FW10" i="16"/>
  <c r="FW11" i="16"/>
  <c r="FW12" i="16"/>
  <c r="FW13" i="16"/>
  <c r="FW15" i="16"/>
  <c r="FW16" i="16"/>
  <c r="FW23" i="16"/>
  <c r="FW25" i="16"/>
  <c r="FW27" i="16"/>
  <c r="FW28" i="16"/>
  <c r="FW29" i="16"/>
  <c r="FW33" i="16"/>
  <c r="FW34" i="16"/>
  <c r="FW35" i="16"/>
  <c r="FW42" i="16"/>
  <c r="FW43" i="16"/>
  <c r="FW44" i="16"/>
  <c r="FW50" i="16"/>
  <c r="FW69" i="16"/>
  <c r="FW70" i="16"/>
  <c r="FW71" i="16"/>
  <c r="FW72" i="16"/>
  <c r="FW73" i="16"/>
  <c r="FW74" i="16"/>
  <c r="FW5" i="16"/>
  <c r="FB10" i="16"/>
  <c r="E777" i="39" s="1"/>
  <c r="FB11" i="16"/>
  <c r="E778" i="39" s="1"/>
  <c r="FB12" i="16"/>
  <c r="E779" i="39" s="1"/>
  <c r="FB13" i="16"/>
  <c r="E780" i="39" s="1"/>
  <c r="FB15" i="16"/>
  <c r="E782" i="39" s="1"/>
  <c r="FB16" i="16"/>
  <c r="E783" i="39" s="1"/>
  <c r="FB23" i="16"/>
  <c r="E790" i="39" s="1"/>
  <c r="FB25" i="16"/>
  <c r="E792" i="39" s="1"/>
  <c r="FB26" i="16"/>
  <c r="E793" i="39" s="1"/>
  <c r="FB27" i="16"/>
  <c r="E794" i="39" s="1"/>
  <c r="FB28" i="16"/>
  <c r="E795" i="39" s="1"/>
  <c r="FB35" i="16"/>
  <c r="E802" i="39" s="1"/>
  <c r="FB43" i="16"/>
  <c r="E810" i="39" s="1"/>
  <c r="FB50" i="16"/>
  <c r="E817" i="39" s="1"/>
  <c r="FB70" i="16"/>
  <c r="E837" i="39" s="1"/>
  <c r="FB71" i="16"/>
  <c r="E838" i="39" s="1"/>
  <c r="FB72" i="16"/>
  <c r="E839" i="39" s="1"/>
  <c r="FB73" i="16"/>
  <c r="E840" i="39" s="1"/>
  <c r="FB74" i="16"/>
  <c r="E841" i="39" s="1"/>
  <c r="FB5" i="16"/>
  <c r="E772" i="39" s="1"/>
  <c r="EG10" i="16"/>
  <c r="E707" i="39" s="1"/>
  <c r="EG11" i="16"/>
  <c r="E708" i="39" s="1"/>
  <c r="EG12" i="16"/>
  <c r="E709" i="39" s="1"/>
  <c r="EG13" i="16"/>
  <c r="EG15" i="16"/>
  <c r="E712" i="39" s="1"/>
  <c r="EG16" i="16"/>
  <c r="E713" i="39" s="1"/>
  <c r="EG25" i="16"/>
  <c r="E722" i="39" s="1"/>
  <c r="EG26" i="16"/>
  <c r="E723" i="39" s="1"/>
  <c r="EG27" i="16"/>
  <c r="E724" i="39" s="1"/>
  <c r="EG28" i="16"/>
  <c r="E725" i="39" s="1"/>
  <c r="EG33" i="16"/>
  <c r="E730" i="39" s="1"/>
  <c r="EG35" i="16"/>
  <c r="E732" i="39" s="1"/>
  <c r="EG43" i="16"/>
  <c r="E740" i="39" s="1"/>
  <c r="EG44" i="16"/>
  <c r="E741" i="39" s="1"/>
  <c r="EG50" i="16"/>
  <c r="E747" i="39" s="1"/>
  <c r="EG70" i="16"/>
  <c r="E767" i="39" s="1"/>
  <c r="EG71" i="16"/>
  <c r="E768" i="39" s="1"/>
  <c r="EG72" i="16"/>
  <c r="E769" i="39" s="1"/>
  <c r="EG73" i="16"/>
  <c r="E770" i="39" s="1"/>
  <c r="EG74" i="16"/>
  <c r="E771" i="39" s="1"/>
  <c r="DL10" i="16"/>
  <c r="E637" i="39" s="1"/>
  <c r="DL11" i="16"/>
  <c r="E638" i="39" s="1"/>
  <c r="DL12" i="16"/>
  <c r="E639" i="39" s="1"/>
  <c r="DL13" i="16"/>
  <c r="E640" i="39" s="1"/>
  <c r="DL15" i="16"/>
  <c r="E642" i="39" s="1"/>
  <c r="DL16" i="16"/>
  <c r="E643" i="39" s="1"/>
  <c r="DL23" i="16"/>
  <c r="E650" i="39" s="1"/>
  <c r="DL25" i="16"/>
  <c r="E652" i="39" s="1"/>
  <c r="DL27" i="16"/>
  <c r="E654" i="39" s="1"/>
  <c r="DL28" i="16"/>
  <c r="E655" i="39" s="1"/>
  <c r="DL33" i="16"/>
  <c r="E660" i="39" s="1"/>
  <c r="DL35" i="16"/>
  <c r="E662" i="39" s="1"/>
  <c r="DL40" i="16"/>
  <c r="E667" i="39" s="1"/>
  <c r="DL41" i="16"/>
  <c r="E668" i="39" s="1"/>
  <c r="DL42" i="16"/>
  <c r="E669" i="39" s="1"/>
  <c r="DL43" i="16"/>
  <c r="E670" i="39" s="1"/>
  <c r="DL44" i="16"/>
  <c r="E671" i="39" s="1"/>
  <c r="DL50" i="16"/>
  <c r="E677" i="39" s="1"/>
  <c r="DL55" i="16"/>
  <c r="E682" i="39" s="1"/>
  <c r="DL70" i="16"/>
  <c r="E697" i="39" s="1"/>
  <c r="DL5" i="16"/>
  <c r="E632" i="39" s="1"/>
  <c r="EG5" i="16"/>
  <c r="E702" i="39" s="1"/>
  <c r="CP74" i="16"/>
  <c r="E631" i="39" s="1"/>
  <c r="CP73" i="16"/>
  <c r="E630" i="39" s="1"/>
  <c r="CP72" i="16"/>
  <c r="E629" i="39" s="1"/>
  <c r="CP71" i="16"/>
  <c r="E628" i="39" s="1"/>
  <c r="CP70" i="16"/>
  <c r="E627" i="39" s="1"/>
  <c r="CP63" i="16"/>
  <c r="E620" i="39" s="1"/>
  <c r="CP62" i="16"/>
  <c r="E619" i="39" s="1"/>
  <c r="CP55" i="16"/>
  <c r="E612" i="39" s="1"/>
  <c r="CP50" i="16"/>
  <c r="E607" i="39" s="1"/>
  <c r="CP49" i="16"/>
  <c r="E606" i="39" s="1"/>
  <c r="CP44" i="16"/>
  <c r="E601" i="39" s="1"/>
  <c r="CP43" i="16"/>
  <c r="E600" i="39" s="1"/>
  <c r="CP42" i="16"/>
  <c r="E599" i="39" s="1"/>
  <c r="CP41" i="16"/>
  <c r="E598" i="39" s="1"/>
  <c r="CP40" i="16"/>
  <c r="E597" i="39" s="1"/>
  <c r="CP35" i="16"/>
  <c r="E592" i="39" s="1"/>
  <c r="CP33" i="16"/>
  <c r="E590" i="39" s="1"/>
  <c r="CP29" i="16"/>
  <c r="E586" i="39" s="1"/>
  <c r="CP28" i="16"/>
  <c r="E585" i="39" s="1"/>
  <c r="CP27" i="16"/>
  <c r="E584" i="39" s="1"/>
  <c r="CP25" i="16"/>
  <c r="E582" i="39" s="1"/>
  <c r="CP16" i="16"/>
  <c r="E573" i="39" s="1"/>
  <c r="CP15" i="16"/>
  <c r="E572" i="39" s="1"/>
  <c r="CP13" i="16"/>
  <c r="E570" i="39" s="1"/>
  <c r="CP12" i="16"/>
  <c r="E569" i="39" s="1"/>
  <c r="CP11" i="16"/>
  <c r="E568" i="39" s="1"/>
  <c r="CP10" i="16"/>
  <c r="E567" i="39" s="1"/>
  <c r="CP6" i="16"/>
  <c r="E563" i="39" s="1"/>
  <c r="CP5" i="16"/>
  <c r="E562" i="39" s="1"/>
  <c r="BU74" i="16"/>
  <c r="E561" i="39" s="1"/>
  <c r="BU73" i="16"/>
  <c r="E560" i="39" s="1"/>
  <c r="BU72" i="16"/>
  <c r="E559" i="39" s="1"/>
  <c r="BU71" i="16"/>
  <c r="E558" i="39" s="1"/>
  <c r="BU70" i="16"/>
  <c r="E557" i="39" s="1"/>
  <c r="BU63" i="16"/>
  <c r="E550" i="39" s="1"/>
  <c r="BU62" i="16"/>
  <c r="E549" i="39" s="1"/>
  <c r="BU55" i="16"/>
  <c r="E542" i="39" s="1"/>
  <c r="BU50" i="16"/>
  <c r="E537" i="39" s="1"/>
  <c r="BU45" i="16"/>
  <c r="E532" i="39" s="1"/>
  <c r="BU44" i="16"/>
  <c r="E531" i="39" s="1"/>
  <c r="BU42" i="16"/>
  <c r="E529" i="39" s="1"/>
  <c r="BU41" i="16"/>
  <c r="E528" i="39" s="1"/>
  <c r="BU40" i="16"/>
  <c r="E527" i="39" s="1"/>
  <c r="BU35" i="16"/>
  <c r="E522" i="39" s="1"/>
  <c r="BU33" i="16"/>
  <c r="E520" i="39" s="1"/>
  <c r="BU28" i="16"/>
  <c r="E515" i="39" s="1"/>
  <c r="BU27" i="16"/>
  <c r="E514" i="39" s="1"/>
  <c r="BU25" i="16"/>
  <c r="E512" i="39" s="1"/>
  <c r="BU16" i="16"/>
  <c r="E503" i="39" s="1"/>
  <c r="BU15" i="16"/>
  <c r="E502" i="39" s="1"/>
  <c r="BU13" i="16"/>
  <c r="E500" i="39" s="1"/>
  <c r="BU12" i="16"/>
  <c r="E499" i="39" s="1"/>
  <c r="BU11" i="16"/>
  <c r="E498" i="39" s="1"/>
  <c r="BU10" i="16"/>
  <c r="E497" i="39" s="1"/>
  <c r="BU5" i="16"/>
  <c r="E492" i="39" s="1"/>
  <c r="AG74" i="16"/>
  <c r="AG73" i="16"/>
  <c r="E420" i="39" s="1"/>
  <c r="AG72" i="16"/>
  <c r="E419" i="39" s="1"/>
  <c r="AG71" i="16"/>
  <c r="E418" i="39" s="1"/>
  <c r="AG70" i="16"/>
  <c r="E417" i="39" s="1"/>
  <c r="AG55" i="16"/>
  <c r="E402" i="39" s="1"/>
  <c r="AG50" i="16"/>
  <c r="E397" i="39" s="1"/>
  <c r="AG45" i="16"/>
  <c r="E392" i="39" s="1"/>
  <c r="AG44" i="16"/>
  <c r="E391" i="39" s="1"/>
  <c r="AG43" i="16"/>
  <c r="E390" i="39" s="1"/>
  <c r="AG42" i="16"/>
  <c r="E389" i="39" s="1"/>
  <c r="AG41" i="16"/>
  <c r="E388" i="39" s="1"/>
  <c r="AG35" i="16"/>
  <c r="E382" i="39" s="1"/>
  <c r="AG34" i="16"/>
  <c r="E381" i="39" s="1"/>
  <c r="AG33" i="16"/>
  <c r="E380" i="39" s="1"/>
  <c r="AL29" i="16"/>
  <c r="AG28" i="16"/>
  <c r="E375" i="39" s="1"/>
  <c r="AG27" i="16"/>
  <c r="E374" i="39" s="1"/>
  <c r="AL26" i="16"/>
  <c r="AL25" i="16"/>
  <c r="AG19" i="16"/>
  <c r="E366" i="39" s="1"/>
  <c r="AG16" i="16"/>
  <c r="E363" i="39" s="1"/>
  <c r="AG15" i="16"/>
  <c r="E362" i="39" s="1"/>
  <c r="AG13" i="16"/>
  <c r="E360" i="39" s="1"/>
  <c r="AG12" i="16"/>
  <c r="E359" i="39" s="1"/>
  <c r="AG11" i="16"/>
  <c r="E358" i="39" s="1"/>
  <c r="AG10" i="16"/>
  <c r="E357" i="39" s="1"/>
  <c r="AG9" i="16"/>
  <c r="E356" i="39" s="1"/>
  <c r="AG5" i="16"/>
  <c r="E352" i="39" s="1"/>
  <c r="FU70" i="16" l="1"/>
  <c r="F907" i="39" s="1"/>
  <c r="H907" i="39" s="1"/>
  <c r="J907" i="39" s="1"/>
  <c r="E907" i="39"/>
  <c r="FU69" i="16"/>
  <c r="F906" i="39" s="1"/>
  <c r="H906" i="39" s="1"/>
  <c r="J906" i="39" s="1"/>
  <c r="E906" i="39"/>
  <c r="FU12" i="16"/>
  <c r="F849" i="39" s="1"/>
  <c r="H849" i="39" s="1"/>
  <c r="J849" i="39" s="1"/>
  <c r="E849" i="39"/>
  <c r="FU50" i="16"/>
  <c r="F887" i="39" s="1"/>
  <c r="H887" i="39" s="1"/>
  <c r="J887" i="39" s="1"/>
  <c r="E887" i="39"/>
  <c r="FU28" i="16"/>
  <c r="F865" i="39" s="1"/>
  <c r="H865" i="39" s="1"/>
  <c r="J865" i="39" s="1"/>
  <c r="E865" i="39"/>
  <c r="FU11" i="16"/>
  <c r="F848" i="39" s="1"/>
  <c r="H848" i="39" s="1"/>
  <c r="J848" i="39" s="1"/>
  <c r="E848" i="39"/>
  <c r="EE13" i="16"/>
  <c r="F710" i="39" s="1"/>
  <c r="H710" i="39" s="1"/>
  <c r="E710" i="39"/>
  <c r="FU5" i="16"/>
  <c r="F842" i="39" s="1"/>
  <c r="H842" i="39" s="1"/>
  <c r="J842" i="39" s="1"/>
  <c r="E842" i="39"/>
  <c r="FU44" i="16"/>
  <c r="F881" i="39" s="1"/>
  <c r="H881" i="39" s="1"/>
  <c r="J881" i="39" s="1"/>
  <c r="E881" i="39"/>
  <c r="FU27" i="16"/>
  <c r="F864" i="39" s="1"/>
  <c r="H864" i="39" s="1"/>
  <c r="J864" i="39" s="1"/>
  <c r="E864" i="39"/>
  <c r="FU10" i="16"/>
  <c r="F847" i="39" s="1"/>
  <c r="H847" i="39" s="1"/>
  <c r="J847" i="39" s="1"/>
  <c r="E847" i="39"/>
  <c r="FU13" i="16"/>
  <c r="F850" i="39" s="1"/>
  <c r="H850" i="39" s="1"/>
  <c r="J850" i="39" s="1"/>
  <c r="E850" i="39"/>
  <c r="FU29" i="16"/>
  <c r="F866" i="39" s="1"/>
  <c r="H866" i="39" s="1"/>
  <c r="J866" i="39" s="1"/>
  <c r="E866" i="39"/>
  <c r="FU25" i="16"/>
  <c r="F862" i="39" s="1"/>
  <c r="H862" i="39" s="1"/>
  <c r="J862" i="39" s="1"/>
  <c r="E862" i="39"/>
  <c r="AE74" i="16"/>
  <c r="F421" i="39" s="1"/>
  <c r="H421" i="39" s="1"/>
  <c r="E421" i="39"/>
  <c r="FU73" i="16"/>
  <c r="F910" i="39" s="1"/>
  <c r="H910" i="39" s="1"/>
  <c r="J910" i="39" s="1"/>
  <c r="E910" i="39"/>
  <c r="FU42" i="16"/>
  <c r="F879" i="39" s="1"/>
  <c r="H879" i="39" s="1"/>
  <c r="J879" i="39" s="1"/>
  <c r="E879" i="39"/>
  <c r="FU23" i="16"/>
  <c r="F860" i="39" s="1"/>
  <c r="H860" i="39" s="1"/>
  <c r="J860" i="39" s="1"/>
  <c r="E860" i="39"/>
  <c r="FU74" i="16"/>
  <c r="F911" i="39" s="1"/>
  <c r="H911" i="39" s="1"/>
  <c r="J911" i="39" s="1"/>
  <c r="E911" i="39"/>
  <c r="FU72" i="16"/>
  <c r="F909" i="39" s="1"/>
  <c r="H909" i="39" s="1"/>
  <c r="J909" i="39" s="1"/>
  <c r="E909" i="39"/>
  <c r="FU35" i="16"/>
  <c r="F872" i="39" s="1"/>
  <c r="H872" i="39" s="1"/>
  <c r="J872" i="39" s="1"/>
  <c r="E872" i="39"/>
  <c r="FU16" i="16"/>
  <c r="F853" i="39" s="1"/>
  <c r="H853" i="39" s="1"/>
  <c r="J853" i="39" s="1"/>
  <c r="E853" i="39"/>
  <c r="FU33" i="16"/>
  <c r="F870" i="39" s="1"/>
  <c r="H870" i="39" s="1"/>
  <c r="J870" i="39" s="1"/>
  <c r="E870" i="39"/>
  <c r="FU43" i="16"/>
  <c r="F880" i="39" s="1"/>
  <c r="H880" i="39" s="1"/>
  <c r="J880" i="39" s="1"/>
  <c r="E880" i="39"/>
  <c r="FU8" i="16"/>
  <c r="F845" i="39" s="1"/>
  <c r="H845" i="39" s="1"/>
  <c r="J845" i="39" s="1"/>
  <c r="E845" i="39"/>
  <c r="FU71" i="16"/>
  <c r="F908" i="39" s="1"/>
  <c r="H908" i="39" s="1"/>
  <c r="J908" i="39" s="1"/>
  <c r="E908" i="39"/>
  <c r="FU34" i="16"/>
  <c r="F871" i="39" s="1"/>
  <c r="H871" i="39" s="1"/>
  <c r="J871" i="39" s="1"/>
  <c r="E871" i="39"/>
  <c r="FU15" i="16"/>
  <c r="F852" i="39" s="1"/>
  <c r="H852" i="39" s="1"/>
  <c r="J852" i="39" s="1"/>
  <c r="E852" i="39"/>
  <c r="FV5" i="16"/>
  <c r="FA74" i="16"/>
  <c r="AA73" i="32" s="1"/>
  <c r="EZ74" i="16"/>
  <c r="F841" i="39" s="1"/>
  <c r="H841" i="39" s="1"/>
  <c r="FC28" i="16"/>
  <c r="EZ28" i="16"/>
  <c r="F795" i="39" s="1"/>
  <c r="H795" i="39" s="1"/>
  <c r="FC12" i="16"/>
  <c r="EZ12" i="16"/>
  <c r="F779" i="39" s="1"/>
  <c r="H779" i="39" s="1"/>
  <c r="FA27" i="16"/>
  <c r="AA26" i="4" s="1"/>
  <c r="EZ27" i="16"/>
  <c r="F794" i="39" s="1"/>
  <c r="H794" i="39" s="1"/>
  <c r="FC72" i="16"/>
  <c r="EZ72" i="16"/>
  <c r="F839" i="39" s="1"/>
  <c r="H839" i="39" s="1"/>
  <c r="FA10" i="16"/>
  <c r="AA9" i="32" s="1"/>
  <c r="EZ10" i="16"/>
  <c r="F777" i="39" s="1"/>
  <c r="H777" i="39" s="1"/>
  <c r="FA71" i="16"/>
  <c r="AA70" i="32" s="1"/>
  <c r="EZ71" i="16"/>
  <c r="F838" i="39" s="1"/>
  <c r="H838" i="39" s="1"/>
  <c r="FA25" i="16"/>
  <c r="AA24" i="32" s="1"/>
  <c r="EZ25" i="16"/>
  <c r="F792" i="39" s="1"/>
  <c r="H792" i="39" s="1"/>
  <c r="FA70" i="16"/>
  <c r="AA69" i="32" s="1"/>
  <c r="EZ70" i="16"/>
  <c r="F837" i="39" s="1"/>
  <c r="H837" i="39" s="1"/>
  <c r="FC16" i="16"/>
  <c r="EZ16" i="16"/>
  <c r="F783" i="39" s="1"/>
  <c r="H783" i="39" s="1"/>
  <c r="FA43" i="16"/>
  <c r="AA42" i="32" s="1"/>
  <c r="EZ43" i="16"/>
  <c r="F810" i="39" s="1"/>
  <c r="H810" i="39" s="1"/>
  <c r="FA15" i="16"/>
  <c r="AA14" i="32" s="1"/>
  <c r="EZ15" i="16"/>
  <c r="F782" i="39" s="1"/>
  <c r="H782" i="39" s="1"/>
  <c r="FA73" i="16"/>
  <c r="EZ73" i="16"/>
  <c r="F840" i="39" s="1"/>
  <c r="H840" i="39" s="1"/>
  <c r="FA11" i="16"/>
  <c r="AA10" i="4" s="1"/>
  <c r="EZ11" i="16"/>
  <c r="F778" i="39" s="1"/>
  <c r="H778" i="39" s="1"/>
  <c r="FA26" i="16"/>
  <c r="AA25" i="4" s="1"/>
  <c r="EZ26" i="16"/>
  <c r="F793" i="39" s="1"/>
  <c r="H793" i="39" s="1"/>
  <c r="FA23" i="16"/>
  <c r="AA22" i="4" s="1"/>
  <c r="EZ23" i="16"/>
  <c r="F790" i="39" s="1"/>
  <c r="H790" i="39" s="1"/>
  <c r="FA50" i="16"/>
  <c r="AA49" i="32" s="1"/>
  <c r="EZ50" i="16"/>
  <c r="F817" i="39" s="1"/>
  <c r="H817" i="39" s="1"/>
  <c r="FC5" i="16"/>
  <c r="EZ5" i="16"/>
  <c r="F772" i="39" s="1"/>
  <c r="H772" i="39" s="1"/>
  <c r="FA35" i="16"/>
  <c r="AA34" i="32" s="1"/>
  <c r="EZ35" i="16"/>
  <c r="F802" i="39" s="1"/>
  <c r="H802" i="39" s="1"/>
  <c r="FA13" i="16"/>
  <c r="AA12" i="32" s="1"/>
  <c r="EZ13" i="16"/>
  <c r="F780" i="39" s="1"/>
  <c r="H780" i="39" s="1"/>
  <c r="EH16" i="16"/>
  <c r="EE16" i="16"/>
  <c r="F713" i="39" s="1"/>
  <c r="H713" i="39" s="1"/>
  <c r="EF50" i="16"/>
  <c r="Y49" i="4" s="1"/>
  <c r="EE50" i="16"/>
  <c r="F747" i="39" s="1"/>
  <c r="H747" i="39" s="1"/>
  <c r="EF25" i="16"/>
  <c r="Y24" i="4" s="1"/>
  <c r="EE25" i="16"/>
  <c r="F722" i="39" s="1"/>
  <c r="H722" i="39" s="1"/>
  <c r="EF35" i="16"/>
  <c r="Y34" i="4" s="1"/>
  <c r="EE35" i="16"/>
  <c r="F732" i="39" s="1"/>
  <c r="H732" i="39" s="1"/>
  <c r="EF74" i="16"/>
  <c r="Y73" i="4" s="1"/>
  <c r="EE74" i="16"/>
  <c r="F771" i="39" s="1"/>
  <c r="H771" i="39" s="1"/>
  <c r="EF73" i="16"/>
  <c r="Y72" i="4" s="1"/>
  <c r="EE73" i="16"/>
  <c r="F770" i="39" s="1"/>
  <c r="H770" i="39" s="1"/>
  <c r="EF33" i="16"/>
  <c r="Y32" i="4" s="1"/>
  <c r="EE33" i="16"/>
  <c r="F730" i="39" s="1"/>
  <c r="H730" i="39" s="1"/>
  <c r="EF12" i="16"/>
  <c r="Y11" i="32" s="1"/>
  <c r="EE12" i="16"/>
  <c r="F709" i="39" s="1"/>
  <c r="H709" i="39" s="1"/>
  <c r="EF15" i="16"/>
  <c r="Y14" i="32" s="1"/>
  <c r="EE15" i="16"/>
  <c r="F712" i="39" s="1"/>
  <c r="H712" i="39" s="1"/>
  <c r="EF71" i="16"/>
  <c r="Y70" i="4" s="1"/>
  <c r="EE71" i="16"/>
  <c r="F768" i="39" s="1"/>
  <c r="H768" i="39" s="1"/>
  <c r="EF27" i="16"/>
  <c r="Y26" i="4" s="1"/>
  <c r="EE27" i="16"/>
  <c r="F724" i="39" s="1"/>
  <c r="H724" i="39" s="1"/>
  <c r="EF10" i="16"/>
  <c r="Y9" i="32" s="1"/>
  <c r="EE10" i="16"/>
  <c r="F707" i="39" s="1"/>
  <c r="H707" i="39" s="1"/>
  <c r="EF44" i="16"/>
  <c r="Y43" i="32" s="1"/>
  <c r="EE44" i="16"/>
  <c r="F741" i="39" s="1"/>
  <c r="H741" i="39" s="1"/>
  <c r="EF43" i="16"/>
  <c r="Y42" i="4" s="1"/>
  <c r="EE43" i="16"/>
  <c r="F740" i="39" s="1"/>
  <c r="H740" i="39" s="1"/>
  <c r="EH5" i="16"/>
  <c r="EE5" i="16"/>
  <c r="F702" i="39" s="1"/>
  <c r="H702" i="39" s="1"/>
  <c r="EH72" i="16"/>
  <c r="EE72" i="16"/>
  <c r="F769" i="39" s="1"/>
  <c r="H769" i="39" s="1"/>
  <c r="EF28" i="16"/>
  <c r="Y27" i="32" s="1"/>
  <c r="EE28" i="16"/>
  <c r="F725" i="39" s="1"/>
  <c r="H725" i="39" s="1"/>
  <c r="EF11" i="16"/>
  <c r="Y10" i="4" s="1"/>
  <c r="EE11" i="16"/>
  <c r="F708" i="39" s="1"/>
  <c r="H708" i="39" s="1"/>
  <c r="EF70" i="16"/>
  <c r="Y69" i="32" s="1"/>
  <c r="EE70" i="16"/>
  <c r="F767" i="39" s="1"/>
  <c r="H767" i="39" s="1"/>
  <c r="EF26" i="16"/>
  <c r="Y25" i="32" s="1"/>
  <c r="EE26" i="16"/>
  <c r="F723" i="39" s="1"/>
  <c r="H723" i="39" s="1"/>
  <c r="DK55" i="16"/>
  <c r="W54" i="4" s="1"/>
  <c r="DJ55" i="16"/>
  <c r="F682" i="39" s="1"/>
  <c r="H682" i="39" s="1"/>
  <c r="DM12" i="16"/>
  <c r="DJ12" i="16"/>
  <c r="F639" i="39" s="1"/>
  <c r="H639" i="39" s="1"/>
  <c r="DK25" i="16"/>
  <c r="W24" i="4" s="1"/>
  <c r="DJ25" i="16"/>
  <c r="F652" i="39" s="1"/>
  <c r="H652" i="39" s="1"/>
  <c r="DK42" i="16"/>
  <c r="W41" i="32" s="1"/>
  <c r="DJ42" i="16"/>
  <c r="F669" i="39" s="1"/>
  <c r="H669" i="39" s="1"/>
  <c r="DM23" i="16"/>
  <c r="DJ23" i="16"/>
  <c r="F650" i="39" s="1"/>
  <c r="H650" i="39" s="1"/>
  <c r="DK33" i="16"/>
  <c r="W32" i="32" s="1"/>
  <c r="DJ33" i="16"/>
  <c r="F660" i="39" s="1"/>
  <c r="H660" i="39" s="1"/>
  <c r="DM27" i="16"/>
  <c r="DJ27" i="16"/>
  <c r="F654" i="39" s="1"/>
  <c r="H654" i="39" s="1"/>
  <c r="DK41" i="16"/>
  <c r="W40" i="4" s="1"/>
  <c r="DJ41" i="16"/>
  <c r="F668" i="39" s="1"/>
  <c r="H668" i="39" s="1"/>
  <c r="DK50" i="16"/>
  <c r="W49" i="4" s="1"/>
  <c r="DJ50" i="16"/>
  <c r="F677" i="39" s="1"/>
  <c r="H677" i="39" s="1"/>
  <c r="DM11" i="16"/>
  <c r="DJ11" i="16"/>
  <c r="F638" i="39" s="1"/>
  <c r="H638" i="39" s="1"/>
  <c r="DK43" i="16"/>
  <c r="W42" i="4" s="1"/>
  <c r="DJ43" i="16"/>
  <c r="F670" i="39" s="1"/>
  <c r="H670" i="39" s="1"/>
  <c r="DK16" i="16"/>
  <c r="W15" i="32" s="1"/>
  <c r="DJ16" i="16"/>
  <c r="F643" i="39" s="1"/>
  <c r="H643" i="39" s="1"/>
  <c r="DM28" i="16"/>
  <c r="DJ28" i="16"/>
  <c r="F655" i="39" s="1"/>
  <c r="H655" i="39" s="1"/>
  <c r="DK44" i="16"/>
  <c r="W43" i="4" s="1"/>
  <c r="DJ44" i="16"/>
  <c r="F671" i="39" s="1"/>
  <c r="H671" i="39" s="1"/>
  <c r="DK10" i="16"/>
  <c r="W9" i="32" s="1"/>
  <c r="DJ10" i="16"/>
  <c r="F637" i="39" s="1"/>
  <c r="H637" i="39" s="1"/>
  <c r="DK5" i="16"/>
  <c r="W4" i="32" s="1"/>
  <c r="DJ5" i="16"/>
  <c r="F632" i="39" s="1"/>
  <c r="H632" i="39" s="1"/>
  <c r="DK40" i="16"/>
  <c r="W39" i="4" s="1"/>
  <c r="DJ40" i="16"/>
  <c r="F667" i="39" s="1"/>
  <c r="H667" i="39" s="1"/>
  <c r="DK15" i="16"/>
  <c r="W14" i="4" s="1"/>
  <c r="DJ15" i="16"/>
  <c r="F642" i="39" s="1"/>
  <c r="H642" i="39" s="1"/>
  <c r="DK70" i="16"/>
  <c r="W69" i="4" s="1"/>
  <c r="DJ70" i="16"/>
  <c r="F697" i="39" s="1"/>
  <c r="H697" i="39" s="1"/>
  <c r="DM35" i="16"/>
  <c r="DJ35" i="16"/>
  <c r="F662" i="39" s="1"/>
  <c r="H662" i="39" s="1"/>
  <c r="DK13" i="16"/>
  <c r="W12" i="32" s="1"/>
  <c r="DJ13" i="16"/>
  <c r="F640" i="39" s="1"/>
  <c r="H640" i="39" s="1"/>
  <c r="CQ10" i="16"/>
  <c r="CN10" i="16"/>
  <c r="F567" i="39" s="1"/>
  <c r="H567" i="39" s="1"/>
  <c r="CQ44" i="16"/>
  <c r="CN44" i="16"/>
  <c r="F601" i="39" s="1"/>
  <c r="H601" i="39" s="1"/>
  <c r="CQ5" i="16"/>
  <c r="CN5" i="16"/>
  <c r="F562" i="39" s="1"/>
  <c r="H562" i="39" s="1"/>
  <c r="CQ25" i="16"/>
  <c r="CN25" i="16"/>
  <c r="F582" i="39" s="1"/>
  <c r="H582" i="39" s="1"/>
  <c r="CQ42" i="16"/>
  <c r="CN42" i="16"/>
  <c r="F599" i="39" s="1"/>
  <c r="H599" i="39" s="1"/>
  <c r="CQ70" i="16"/>
  <c r="CN70" i="16"/>
  <c r="F627" i="39" s="1"/>
  <c r="H627" i="39" s="1"/>
  <c r="CQ6" i="16"/>
  <c r="CN6" i="16"/>
  <c r="F563" i="39" s="1"/>
  <c r="H563" i="39" s="1"/>
  <c r="CQ43" i="16"/>
  <c r="CN43" i="16"/>
  <c r="F600" i="39" s="1"/>
  <c r="H600" i="39" s="1"/>
  <c r="CQ49" i="16"/>
  <c r="CN49" i="16"/>
  <c r="F606" i="39" s="1"/>
  <c r="H606" i="39" s="1"/>
  <c r="CQ12" i="16"/>
  <c r="CN12" i="16"/>
  <c r="F569" i="39" s="1"/>
  <c r="H569" i="39" s="1"/>
  <c r="CQ35" i="16"/>
  <c r="CN35" i="16"/>
  <c r="F592" i="39" s="1"/>
  <c r="H592" i="39" s="1"/>
  <c r="CQ11" i="16"/>
  <c r="CN11" i="16"/>
  <c r="F568" i="39" s="1"/>
  <c r="H568" i="39" s="1"/>
  <c r="CQ27" i="16"/>
  <c r="CN27" i="16"/>
  <c r="F584" i="39" s="1"/>
  <c r="H584" i="39" s="1"/>
  <c r="CQ71" i="16"/>
  <c r="CN71" i="16"/>
  <c r="F628" i="39" s="1"/>
  <c r="H628" i="39" s="1"/>
  <c r="CQ28" i="16"/>
  <c r="CN28" i="16"/>
  <c r="F585" i="39" s="1"/>
  <c r="H585" i="39" s="1"/>
  <c r="CQ72" i="16"/>
  <c r="CN72" i="16"/>
  <c r="F629" i="39" s="1"/>
  <c r="H629" i="39" s="1"/>
  <c r="CQ29" i="16"/>
  <c r="CN29" i="16"/>
  <c r="F586" i="39" s="1"/>
  <c r="H586" i="39" s="1"/>
  <c r="CO73" i="16"/>
  <c r="U72" i="4" s="1"/>
  <c r="CN73" i="16"/>
  <c r="F630" i="39" s="1"/>
  <c r="H630" i="39" s="1"/>
  <c r="CQ33" i="16"/>
  <c r="CN33" i="16"/>
  <c r="F590" i="39" s="1"/>
  <c r="H590" i="39" s="1"/>
  <c r="CQ50" i="16"/>
  <c r="CN50" i="16"/>
  <c r="F607" i="39" s="1"/>
  <c r="H607" i="39" s="1"/>
  <c r="CQ74" i="16"/>
  <c r="CN74" i="16"/>
  <c r="F631" i="39" s="1"/>
  <c r="H631" i="39" s="1"/>
  <c r="CQ13" i="16"/>
  <c r="CN13" i="16"/>
  <c r="F570" i="39" s="1"/>
  <c r="H570" i="39" s="1"/>
  <c r="CQ55" i="16"/>
  <c r="CN55" i="16"/>
  <c r="F612" i="39" s="1"/>
  <c r="H612" i="39" s="1"/>
  <c r="CQ15" i="16"/>
  <c r="CN15" i="16"/>
  <c r="F572" i="39" s="1"/>
  <c r="H572" i="39" s="1"/>
  <c r="CQ40" i="16"/>
  <c r="CN40" i="16"/>
  <c r="F597" i="39" s="1"/>
  <c r="H597" i="39" s="1"/>
  <c r="CQ62" i="16"/>
  <c r="CN62" i="16"/>
  <c r="F619" i="39" s="1"/>
  <c r="H619" i="39" s="1"/>
  <c r="CQ16" i="16"/>
  <c r="CN16" i="16"/>
  <c r="F573" i="39" s="1"/>
  <c r="H573" i="39" s="1"/>
  <c r="CQ41" i="16"/>
  <c r="CN41" i="16"/>
  <c r="F598" i="39" s="1"/>
  <c r="H598" i="39" s="1"/>
  <c r="CQ63" i="16"/>
  <c r="CN63" i="16"/>
  <c r="F620" i="39" s="1"/>
  <c r="H620" i="39" s="1"/>
  <c r="BV62" i="16"/>
  <c r="BS62" i="16"/>
  <c r="F549" i="39" s="1"/>
  <c r="H549" i="39" s="1"/>
  <c r="BV11" i="16"/>
  <c r="BS11" i="16"/>
  <c r="F498" i="39" s="1"/>
  <c r="H498" i="39" s="1"/>
  <c r="BV33" i="16"/>
  <c r="BS33" i="16"/>
  <c r="F520" i="39" s="1"/>
  <c r="H520" i="39" s="1"/>
  <c r="BV55" i="16"/>
  <c r="BS55" i="16"/>
  <c r="F542" i="39" s="1"/>
  <c r="H542" i="39" s="1"/>
  <c r="BV40" i="16"/>
  <c r="BS40" i="16"/>
  <c r="F527" i="39" s="1"/>
  <c r="H527" i="39" s="1"/>
  <c r="BV70" i="16"/>
  <c r="BS70" i="16"/>
  <c r="F557" i="39" s="1"/>
  <c r="H557" i="39" s="1"/>
  <c r="BV13" i="16"/>
  <c r="BS13" i="16"/>
  <c r="F500" i="39" s="1"/>
  <c r="H500" i="39" s="1"/>
  <c r="BV12" i="16"/>
  <c r="BS12" i="16"/>
  <c r="F499" i="39" s="1"/>
  <c r="H499" i="39" s="1"/>
  <c r="BV15" i="16"/>
  <c r="BS15" i="16"/>
  <c r="F502" i="39" s="1"/>
  <c r="H502" i="39" s="1"/>
  <c r="BV41" i="16"/>
  <c r="BS41" i="16"/>
  <c r="F528" i="39" s="1"/>
  <c r="H528" i="39" s="1"/>
  <c r="BV42" i="16"/>
  <c r="BS42" i="16"/>
  <c r="F529" i="39" s="1"/>
  <c r="H529" i="39" s="1"/>
  <c r="BT71" i="16"/>
  <c r="Q70" i="4" s="1"/>
  <c r="BS71" i="16"/>
  <c r="F558" i="39" s="1"/>
  <c r="H558" i="39" s="1"/>
  <c r="BV44" i="16"/>
  <c r="BS44" i="16"/>
  <c r="F531" i="39" s="1"/>
  <c r="H531" i="39" s="1"/>
  <c r="BV63" i="16"/>
  <c r="BS63" i="16"/>
  <c r="F550" i="39" s="1"/>
  <c r="H550" i="39" s="1"/>
  <c r="BV5" i="16"/>
  <c r="BS5" i="16"/>
  <c r="F492" i="39" s="1"/>
  <c r="H492" i="39" s="1"/>
  <c r="BV73" i="16"/>
  <c r="BS73" i="16"/>
  <c r="F560" i="39" s="1"/>
  <c r="H560" i="39" s="1"/>
  <c r="BV35" i="16"/>
  <c r="BS35" i="16"/>
  <c r="F522" i="39" s="1"/>
  <c r="H522" i="39" s="1"/>
  <c r="BV16" i="16"/>
  <c r="BS16" i="16"/>
  <c r="F503" i="39" s="1"/>
  <c r="H503" i="39" s="1"/>
  <c r="BV25" i="16"/>
  <c r="BS25" i="16"/>
  <c r="F512" i="39" s="1"/>
  <c r="H512" i="39" s="1"/>
  <c r="BV72" i="16"/>
  <c r="BS72" i="16"/>
  <c r="F559" i="39" s="1"/>
  <c r="H559" i="39" s="1"/>
  <c r="BV27" i="16"/>
  <c r="BS27" i="16"/>
  <c r="F514" i="39" s="1"/>
  <c r="H514" i="39" s="1"/>
  <c r="BV45" i="16"/>
  <c r="BS45" i="16"/>
  <c r="F532" i="39" s="1"/>
  <c r="H532" i="39" s="1"/>
  <c r="BV10" i="16"/>
  <c r="BS10" i="16"/>
  <c r="F497" i="39" s="1"/>
  <c r="H497" i="39" s="1"/>
  <c r="BV28" i="16"/>
  <c r="BS28" i="16"/>
  <c r="F515" i="39" s="1"/>
  <c r="H515" i="39" s="1"/>
  <c r="BV50" i="16"/>
  <c r="BS50" i="16"/>
  <c r="F537" i="39" s="1"/>
  <c r="H537" i="39" s="1"/>
  <c r="BV74" i="16"/>
  <c r="BS74" i="16"/>
  <c r="F561" i="39" s="1"/>
  <c r="H561" i="39" s="1"/>
  <c r="AH41" i="16"/>
  <c r="AE41" i="16"/>
  <c r="F388" i="39" s="1"/>
  <c r="H388" i="39" s="1"/>
  <c r="AH16" i="16"/>
  <c r="AE16" i="16"/>
  <c r="F363" i="39" s="1"/>
  <c r="H363" i="39" s="1"/>
  <c r="AF34" i="16"/>
  <c r="O33" i="32" s="1"/>
  <c r="AE34" i="16"/>
  <c r="F381" i="39" s="1"/>
  <c r="H381" i="39" s="1"/>
  <c r="AH55" i="16"/>
  <c r="AE55" i="16"/>
  <c r="F402" i="39" s="1"/>
  <c r="H402" i="39" s="1"/>
  <c r="AH5" i="16"/>
  <c r="AE5" i="16"/>
  <c r="F352" i="39" s="1"/>
  <c r="H352" i="39" s="1"/>
  <c r="AH19" i="16"/>
  <c r="AE19" i="16"/>
  <c r="F366" i="39" s="1"/>
  <c r="H366" i="39" s="1"/>
  <c r="AH35" i="16"/>
  <c r="AE35" i="16"/>
  <c r="F382" i="39" s="1"/>
  <c r="H382" i="39" s="1"/>
  <c r="AH70" i="16"/>
  <c r="AE70" i="16"/>
  <c r="F417" i="39" s="1"/>
  <c r="H417" i="39" s="1"/>
  <c r="AH11" i="16"/>
  <c r="AE11" i="16"/>
  <c r="F358" i="39" s="1"/>
  <c r="H358" i="39" s="1"/>
  <c r="AH43" i="16"/>
  <c r="AE43" i="16"/>
  <c r="F390" i="39" s="1"/>
  <c r="H390" i="39" s="1"/>
  <c r="AH73" i="16"/>
  <c r="AE73" i="16"/>
  <c r="F420" i="39" s="1"/>
  <c r="H420" i="39" s="1"/>
  <c r="AH12" i="16"/>
  <c r="AE12" i="16"/>
  <c r="F359" i="39" s="1"/>
  <c r="H359" i="39" s="1"/>
  <c r="AH9" i="16"/>
  <c r="AE9" i="16"/>
  <c r="F356" i="39" s="1"/>
  <c r="H356" i="39" s="1"/>
  <c r="AH71" i="16"/>
  <c r="AE71" i="16"/>
  <c r="F418" i="39" s="1"/>
  <c r="H418" i="39" s="1"/>
  <c r="AH10" i="16"/>
  <c r="AE10" i="16"/>
  <c r="F357" i="39" s="1"/>
  <c r="H357" i="39" s="1"/>
  <c r="AH72" i="16"/>
  <c r="AE72" i="16"/>
  <c r="F419" i="39" s="1"/>
  <c r="H419" i="39" s="1"/>
  <c r="AH27" i="16"/>
  <c r="AE27" i="16"/>
  <c r="F374" i="39" s="1"/>
  <c r="H374" i="39" s="1"/>
  <c r="AH28" i="16"/>
  <c r="AE28" i="16"/>
  <c r="F375" i="39" s="1"/>
  <c r="H375" i="39" s="1"/>
  <c r="AH44" i="16"/>
  <c r="AE44" i="16"/>
  <c r="F391" i="39" s="1"/>
  <c r="H391" i="39" s="1"/>
  <c r="AH13" i="16"/>
  <c r="AE13" i="16"/>
  <c r="F360" i="39" s="1"/>
  <c r="H360" i="39" s="1"/>
  <c r="AH45" i="16"/>
  <c r="AE45" i="16"/>
  <c r="F392" i="39" s="1"/>
  <c r="H392" i="39" s="1"/>
  <c r="AH42" i="16"/>
  <c r="AE42" i="16"/>
  <c r="F389" i="39" s="1"/>
  <c r="H389" i="39" s="1"/>
  <c r="AH15" i="16"/>
  <c r="AE15" i="16"/>
  <c r="F362" i="39" s="1"/>
  <c r="H362" i="39" s="1"/>
  <c r="AH33" i="16"/>
  <c r="AE33" i="16"/>
  <c r="F380" i="39" s="1"/>
  <c r="H380" i="39" s="1"/>
  <c r="AH50" i="16"/>
  <c r="AE50" i="16"/>
  <c r="F397" i="39" s="1"/>
  <c r="H397" i="39" s="1"/>
  <c r="FX70" i="16"/>
  <c r="FX33" i="16"/>
  <c r="FX13" i="16"/>
  <c r="FX69" i="16"/>
  <c r="FX29" i="16"/>
  <c r="FX12" i="16"/>
  <c r="FV50" i="16"/>
  <c r="AC49" i="4" s="1"/>
  <c r="FX5" i="16"/>
  <c r="FX43" i="16"/>
  <c r="FX73" i="16"/>
  <c r="FX42" i="16"/>
  <c r="FV23" i="16"/>
  <c r="AC22" i="32" s="1"/>
  <c r="GS5" i="16"/>
  <c r="GQ5" i="16"/>
  <c r="GP5" i="16"/>
  <c r="F912" i="39" s="1"/>
  <c r="H912" i="39" s="1"/>
  <c r="FX28" i="16"/>
  <c r="FV44" i="16"/>
  <c r="AC43" i="32" s="1"/>
  <c r="FX10" i="16"/>
  <c r="FV74" i="16"/>
  <c r="AC73" i="32" s="1"/>
  <c r="FX8" i="16"/>
  <c r="FV72" i="16"/>
  <c r="AC71" i="4" s="1"/>
  <c r="FX35" i="16"/>
  <c r="FX11" i="16"/>
  <c r="FX27" i="16"/>
  <c r="FX25" i="16"/>
  <c r="FV71" i="16"/>
  <c r="AC70" i="32" s="1"/>
  <c r="FX34" i="16"/>
  <c r="FV15" i="16"/>
  <c r="AC14" i="32" s="1"/>
  <c r="GS50" i="16"/>
  <c r="GQ50" i="16"/>
  <c r="GS27" i="16"/>
  <c r="GQ27" i="16"/>
  <c r="GS10" i="16"/>
  <c r="GQ10" i="16"/>
  <c r="AF63" i="4"/>
  <c r="GS16" i="16"/>
  <c r="GQ16" i="16"/>
  <c r="GS15" i="16"/>
  <c r="GQ15" i="16"/>
  <c r="GS72" i="16"/>
  <c r="GQ72" i="16"/>
  <c r="GS74" i="16"/>
  <c r="GQ74" i="16"/>
  <c r="AH74" i="16"/>
  <c r="AF74" i="16"/>
  <c r="AF18" i="32"/>
  <c r="DK23" i="16"/>
  <c r="W22" i="32" s="1"/>
  <c r="AB17" i="4"/>
  <c r="DM13" i="16"/>
  <c r="X72" i="4"/>
  <c r="DM42" i="16"/>
  <c r="X18" i="32"/>
  <c r="EH10" i="16"/>
  <c r="X73" i="32"/>
  <c r="W29" i="32"/>
  <c r="FC43" i="16"/>
  <c r="AD66" i="4"/>
  <c r="FV13" i="16"/>
  <c r="AC12" i="32" s="1"/>
  <c r="O35" i="4"/>
  <c r="Z29" i="32"/>
  <c r="Z67" i="32"/>
  <c r="AB60" i="32"/>
  <c r="AC63" i="32"/>
  <c r="FV25" i="16"/>
  <c r="AC24" i="4" s="1"/>
  <c r="GS70" i="16"/>
  <c r="DK11" i="16"/>
  <c r="W10" i="4" s="1"/>
  <c r="DM10" i="16"/>
  <c r="Z65" i="4"/>
  <c r="FV29" i="16"/>
  <c r="AC28" i="32" s="1"/>
  <c r="FX72" i="16"/>
  <c r="EH50" i="16"/>
  <c r="AB37" i="32"/>
  <c r="Y17" i="32"/>
  <c r="X62" i="4"/>
  <c r="DM33" i="16"/>
  <c r="X21" i="32"/>
  <c r="X21" i="4"/>
  <c r="AD25" i="32"/>
  <c r="AD25" i="4"/>
  <c r="Z58" i="32"/>
  <c r="Z58" i="4"/>
  <c r="V21" i="32"/>
  <c r="V21" i="4"/>
  <c r="W28" i="32"/>
  <c r="W28" i="4"/>
  <c r="AF65" i="32"/>
  <c r="AF65" i="4"/>
  <c r="O35" i="32"/>
  <c r="V30" i="32"/>
  <c r="V30" i="4"/>
  <c r="W54" i="32"/>
  <c r="AA54" i="32"/>
  <c r="AA54" i="4"/>
  <c r="AA46" i="32"/>
  <c r="AA46" i="4"/>
  <c r="AA41" i="32"/>
  <c r="AA41" i="4"/>
  <c r="AA18" i="32"/>
  <c r="AA18" i="4"/>
  <c r="AC62" i="32"/>
  <c r="AC62" i="4"/>
  <c r="AD55" i="32"/>
  <c r="AD55" i="4"/>
  <c r="AD48" i="32"/>
  <c r="AD48" i="4"/>
  <c r="AD40" i="32"/>
  <c r="AD40" i="4"/>
  <c r="FV35" i="16"/>
  <c r="AC21" i="32"/>
  <c r="AC21" i="4"/>
  <c r="AC13" i="4"/>
  <c r="AC13" i="32"/>
  <c r="AF57" i="32"/>
  <c r="AF57" i="4"/>
  <c r="AE50" i="32"/>
  <c r="AE50" i="4"/>
  <c r="AE43" i="32"/>
  <c r="AE43" i="4"/>
  <c r="AE35" i="32"/>
  <c r="AE35" i="4"/>
  <c r="AE28" i="32"/>
  <c r="AE28" i="4"/>
  <c r="AE20" i="4"/>
  <c r="AE20" i="32"/>
  <c r="AF7" i="32"/>
  <c r="AF7" i="4"/>
  <c r="R59" i="32"/>
  <c r="R59" i="4"/>
  <c r="W55" i="32"/>
  <c r="W55" i="4"/>
  <c r="AE36" i="32"/>
  <c r="AE36" i="4"/>
  <c r="R36" i="32"/>
  <c r="R36" i="4"/>
  <c r="X20" i="4"/>
  <c r="X20" i="32"/>
  <c r="R5" i="32"/>
  <c r="R5" i="4"/>
  <c r="W19" i="32"/>
  <c r="W19" i="4"/>
  <c r="AA33" i="32"/>
  <c r="AA33" i="4"/>
  <c r="AC67" i="32"/>
  <c r="AC67" i="4"/>
  <c r="AD61" i="32"/>
  <c r="AD61" i="4"/>
  <c r="AC47" i="32"/>
  <c r="AC47" i="4"/>
  <c r="AD20" i="4"/>
  <c r="AD20" i="32"/>
  <c r="AC6" i="32"/>
  <c r="AC6" i="4"/>
  <c r="AE70" i="32"/>
  <c r="AE70" i="4"/>
  <c r="AE64" i="32"/>
  <c r="AE64" i="4"/>
  <c r="AE42" i="32"/>
  <c r="AE42" i="4"/>
  <c r="AE34" i="32"/>
  <c r="AE34" i="4"/>
  <c r="AE27" i="32"/>
  <c r="AE27" i="4"/>
  <c r="AE19" i="32"/>
  <c r="AE19" i="4"/>
  <c r="AE6" i="32"/>
  <c r="AE6" i="4"/>
  <c r="R67" i="32"/>
  <c r="R67" i="4"/>
  <c r="Y8" i="32"/>
  <c r="Y8" i="4"/>
  <c r="AE44" i="32"/>
  <c r="AE44" i="4"/>
  <c r="R28" i="32"/>
  <c r="R28" i="4"/>
  <c r="P59" i="32"/>
  <c r="P59" i="4"/>
  <c r="V8" i="32"/>
  <c r="V8" i="4"/>
  <c r="AD19" i="32"/>
  <c r="AD19" i="4"/>
  <c r="AC5" i="4"/>
  <c r="AC5" i="32"/>
  <c r="AF63" i="32"/>
  <c r="AE56" i="32"/>
  <c r="AE56" i="4"/>
  <c r="AE48" i="32"/>
  <c r="AE48" i="4"/>
  <c r="AF41" i="32"/>
  <c r="AF41" i="4"/>
  <c r="AF33" i="32"/>
  <c r="AF33" i="4"/>
  <c r="AE13" i="32"/>
  <c r="AE13" i="4"/>
  <c r="AE5" i="32"/>
  <c r="AE5" i="4"/>
  <c r="R51" i="32"/>
  <c r="R51" i="4"/>
  <c r="V37" i="32"/>
  <c r="V37" i="4"/>
  <c r="W49" i="32"/>
  <c r="Y45" i="4"/>
  <c r="Y45" i="32"/>
  <c r="Y22" i="4"/>
  <c r="Y22" i="32"/>
  <c r="AB47" i="32"/>
  <c r="AB47" i="4"/>
  <c r="AC8" i="32"/>
  <c r="AC8" i="4"/>
  <c r="P66" i="32"/>
  <c r="P66" i="4"/>
  <c r="W62" i="32"/>
  <c r="W62" i="4"/>
  <c r="W13" i="32"/>
  <c r="W13" i="4"/>
  <c r="Y50" i="32"/>
  <c r="Y50" i="4"/>
  <c r="Y21" i="32"/>
  <c r="Y21" i="4"/>
  <c r="AA61" i="32"/>
  <c r="AA61" i="4"/>
  <c r="P28" i="32"/>
  <c r="P28" i="4"/>
  <c r="P67" i="32"/>
  <c r="P67" i="4"/>
  <c r="R37" i="32"/>
  <c r="R37" i="4"/>
  <c r="V31" i="32"/>
  <c r="V31" i="4"/>
  <c r="X47" i="4"/>
  <c r="X47" i="32"/>
  <c r="Y35" i="32"/>
  <c r="Y35" i="4"/>
  <c r="P6" i="32"/>
  <c r="P6" i="4"/>
  <c r="P68" i="32"/>
  <c r="P68" i="4"/>
  <c r="R30" i="32"/>
  <c r="R30" i="4"/>
  <c r="V64" i="32"/>
  <c r="V64" i="4"/>
  <c r="X52" i="32"/>
  <c r="X52" i="4"/>
  <c r="Y62" i="32"/>
  <c r="Y62" i="4"/>
  <c r="AA52" i="32"/>
  <c r="AA52" i="4"/>
  <c r="AC54" i="32"/>
  <c r="AC54" i="4"/>
  <c r="P45" i="32"/>
  <c r="P45" i="4"/>
  <c r="P61" i="32"/>
  <c r="P61" i="4"/>
  <c r="R7" i="32"/>
  <c r="R7" i="4"/>
  <c r="R23" i="4"/>
  <c r="R23" i="32"/>
  <c r="R31" i="4"/>
  <c r="R31" i="32"/>
  <c r="R47" i="32"/>
  <c r="R47" i="4"/>
  <c r="R55" i="32"/>
  <c r="R55" i="4"/>
  <c r="R63" i="32"/>
  <c r="R63" i="4"/>
  <c r="V17" i="32"/>
  <c r="V17" i="4"/>
  <c r="V25" i="32"/>
  <c r="V25" i="4"/>
  <c r="V33" i="32"/>
  <c r="V33" i="4"/>
  <c r="V57" i="32"/>
  <c r="V57" i="4"/>
  <c r="V65" i="32"/>
  <c r="V65" i="4"/>
  <c r="W65" i="32"/>
  <c r="W65" i="4"/>
  <c r="W59" i="32"/>
  <c r="W59" i="4"/>
  <c r="W51" i="32"/>
  <c r="W51" i="4"/>
  <c r="W45" i="32"/>
  <c r="W45" i="4"/>
  <c r="W18" i="32"/>
  <c r="W18" i="4"/>
  <c r="X5" i="32"/>
  <c r="X5" i="4"/>
  <c r="Y67" i="32"/>
  <c r="Y67" i="4"/>
  <c r="Y61" i="32"/>
  <c r="Y61" i="4"/>
  <c r="Z55" i="32"/>
  <c r="Z55" i="4"/>
  <c r="Z41" i="32"/>
  <c r="Z41" i="4"/>
  <c r="Y33" i="32"/>
  <c r="Y33" i="4"/>
  <c r="Y18" i="32"/>
  <c r="Y18" i="4"/>
  <c r="AA66" i="32"/>
  <c r="AA66" i="4"/>
  <c r="AB59" i="32"/>
  <c r="AB59" i="4"/>
  <c r="AB51" i="32"/>
  <c r="AB51" i="4"/>
  <c r="AB43" i="32"/>
  <c r="AB43" i="4"/>
  <c r="AA38" i="32"/>
  <c r="AA38" i="4"/>
  <c r="AB31" i="32"/>
  <c r="AB31" i="4"/>
  <c r="AB23" i="32"/>
  <c r="AB23" i="4"/>
  <c r="AA16" i="32"/>
  <c r="AA16" i="4"/>
  <c r="AC66" i="32"/>
  <c r="AC66" i="4"/>
  <c r="AD59" i="32"/>
  <c r="AD59" i="4"/>
  <c r="AD53" i="32"/>
  <c r="AD53" i="4"/>
  <c r="AC45" i="32"/>
  <c r="AC45" i="4"/>
  <c r="AC37" i="32"/>
  <c r="AC37" i="4"/>
  <c r="AD18" i="32"/>
  <c r="AD18" i="4"/>
  <c r="AE69" i="32"/>
  <c r="AE69" i="4"/>
  <c r="AE62" i="32"/>
  <c r="AE62" i="4"/>
  <c r="AF55" i="32"/>
  <c r="AF55" i="4"/>
  <c r="AF47" i="32"/>
  <c r="AF47" i="4"/>
  <c r="AE40" i="32"/>
  <c r="AE40" i="4"/>
  <c r="AF25" i="32"/>
  <c r="AF25" i="4"/>
  <c r="AE18" i="32"/>
  <c r="AE18" i="4"/>
  <c r="AE12" i="4"/>
  <c r="AE12" i="32"/>
  <c r="P65" i="32"/>
  <c r="P65" i="4"/>
  <c r="V53" i="32"/>
  <c r="V53" i="4"/>
  <c r="X35" i="32"/>
  <c r="X35" i="4"/>
  <c r="Y65" i="32"/>
  <c r="Y65" i="4"/>
  <c r="AA62" i="32"/>
  <c r="AA62" i="4"/>
  <c r="AB19" i="32"/>
  <c r="AB19" i="4"/>
  <c r="AD56" i="32"/>
  <c r="AD56" i="4"/>
  <c r="AE51" i="32"/>
  <c r="AE51" i="4"/>
  <c r="AE8" i="32"/>
  <c r="AE8" i="4"/>
  <c r="P19" i="32"/>
  <c r="P19" i="4"/>
  <c r="P58" i="32"/>
  <c r="P58" i="4"/>
  <c r="R20" i="32"/>
  <c r="R20" i="4"/>
  <c r="R68" i="32"/>
  <c r="R68" i="4"/>
  <c r="V38" i="32"/>
  <c r="V38" i="4"/>
  <c r="W48" i="32"/>
  <c r="W48" i="4"/>
  <c r="W8" i="4"/>
  <c r="W8" i="32"/>
  <c r="Y14" i="4"/>
  <c r="P5" i="32"/>
  <c r="P5" i="4"/>
  <c r="P35" i="32"/>
  <c r="P35" i="4"/>
  <c r="R13" i="32"/>
  <c r="R13" i="4"/>
  <c r="R53" i="32"/>
  <c r="R53" i="4"/>
  <c r="V55" i="32"/>
  <c r="V55" i="4"/>
  <c r="W6" i="32"/>
  <c r="W6" i="4"/>
  <c r="W53" i="32"/>
  <c r="W53" i="4"/>
  <c r="Z63" i="32"/>
  <c r="Z63" i="4"/>
  <c r="Y6" i="4"/>
  <c r="Y6" i="32"/>
  <c r="AA45" i="32"/>
  <c r="AA45" i="4"/>
  <c r="P21" i="32"/>
  <c r="P21" i="4"/>
  <c r="P60" i="32"/>
  <c r="P60" i="4"/>
  <c r="R22" i="32"/>
  <c r="R22" i="4"/>
  <c r="W60" i="32"/>
  <c r="W60" i="4"/>
  <c r="Y5" i="32"/>
  <c r="Y5" i="4"/>
  <c r="AA44" i="32"/>
  <c r="AA44" i="4"/>
  <c r="AD60" i="32"/>
  <c r="AD60" i="4"/>
  <c r="P7" i="32"/>
  <c r="P7" i="4"/>
  <c r="P37" i="32"/>
  <c r="P37" i="4"/>
  <c r="P53" i="32"/>
  <c r="P53" i="4"/>
  <c r="AF9" i="16"/>
  <c r="P23" i="32"/>
  <c r="P23" i="4"/>
  <c r="P31" i="32"/>
  <c r="P31" i="4"/>
  <c r="P38" i="32"/>
  <c r="P38" i="4"/>
  <c r="P46" i="32"/>
  <c r="P46" i="4"/>
  <c r="P62" i="32"/>
  <c r="P62" i="4"/>
  <c r="R8" i="32"/>
  <c r="R8" i="4"/>
  <c r="R16" i="32"/>
  <c r="R16" i="4"/>
  <c r="R48" i="32"/>
  <c r="R48" i="4"/>
  <c r="R56" i="32"/>
  <c r="R56" i="4"/>
  <c r="R64" i="32"/>
  <c r="R64" i="4"/>
  <c r="V18" i="32"/>
  <c r="V18" i="4"/>
  <c r="V50" i="32"/>
  <c r="V50" i="4"/>
  <c r="V58" i="32"/>
  <c r="V58" i="4"/>
  <c r="V66" i="32"/>
  <c r="V66" i="4"/>
  <c r="W72" i="32"/>
  <c r="W72" i="4"/>
  <c r="W58" i="32"/>
  <c r="W58" i="4"/>
  <c r="W38" i="32"/>
  <c r="W38" i="4"/>
  <c r="W31" i="32"/>
  <c r="W31" i="4"/>
  <c r="X23" i="4"/>
  <c r="X23" i="32"/>
  <c r="W17" i="32"/>
  <c r="W17" i="4"/>
  <c r="Y73" i="32"/>
  <c r="Y66" i="32"/>
  <c r="Y66" i="4"/>
  <c r="Y54" i="32"/>
  <c r="Y54" i="4"/>
  <c r="Y48" i="32"/>
  <c r="Y48" i="4"/>
  <c r="Y40" i="32"/>
  <c r="Y40" i="4"/>
  <c r="Z17" i="32"/>
  <c r="Z17" i="4"/>
  <c r="AA73" i="4"/>
  <c r="AA65" i="32"/>
  <c r="AA65" i="4"/>
  <c r="AA58" i="32"/>
  <c r="AA58" i="4"/>
  <c r="AA50" i="32"/>
  <c r="AA50" i="4"/>
  <c r="AA30" i="32"/>
  <c r="AA30" i="4"/>
  <c r="AA8" i="32"/>
  <c r="AA8" i="4"/>
  <c r="AC65" i="32"/>
  <c r="AC65" i="4"/>
  <c r="AD52" i="4"/>
  <c r="AD52" i="32"/>
  <c r="AD44" i="32"/>
  <c r="AD44" i="4"/>
  <c r="AD36" i="32"/>
  <c r="AD36" i="4"/>
  <c r="AC30" i="32"/>
  <c r="AC30" i="4"/>
  <c r="AD17" i="4"/>
  <c r="AD17" i="32"/>
  <c r="AE68" i="32"/>
  <c r="AE68" i="4"/>
  <c r="AE61" i="32"/>
  <c r="AE61" i="4"/>
  <c r="AE54" i="32"/>
  <c r="AE54" i="4"/>
  <c r="AE46" i="32"/>
  <c r="AE46" i="4"/>
  <c r="AF39" i="32"/>
  <c r="AF39" i="4"/>
  <c r="AE32" i="32"/>
  <c r="AE32" i="4"/>
  <c r="AE24" i="4"/>
  <c r="AE24" i="32"/>
  <c r="AF17" i="32"/>
  <c r="AF17" i="4"/>
  <c r="AE11" i="32"/>
  <c r="AE11" i="4"/>
  <c r="R19" i="32"/>
  <c r="R19" i="4"/>
  <c r="V29" i="4"/>
  <c r="V29" i="32"/>
  <c r="Y51" i="32"/>
  <c r="Y51" i="4"/>
  <c r="AB35" i="32"/>
  <c r="AB35" i="4"/>
  <c r="AA5" i="4"/>
  <c r="AA5" i="32"/>
  <c r="AE72" i="32"/>
  <c r="AE72" i="4"/>
  <c r="AE29" i="32"/>
  <c r="AE29" i="4"/>
  <c r="R52" i="32"/>
  <c r="R52" i="4"/>
  <c r="V6" i="32"/>
  <c r="V6" i="4"/>
  <c r="V46" i="32"/>
  <c r="V46" i="4"/>
  <c r="W68" i="32"/>
  <c r="W68" i="4"/>
  <c r="Y29" i="32"/>
  <c r="Y29" i="4"/>
  <c r="AA69" i="4"/>
  <c r="P20" i="4"/>
  <c r="P20" i="32"/>
  <c r="P51" i="4"/>
  <c r="P51" i="32"/>
  <c r="R29" i="32"/>
  <c r="R29" i="4"/>
  <c r="V23" i="32"/>
  <c r="V23" i="4"/>
  <c r="V63" i="32"/>
  <c r="V63" i="4"/>
  <c r="W61" i="32"/>
  <c r="W61" i="4"/>
  <c r="Z57" i="32"/>
  <c r="Z57" i="4"/>
  <c r="Y13" i="32"/>
  <c r="Y13" i="4"/>
  <c r="AA53" i="32"/>
  <c r="AA53" i="4"/>
  <c r="P13" i="32"/>
  <c r="P13" i="4"/>
  <c r="P52" i="32"/>
  <c r="P52" i="4"/>
  <c r="R46" i="32"/>
  <c r="R46" i="4"/>
  <c r="V56" i="4"/>
  <c r="V56" i="32"/>
  <c r="W73" i="32"/>
  <c r="W73" i="4"/>
  <c r="W46" i="32"/>
  <c r="W46" i="4"/>
  <c r="W25" i="32"/>
  <c r="W25" i="4"/>
  <c r="Y56" i="32"/>
  <c r="Y56" i="4"/>
  <c r="Y19" i="32"/>
  <c r="Y19" i="4"/>
  <c r="AA60" i="32"/>
  <c r="AA60" i="4"/>
  <c r="AA32" i="32"/>
  <c r="AA32" i="4"/>
  <c r="AA17" i="32"/>
  <c r="AA17" i="4"/>
  <c r="AC46" i="32"/>
  <c r="AC46" i="4"/>
  <c r="P30" i="32"/>
  <c r="P30" i="4"/>
  <c r="P16" i="4"/>
  <c r="P16" i="32"/>
  <c r="P24" i="4"/>
  <c r="P24" i="32"/>
  <c r="P39" i="32"/>
  <c r="P39" i="4"/>
  <c r="P47" i="32"/>
  <c r="P47" i="4"/>
  <c r="P55" i="32"/>
  <c r="P55" i="4"/>
  <c r="P63" i="32"/>
  <c r="P63" i="4"/>
  <c r="R17" i="32"/>
  <c r="R17" i="4"/>
  <c r="R25" i="32"/>
  <c r="R25" i="4"/>
  <c r="R33" i="32"/>
  <c r="R33" i="4"/>
  <c r="R57" i="32"/>
  <c r="R57" i="4"/>
  <c r="R65" i="32"/>
  <c r="R65" i="4"/>
  <c r="V19" i="32"/>
  <c r="V19" i="4"/>
  <c r="V35" i="32"/>
  <c r="V35" i="4"/>
  <c r="V51" i="32"/>
  <c r="V51" i="4"/>
  <c r="V59" i="32"/>
  <c r="V59" i="4"/>
  <c r="V67" i="32"/>
  <c r="V67" i="4"/>
  <c r="W30" i="32"/>
  <c r="W30" i="4"/>
  <c r="W71" i="32"/>
  <c r="W71" i="4"/>
  <c r="W64" i="32"/>
  <c r="W64" i="4"/>
  <c r="X57" i="32"/>
  <c r="X57" i="4"/>
  <c r="W50" i="32"/>
  <c r="W50" i="4"/>
  <c r="W44" i="32"/>
  <c r="W44" i="4"/>
  <c r="W37" i="32"/>
  <c r="W37" i="4"/>
  <c r="X30" i="32"/>
  <c r="X30" i="4"/>
  <c r="X16" i="4"/>
  <c r="X16" i="32"/>
  <c r="Z65" i="32"/>
  <c r="Y59" i="32"/>
  <c r="Y59" i="4"/>
  <c r="Y53" i="32"/>
  <c r="Y53" i="4"/>
  <c r="Z47" i="32"/>
  <c r="Z47" i="4"/>
  <c r="Z39" i="32"/>
  <c r="Z39" i="4"/>
  <c r="Z31" i="32"/>
  <c r="Z31" i="4"/>
  <c r="AA72" i="32"/>
  <c r="AA72" i="4"/>
  <c r="AA64" i="32"/>
  <c r="AA64" i="4"/>
  <c r="AA57" i="32"/>
  <c r="AA57" i="4"/>
  <c r="AA49" i="4"/>
  <c r="AA37" i="32"/>
  <c r="AA37" i="4"/>
  <c r="AA29" i="32"/>
  <c r="AA29" i="4"/>
  <c r="AA21" i="4"/>
  <c r="AA21" i="32"/>
  <c r="AB7" i="32"/>
  <c r="AB7" i="4"/>
  <c r="AD64" i="32"/>
  <c r="AD64" i="4"/>
  <c r="AC58" i="32"/>
  <c r="AC58" i="4"/>
  <c r="AC51" i="32"/>
  <c r="AC51" i="4"/>
  <c r="AC29" i="32"/>
  <c r="AC29" i="4"/>
  <c r="AD16" i="32"/>
  <c r="AD16" i="4"/>
  <c r="AE67" i="32"/>
  <c r="AE67" i="4"/>
  <c r="AE60" i="32"/>
  <c r="AE60" i="4"/>
  <c r="AE53" i="32"/>
  <c r="AE53" i="4"/>
  <c r="AF45" i="32"/>
  <c r="AF45" i="4"/>
  <c r="AE38" i="32"/>
  <c r="AE38" i="4"/>
  <c r="AF31" i="32"/>
  <c r="AF31" i="4"/>
  <c r="AF23" i="32"/>
  <c r="AF23" i="4"/>
  <c r="AE10" i="32"/>
  <c r="AE10" i="4"/>
  <c r="P57" i="32"/>
  <c r="P57" i="4"/>
  <c r="R35" i="32"/>
  <c r="R35" i="4"/>
  <c r="V13" i="4"/>
  <c r="V13" i="32"/>
  <c r="V45" i="32"/>
  <c r="V45" i="4"/>
  <c r="X62" i="32"/>
  <c r="X8" i="4"/>
  <c r="X8" i="32"/>
  <c r="Y37" i="32"/>
  <c r="Y37" i="4"/>
  <c r="AB55" i="32"/>
  <c r="AB55" i="4"/>
  <c r="AA13" i="4"/>
  <c r="AA13" i="32"/>
  <c r="AE58" i="32"/>
  <c r="AE58" i="4"/>
  <c r="AE21" i="32"/>
  <c r="AE21" i="4"/>
  <c r="P50" i="32"/>
  <c r="P50" i="4"/>
  <c r="R60" i="32"/>
  <c r="R60" i="4"/>
  <c r="V22" i="32"/>
  <c r="V22" i="4"/>
  <c r="Y64" i="32"/>
  <c r="Y64" i="4"/>
  <c r="Z7" i="32"/>
  <c r="Z7" i="4"/>
  <c r="R21" i="32"/>
  <c r="R21" i="4"/>
  <c r="R45" i="32"/>
  <c r="R45" i="4"/>
  <c r="V7" i="32"/>
  <c r="V7" i="4"/>
  <c r="V47" i="32"/>
  <c r="V47" i="4"/>
  <c r="W67" i="32"/>
  <c r="W67" i="4"/>
  <c r="X33" i="32"/>
  <c r="X33" i="4"/>
  <c r="W7" i="32"/>
  <c r="W7" i="4"/>
  <c r="AA68" i="32"/>
  <c r="AA68" i="4"/>
  <c r="AA40" i="32"/>
  <c r="AA40" i="4"/>
  <c r="P29" i="32"/>
  <c r="P29" i="4"/>
  <c r="R6" i="32"/>
  <c r="R6" i="4"/>
  <c r="R38" i="32"/>
  <c r="R38" i="4"/>
  <c r="V16" i="32"/>
  <c r="V16" i="4"/>
  <c r="X66" i="32"/>
  <c r="X66" i="4"/>
  <c r="X6" i="32"/>
  <c r="X6" i="4"/>
  <c r="AB67" i="32"/>
  <c r="AB67" i="4"/>
  <c r="AB39" i="32"/>
  <c r="AB39" i="4"/>
  <c r="AC38" i="32"/>
  <c r="AC38" i="4"/>
  <c r="P22" i="32"/>
  <c r="P22" i="4"/>
  <c r="P17" i="32"/>
  <c r="P17" i="4"/>
  <c r="P25" i="32"/>
  <c r="P25" i="4"/>
  <c r="P48" i="32"/>
  <c r="P48" i="4"/>
  <c r="P56" i="32"/>
  <c r="P56" i="4"/>
  <c r="P64" i="32"/>
  <c r="P64" i="4"/>
  <c r="R18" i="4"/>
  <c r="R18" i="32"/>
  <c r="R42" i="32"/>
  <c r="R42" i="4"/>
  <c r="R50" i="32"/>
  <c r="R50" i="4"/>
  <c r="R58" i="32"/>
  <c r="R58" i="4"/>
  <c r="R66" i="32"/>
  <c r="R66" i="4"/>
  <c r="V20" i="32"/>
  <c r="V20" i="4"/>
  <c r="V36" i="32"/>
  <c r="V36" i="4"/>
  <c r="V44" i="32"/>
  <c r="V44" i="4"/>
  <c r="V52" i="32"/>
  <c r="V52" i="4"/>
  <c r="V60" i="32"/>
  <c r="V60" i="4"/>
  <c r="V68" i="32"/>
  <c r="V68" i="4"/>
  <c r="DK35" i="16"/>
  <c r="W70" i="32"/>
  <c r="W70" i="4"/>
  <c r="W63" i="32"/>
  <c r="W63" i="4"/>
  <c r="W56" i="32"/>
  <c r="W56" i="4"/>
  <c r="DM50" i="16"/>
  <c r="W36" i="32"/>
  <c r="W36" i="4"/>
  <c r="X29" i="32"/>
  <c r="X29" i="4"/>
  <c r="Y46" i="32"/>
  <c r="Y46" i="4"/>
  <c r="Y38" i="32"/>
  <c r="Y38" i="4"/>
  <c r="Y30" i="32"/>
  <c r="Y30" i="4"/>
  <c r="Z23" i="4"/>
  <c r="Z23" i="32"/>
  <c r="Y16" i="32"/>
  <c r="Y16" i="4"/>
  <c r="AB63" i="32"/>
  <c r="AB63" i="4"/>
  <c r="AA56" i="32"/>
  <c r="AA56" i="4"/>
  <c r="AA48" i="32"/>
  <c r="AA48" i="4"/>
  <c r="AA36" i="32"/>
  <c r="AA36" i="4"/>
  <c r="AA28" i="32"/>
  <c r="AA28" i="4"/>
  <c r="AA20" i="32"/>
  <c r="AA20" i="4"/>
  <c r="AA6" i="4"/>
  <c r="AA6" i="32"/>
  <c r="AD63" i="32"/>
  <c r="AD63" i="4"/>
  <c r="AC57" i="32"/>
  <c r="AC57" i="4"/>
  <c r="AD50" i="32"/>
  <c r="AD50" i="4"/>
  <c r="AC35" i="4"/>
  <c r="AC35" i="32"/>
  <c r="FV10" i="16"/>
  <c r="AE66" i="32"/>
  <c r="AE66" i="4"/>
  <c r="AE59" i="32"/>
  <c r="AE59" i="4"/>
  <c r="AE52" i="32"/>
  <c r="AE52" i="4"/>
  <c r="AE45" i="32"/>
  <c r="AE45" i="4"/>
  <c r="AE37" i="32"/>
  <c r="AE37" i="4"/>
  <c r="AE30" i="32"/>
  <c r="AE30" i="4"/>
  <c r="AE22" i="32"/>
  <c r="AE22" i="4"/>
  <c r="AE16" i="32"/>
  <c r="AE16" i="4"/>
  <c r="DK27" i="16"/>
  <c r="GS11" i="16"/>
  <c r="FC26" i="16"/>
  <c r="FX71" i="16"/>
  <c r="DM41" i="16"/>
  <c r="GS38" i="16"/>
  <c r="CO33" i="16"/>
  <c r="DM70" i="16"/>
  <c r="DQ29" i="16"/>
  <c r="DM15" i="16"/>
  <c r="EH73" i="16"/>
  <c r="EH33" i="16"/>
  <c r="EH12" i="16"/>
  <c r="FC70" i="16"/>
  <c r="FC11" i="16"/>
  <c r="DM55" i="16"/>
  <c r="EH35" i="16"/>
  <c r="EH26" i="16"/>
  <c r="EH11" i="16"/>
  <c r="FC50" i="16"/>
  <c r="FV43" i="16"/>
  <c r="FV34" i="16"/>
  <c r="FV42" i="16"/>
  <c r="FV33" i="16"/>
  <c r="AC32" i="32" s="1"/>
  <c r="FV27" i="16"/>
  <c r="FV11" i="16"/>
  <c r="AF15" i="16"/>
  <c r="EH74" i="16"/>
  <c r="EH25" i="16"/>
  <c r="DM43" i="16"/>
  <c r="DM25" i="16"/>
  <c r="EH28" i="16"/>
  <c r="FA12" i="16"/>
  <c r="FX44" i="16"/>
  <c r="EH70" i="16"/>
  <c r="EH44" i="16"/>
  <c r="EH27" i="16"/>
  <c r="FC27" i="16"/>
  <c r="FC13" i="16"/>
  <c r="FV28" i="16"/>
  <c r="EH43" i="16"/>
  <c r="FC35" i="16"/>
  <c r="FV12" i="16"/>
  <c r="EF13" i="16"/>
  <c r="EH13" i="16"/>
  <c r="FX16" i="16"/>
  <c r="FV16" i="16"/>
  <c r="DK28" i="16"/>
  <c r="DK12" i="16"/>
  <c r="DM44" i="16"/>
  <c r="DM40" i="16"/>
  <c r="DM16" i="16"/>
  <c r="FV73" i="16"/>
  <c r="FV69" i="16"/>
  <c r="FC74" i="16"/>
  <c r="FA28" i="16"/>
  <c r="FC10" i="16"/>
  <c r="GS73" i="16"/>
  <c r="GS57" i="16"/>
  <c r="GS52" i="16"/>
  <c r="GS44" i="16"/>
  <c r="GS33" i="16"/>
  <c r="GS28" i="16"/>
  <c r="GS25" i="16"/>
  <c r="GS51" i="16"/>
  <c r="GS43" i="16"/>
  <c r="GS35" i="16"/>
  <c r="GS37" i="16"/>
  <c r="GS13" i="16"/>
  <c r="GS71" i="16"/>
  <c r="GS55" i="16"/>
  <c r="GS23" i="16"/>
  <c r="GS12" i="16"/>
  <c r="FV70" i="16"/>
  <c r="FX74" i="16"/>
  <c r="FX50" i="16"/>
  <c r="FV8" i="16"/>
  <c r="FX23" i="16"/>
  <c r="FX15" i="16"/>
  <c r="FA16" i="16"/>
  <c r="FC71" i="16"/>
  <c r="FC23" i="16"/>
  <c r="FC15" i="16"/>
  <c r="FC73" i="16"/>
  <c r="FC25" i="16"/>
  <c r="FA72" i="16"/>
  <c r="FA5" i="16"/>
  <c r="EF72" i="16"/>
  <c r="EF16" i="16"/>
  <c r="EH71" i="16"/>
  <c r="EH15" i="16"/>
  <c r="EF5" i="16"/>
  <c r="AF11" i="16"/>
  <c r="DM5" i="16"/>
  <c r="CO5" i="16"/>
  <c r="CO29" i="16"/>
  <c r="BT27" i="16"/>
  <c r="BT40" i="16"/>
  <c r="AF33" i="16"/>
  <c r="CO41" i="16"/>
  <c r="BT11" i="16"/>
  <c r="BT44" i="16"/>
  <c r="CO13" i="16"/>
  <c r="CO25" i="16"/>
  <c r="AF16" i="16"/>
  <c r="AF42" i="16"/>
  <c r="BT35" i="16"/>
  <c r="BT63" i="16"/>
  <c r="BT28" i="16"/>
  <c r="CO49" i="16"/>
  <c r="CO55" i="16"/>
  <c r="AF5" i="16"/>
  <c r="AF19" i="16"/>
  <c r="AF28" i="16"/>
  <c r="BT10" i="16"/>
  <c r="BT15" i="16"/>
  <c r="CO11" i="16"/>
  <c r="CO27" i="16"/>
  <c r="CO43" i="16"/>
  <c r="CO71" i="16"/>
  <c r="AF12" i="16"/>
  <c r="BT41" i="16"/>
  <c r="BT45" i="16"/>
  <c r="CO35" i="16"/>
  <c r="AF13" i="16"/>
  <c r="AF27" i="16"/>
  <c r="BT42" i="16"/>
  <c r="BT50" i="16"/>
  <c r="CO15" i="16"/>
  <c r="CO63" i="16"/>
  <c r="CQ73" i="16"/>
  <c r="CO6" i="16"/>
  <c r="CO10" i="16"/>
  <c r="CO12" i="16"/>
  <c r="CO16" i="16"/>
  <c r="CO28" i="16"/>
  <c r="CO40" i="16"/>
  <c r="CO42" i="16"/>
  <c r="CO44" i="16"/>
  <c r="CO50" i="16"/>
  <c r="CO62" i="16"/>
  <c r="CO70" i="16"/>
  <c r="CO72" i="16"/>
  <c r="CO74" i="16"/>
  <c r="BT72" i="16"/>
  <c r="BT12" i="16"/>
  <c r="BT16" i="16"/>
  <c r="BT73" i="16"/>
  <c r="AF10" i="16"/>
  <c r="BT5" i="16"/>
  <c r="BT13" i="16"/>
  <c r="BT25" i="16"/>
  <c r="BT33" i="16"/>
  <c r="BT74" i="16"/>
  <c r="AF35" i="16"/>
  <c r="BT62" i="16"/>
  <c r="BT70" i="16"/>
  <c r="BT55" i="16"/>
  <c r="BV71" i="16"/>
  <c r="AH34" i="16"/>
  <c r="AF43" i="16"/>
  <c r="AF45" i="16"/>
  <c r="AF55" i="16"/>
  <c r="AF71" i="16"/>
  <c r="AF73" i="16"/>
  <c r="AF41" i="16"/>
  <c r="AF44" i="16"/>
  <c r="AF50" i="16"/>
  <c r="AF70" i="16"/>
  <c r="AF72" i="16"/>
  <c r="I912" i="39" l="1"/>
  <c r="I977" i="39"/>
  <c r="J977" i="39" s="1"/>
  <c r="GB5" i="16"/>
  <c r="J912" i="39"/>
  <c r="FG71" i="16"/>
  <c r="G838" i="39"/>
  <c r="I838" i="39" s="1"/>
  <c r="J838" i="39" s="1"/>
  <c r="FG13" i="16"/>
  <c r="G780" i="39"/>
  <c r="I780" i="39" s="1"/>
  <c r="J780" i="39" s="1"/>
  <c r="FG12" i="16"/>
  <c r="AB11" i="32" s="1"/>
  <c r="G779" i="39"/>
  <c r="I779" i="39" s="1"/>
  <c r="J779" i="39" s="1"/>
  <c r="FG70" i="16"/>
  <c r="AB69" i="32" s="1"/>
  <c r="G837" i="39"/>
  <c r="I837" i="39" s="1"/>
  <c r="J837" i="39" s="1"/>
  <c r="FG5" i="16"/>
  <c r="AB4" i="32" s="1"/>
  <c r="G772" i="39"/>
  <c r="I772" i="39" s="1"/>
  <c r="J772" i="39" s="1"/>
  <c r="FG16" i="16"/>
  <c r="AB15" i="4" s="1"/>
  <c r="G783" i="39"/>
  <c r="I783" i="39" s="1"/>
  <c r="J783" i="39" s="1"/>
  <c r="FG28" i="16"/>
  <c r="AB27" i="32" s="1"/>
  <c r="G795" i="39"/>
  <c r="I795" i="39" s="1"/>
  <c r="J795" i="39" s="1"/>
  <c r="FG73" i="16"/>
  <c r="AB72" i="32" s="1"/>
  <c r="G840" i="39"/>
  <c r="I840" i="39" s="1"/>
  <c r="J840" i="39" s="1"/>
  <c r="FG50" i="16"/>
  <c r="G817" i="39"/>
  <c r="I817" i="39" s="1"/>
  <c r="J817" i="39" s="1"/>
  <c r="FG43" i="16"/>
  <c r="AB42" i="4" s="1"/>
  <c r="G810" i="39"/>
  <c r="I810" i="39" s="1"/>
  <c r="J810" i="39" s="1"/>
  <c r="FG74" i="16"/>
  <c r="G841" i="39"/>
  <c r="I841" i="39" s="1"/>
  <c r="J841" i="39" s="1"/>
  <c r="FG15" i="16"/>
  <c r="AB14" i="32" s="1"/>
  <c r="G782" i="39"/>
  <c r="I782" i="39" s="1"/>
  <c r="J782" i="39" s="1"/>
  <c r="FG26" i="16"/>
  <c r="G793" i="39"/>
  <c r="I793" i="39" s="1"/>
  <c r="J793" i="39" s="1"/>
  <c r="FG72" i="16"/>
  <c r="G839" i="39"/>
  <c r="I839" i="39" s="1"/>
  <c r="J839" i="39" s="1"/>
  <c r="FG10" i="16"/>
  <c r="G777" i="39"/>
  <c r="I777" i="39" s="1"/>
  <c r="J777" i="39" s="1"/>
  <c r="FG11" i="16"/>
  <c r="G778" i="39"/>
  <c r="I778" i="39" s="1"/>
  <c r="J778" i="39" s="1"/>
  <c r="FG27" i="16"/>
  <c r="G794" i="39"/>
  <c r="I794" i="39" s="1"/>
  <c r="J794" i="39" s="1"/>
  <c r="FG25" i="16"/>
  <c r="G792" i="39"/>
  <c r="I792" i="39" s="1"/>
  <c r="J792" i="39" s="1"/>
  <c r="FG23" i="16"/>
  <c r="AB22" i="32" s="1"/>
  <c r="G790" i="39"/>
  <c r="I790" i="39" s="1"/>
  <c r="J790" i="39" s="1"/>
  <c r="FG35" i="16"/>
  <c r="AB34" i="32" s="1"/>
  <c r="G802" i="39"/>
  <c r="I802" i="39" s="1"/>
  <c r="J802" i="39" s="1"/>
  <c r="EL43" i="16"/>
  <c r="Z42" i="32" s="1"/>
  <c r="G740" i="39"/>
  <c r="I740" i="39" s="1"/>
  <c r="J740" i="39" s="1"/>
  <c r="EL35" i="16"/>
  <c r="Z34" i="4" s="1"/>
  <c r="G732" i="39"/>
  <c r="I732" i="39" s="1"/>
  <c r="J732" i="39" s="1"/>
  <c r="EL72" i="16"/>
  <c r="Z71" i="4" s="1"/>
  <c r="G769" i="39"/>
  <c r="I769" i="39" s="1"/>
  <c r="J769" i="39" s="1"/>
  <c r="EL27" i="16"/>
  <c r="Z26" i="4" s="1"/>
  <c r="G724" i="39"/>
  <c r="I724" i="39" s="1"/>
  <c r="J724" i="39" s="1"/>
  <c r="EL12" i="16"/>
  <c r="G709" i="39"/>
  <c r="I709" i="39" s="1"/>
  <c r="J709" i="39" s="1"/>
  <c r="EL44" i="16"/>
  <c r="G741" i="39"/>
  <c r="I741" i="39" s="1"/>
  <c r="J741" i="39" s="1"/>
  <c r="EL74" i="16"/>
  <c r="G771" i="39"/>
  <c r="I771" i="39" s="1"/>
  <c r="J771" i="39" s="1"/>
  <c r="EL33" i="16"/>
  <c r="Z32" i="32" s="1"/>
  <c r="G730" i="39"/>
  <c r="I730" i="39" s="1"/>
  <c r="J730" i="39" s="1"/>
  <c r="EL10" i="16"/>
  <c r="Z9" i="4" s="1"/>
  <c r="G707" i="39"/>
  <c r="I707" i="39" s="1"/>
  <c r="J707" i="39" s="1"/>
  <c r="EL28" i="16"/>
  <c r="G725" i="39"/>
  <c r="I725" i="39" s="1"/>
  <c r="J725" i="39" s="1"/>
  <c r="EL13" i="16"/>
  <c r="Z12" i="4" s="1"/>
  <c r="G710" i="39"/>
  <c r="I710" i="39" s="1"/>
  <c r="J710" i="39" s="1"/>
  <c r="EL70" i="16"/>
  <c r="Z69" i="32" s="1"/>
  <c r="G767" i="39"/>
  <c r="I767" i="39" s="1"/>
  <c r="J767" i="39" s="1"/>
  <c r="EL50" i="16"/>
  <c r="Z49" i="4" s="1"/>
  <c r="G747" i="39"/>
  <c r="I747" i="39" s="1"/>
  <c r="J747" i="39" s="1"/>
  <c r="EL16" i="16"/>
  <c r="Z15" i="32" s="1"/>
  <c r="G713" i="39"/>
  <c r="I713" i="39" s="1"/>
  <c r="J713" i="39" s="1"/>
  <c r="EL5" i="16"/>
  <c r="Z4" i="32" s="1"/>
  <c r="G702" i="39"/>
  <c r="I702" i="39" s="1"/>
  <c r="J702" i="39" s="1"/>
  <c r="EL25" i="16"/>
  <c r="Z24" i="4" s="1"/>
  <c r="G722" i="39"/>
  <c r="I722" i="39" s="1"/>
  <c r="J722" i="39" s="1"/>
  <c r="EL15" i="16"/>
  <c r="Z14" i="4" s="1"/>
  <c r="G712" i="39"/>
  <c r="I712" i="39" s="1"/>
  <c r="J712" i="39" s="1"/>
  <c r="EL11" i="16"/>
  <c r="G708" i="39"/>
  <c r="I708" i="39" s="1"/>
  <c r="J708" i="39" s="1"/>
  <c r="EL73" i="16"/>
  <c r="Z72" i="4" s="1"/>
  <c r="G770" i="39"/>
  <c r="I770" i="39" s="1"/>
  <c r="J770" i="39" s="1"/>
  <c r="EL71" i="16"/>
  <c r="Z70" i="32" s="1"/>
  <c r="G768" i="39"/>
  <c r="I768" i="39" s="1"/>
  <c r="J768" i="39" s="1"/>
  <c r="EL26" i="16"/>
  <c r="G723" i="39"/>
  <c r="I723" i="39" s="1"/>
  <c r="J723" i="39" s="1"/>
  <c r="DQ5" i="16"/>
  <c r="X4" i="4" s="1"/>
  <c r="G632" i="39"/>
  <c r="I632" i="39" s="1"/>
  <c r="J632" i="39" s="1"/>
  <c r="DQ27" i="16"/>
  <c r="X26" i="32" s="1"/>
  <c r="G654" i="39"/>
  <c r="I654" i="39" s="1"/>
  <c r="J654" i="39" s="1"/>
  <c r="DQ13" i="16"/>
  <c r="X12" i="4" s="1"/>
  <c r="G640" i="39"/>
  <c r="I640" i="39" s="1"/>
  <c r="J640" i="39" s="1"/>
  <c r="DQ11" i="16"/>
  <c r="X10" i="4" s="1"/>
  <c r="G638" i="39"/>
  <c r="I638" i="39" s="1"/>
  <c r="J638" i="39" s="1"/>
  <c r="DQ12" i="16"/>
  <c r="X11" i="32" s="1"/>
  <c r="G639" i="39"/>
  <c r="I639" i="39" s="1"/>
  <c r="J639" i="39" s="1"/>
  <c r="DQ25" i="16"/>
  <c r="X24" i="32" s="1"/>
  <c r="G652" i="39"/>
  <c r="I652" i="39" s="1"/>
  <c r="J652" i="39" s="1"/>
  <c r="DQ41" i="16"/>
  <c r="X40" i="4" s="1"/>
  <c r="G668" i="39"/>
  <c r="I668" i="39" s="1"/>
  <c r="J668" i="39" s="1"/>
  <c r="DQ10" i="16"/>
  <c r="X9" i="4" s="1"/>
  <c r="G637" i="39"/>
  <c r="I637" i="39" s="1"/>
  <c r="J637" i="39" s="1"/>
  <c r="DQ44" i="16"/>
  <c r="G671" i="39"/>
  <c r="I671" i="39" s="1"/>
  <c r="J671" i="39" s="1"/>
  <c r="DQ15" i="16"/>
  <c r="X14" i="4" s="1"/>
  <c r="G642" i="39"/>
  <c r="I642" i="39" s="1"/>
  <c r="J642" i="39" s="1"/>
  <c r="DQ35" i="16"/>
  <c r="X34" i="4" s="1"/>
  <c r="G662" i="39"/>
  <c r="I662" i="39" s="1"/>
  <c r="J662" i="39" s="1"/>
  <c r="DQ43" i="16"/>
  <c r="X42" i="32" s="1"/>
  <c r="G670" i="39"/>
  <c r="I670" i="39" s="1"/>
  <c r="J670" i="39" s="1"/>
  <c r="DQ42" i="16"/>
  <c r="X41" i="4" s="1"/>
  <c r="G669" i="39"/>
  <c r="I669" i="39" s="1"/>
  <c r="J669" i="39" s="1"/>
  <c r="DQ50" i="16"/>
  <c r="X49" i="4" s="1"/>
  <c r="G677" i="39"/>
  <c r="I677" i="39" s="1"/>
  <c r="J677" i="39" s="1"/>
  <c r="DQ28" i="16"/>
  <c r="X27" i="4" s="1"/>
  <c r="G655" i="39"/>
  <c r="I655" i="39" s="1"/>
  <c r="J655" i="39" s="1"/>
  <c r="DQ23" i="16"/>
  <c r="G650" i="39"/>
  <c r="I650" i="39" s="1"/>
  <c r="J650" i="39" s="1"/>
  <c r="DQ33" i="16"/>
  <c r="X32" i="32" s="1"/>
  <c r="G660" i="39"/>
  <c r="I660" i="39" s="1"/>
  <c r="J660" i="39" s="1"/>
  <c r="DQ16" i="16"/>
  <c r="X15" i="4" s="1"/>
  <c r="G643" i="39"/>
  <c r="I643" i="39" s="1"/>
  <c r="J643" i="39" s="1"/>
  <c r="DQ40" i="16"/>
  <c r="X39" i="32" s="1"/>
  <c r="G667" i="39"/>
  <c r="I667" i="39" s="1"/>
  <c r="J667" i="39" s="1"/>
  <c r="DQ55" i="16"/>
  <c r="X54" i="4" s="1"/>
  <c r="G682" i="39"/>
  <c r="I682" i="39" s="1"/>
  <c r="J682" i="39" s="1"/>
  <c r="DQ70" i="16"/>
  <c r="X69" i="32" s="1"/>
  <c r="G697" i="39"/>
  <c r="I697" i="39" s="1"/>
  <c r="J697" i="39" s="1"/>
  <c r="CU73" i="16"/>
  <c r="V72" i="32" s="1"/>
  <c r="G630" i="39"/>
  <c r="I630" i="39" s="1"/>
  <c r="J630" i="39" s="1"/>
  <c r="CU16" i="16"/>
  <c r="V15" i="32" s="1"/>
  <c r="G573" i="39"/>
  <c r="I573" i="39" s="1"/>
  <c r="J573" i="39" s="1"/>
  <c r="CU55" i="16"/>
  <c r="V54" i="32" s="1"/>
  <c r="G612" i="39"/>
  <c r="I612" i="39" s="1"/>
  <c r="J612" i="39" s="1"/>
  <c r="CU33" i="16"/>
  <c r="V32" i="32" s="1"/>
  <c r="G590" i="39"/>
  <c r="I590" i="39" s="1"/>
  <c r="J590" i="39" s="1"/>
  <c r="CU28" i="16"/>
  <c r="V27" i="4" s="1"/>
  <c r="G585" i="39"/>
  <c r="I585" i="39" s="1"/>
  <c r="J585" i="39" s="1"/>
  <c r="CU35" i="16"/>
  <c r="V34" i="4" s="1"/>
  <c r="G592" i="39"/>
  <c r="I592" i="39" s="1"/>
  <c r="J592" i="39" s="1"/>
  <c r="CU6" i="16"/>
  <c r="V5" i="4" s="1"/>
  <c r="G563" i="39"/>
  <c r="I563" i="39" s="1"/>
  <c r="J563" i="39" s="1"/>
  <c r="CU5" i="16"/>
  <c r="V4" i="32" s="1"/>
  <c r="G562" i="39"/>
  <c r="I562" i="39" s="1"/>
  <c r="J562" i="39" s="1"/>
  <c r="CU13" i="16"/>
  <c r="V12" i="32" s="1"/>
  <c r="G570" i="39"/>
  <c r="I570" i="39" s="1"/>
  <c r="J570" i="39" s="1"/>
  <c r="CU71" i="16"/>
  <c r="V70" i="4" s="1"/>
  <c r="G628" i="39"/>
  <c r="I628" i="39" s="1"/>
  <c r="J628" i="39" s="1"/>
  <c r="CU12" i="16"/>
  <c r="V11" i="32" s="1"/>
  <c r="G569" i="39"/>
  <c r="I569" i="39" s="1"/>
  <c r="J569" i="39" s="1"/>
  <c r="CU70" i="16"/>
  <c r="V69" i="32" s="1"/>
  <c r="G627" i="39"/>
  <c r="I627" i="39" s="1"/>
  <c r="J627" i="39" s="1"/>
  <c r="CU44" i="16"/>
  <c r="V43" i="32" s="1"/>
  <c r="G601" i="39"/>
  <c r="I601" i="39" s="1"/>
  <c r="J601" i="39" s="1"/>
  <c r="CU74" i="16"/>
  <c r="V73" i="32" s="1"/>
  <c r="G631" i="39"/>
  <c r="I631" i="39" s="1"/>
  <c r="J631" i="39" s="1"/>
  <c r="CU49" i="16"/>
  <c r="V48" i="32" s="1"/>
  <c r="G606" i="39"/>
  <c r="I606" i="39" s="1"/>
  <c r="J606" i="39" s="1"/>
  <c r="CU40" i="16"/>
  <c r="V39" i="32" s="1"/>
  <c r="G597" i="39"/>
  <c r="I597" i="39" s="1"/>
  <c r="J597" i="39" s="1"/>
  <c r="CU27" i="16"/>
  <c r="V26" i="32" s="1"/>
  <c r="G584" i="39"/>
  <c r="I584" i="39" s="1"/>
  <c r="J584" i="39" s="1"/>
  <c r="CU10" i="16"/>
  <c r="V9" i="4" s="1"/>
  <c r="G567" i="39"/>
  <c r="I567" i="39" s="1"/>
  <c r="J567" i="39" s="1"/>
  <c r="CU41" i="16"/>
  <c r="V40" i="4" s="1"/>
  <c r="G598" i="39"/>
  <c r="I598" i="39" s="1"/>
  <c r="J598" i="39" s="1"/>
  <c r="CU15" i="16"/>
  <c r="V14" i="4" s="1"/>
  <c r="G572" i="39"/>
  <c r="I572" i="39" s="1"/>
  <c r="J572" i="39" s="1"/>
  <c r="CU50" i="16"/>
  <c r="V49" i="4" s="1"/>
  <c r="G607" i="39"/>
  <c r="I607" i="39" s="1"/>
  <c r="J607" i="39" s="1"/>
  <c r="CU72" i="16"/>
  <c r="V71" i="4" s="1"/>
  <c r="G629" i="39"/>
  <c r="I629" i="39" s="1"/>
  <c r="J629" i="39" s="1"/>
  <c r="CU11" i="16"/>
  <c r="V10" i="32" s="1"/>
  <c r="G568" i="39"/>
  <c r="I568" i="39" s="1"/>
  <c r="J568" i="39" s="1"/>
  <c r="CU43" i="16"/>
  <c r="G600" i="39"/>
  <c r="I600" i="39" s="1"/>
  <c r="J600" i="39" s="1"/>
  <c r="CU25" i="16"/>
  <c r="G582" i="39"/>
  <c r="I582" i="39" s="1"/>
  <c r="J582" i="39" s="1"/>
  <c r="CU62" i="16"/>
  <c r="V61" i="32" s="1"/>
  <c r="G619" i="39"/>
  <c r="I619" i="39" s="1"/>
  <c r="J619" i="39" s="1"/>
  <c r="CU63" i="16"/>
  <c r="V62" i="32" s="1"/>
  <c r="G620" i="39"/>
  <c r="I620" i="39" s="1"/>
  <c r="J620" i="39" s="1"/>
  <c r="CU29" i="16"/>
  <c r="V28" i="32" s="1"/>
  <c r="G586" i="39"/>
  <c r="I586" i="39" s="1"/>
  <c r="J586" i="39" s="1"/>
  <c r="CU42" i="16"/>
  <c r="V41" i="32" s="1"/>
  <c r="G599" i="39"/>
  <c r="I599" i="39" s="1"/>
  <c r="J599" i="39" s="1"/>
  <c r="W12" i="4"/>
  <c r="BZ63" i="16"/>
  <c r="R62" i="4" s="1"/>
  <c r="G550" i="39"/>
  <c r="I550" i="39" s="1"/>
  <c r="J550" i="39" s="1"/>
  <c r="BZ71" i="16"/>
  <c r="R70" i="32" s="1"/>
  <c r="G558" i="39"/>
  <c r="I558" i="39" s="1"/>
  <c r="J558" i="39" s="1"/>
  <c r="BZ27" i="16"/>
  <c r="R26" i="32" s="1"/>
  <c r="G514" i="39"/>
  <c r="I514" i="39" s="1"/>
  <c r="J514" i="39" s="1"/>
  <c r="BZ44" i="16"/>
  <c r="R43" i="32" s="1"/>
  <c r="G531" i="39"/>
  <c r="I531" i="39" s="1"/>
  <c r="J531" i="39" s="1"/>
  <c r="BZ40" i="16"/>
  <c r="R39" i="32" s="1"/>
  <c r="G527" i="39"/>
  <c r="I527" i="39" s="1"/>
  <c r="J527" i="39" s="1"/>
  <c r="BZ28" i="16"/>
  <c r="R27" i="4" s="1"/>
  <c r="G515" i="39"/>
  <c r="I515" i="39" s="1"/>
  <c r="J515" i="39" s="1"/>
  <c r="BZ72" i="16"/>
  <c r="R71" i="32" s="1"/>
  <c r="G559" i="39"/>
  <c r="I559" i="39" s="1"/>
  <c r="J559" i="39" s="1"/>
  <c r="BZ73" i="16"/>
  <c r="R72" i="4" s="1"/>
  <c r="G560" i="39"/>
  <c r="I560" i="39" s="1"/>
  <c r="J560" i="39" s="1"/>
  <c r="BZ12" i="16"/>
  <c r="R11" i="4" s="1"/>
  <c r="G499" i="39"/>
  <c r="I499" i="39" s="1"/>
  <c r="J499" i="39" s="1"/>
  <c r="BZ55" i="16"/>
  <c r="R54" i="32" s="1"/>
  <c r="G542" i="39"/>
  <c r="I542" i="39" s="1"/>
  <c r="J542" i="39" s="1"/>
  <c r="BZ45" i="16"/>
  <c r="R44" i="32" s="1"/>
  <c r="G532" i="39"/>
  <c r="I532" i="39" s="1"/>
  <c r="J532" i="39" s="1"/>
  <c r="BZ41" i="16"/>
  <c r="R40" i="32" s="1"/>
  <c r="G528" i="39"/>
  <c r="I528" i="39" s="1"/>
  <c r="J528" i="39" s="1"/>
  <c r="BZ35" i="16"/>
  <c r="R34" i="4" s="1"/>
  <c r="G522" i="39"/>
  <c r="I522" i="39" s="1"/>
  <c r="J522" i="39" s="1"/>
  <c r="BZ15" i="16"/>
  <c r="R14" i="4" s="1"/>
  <c r="G502" i="39"/>
  <c r="I502" i="39" s="1"/>
  <c r="J502" i="39" s="1"/>
  <c r="BZ62" i="16"/>
  <c r="R61" i="32" s="1"/>
  <c r="G549" i="39"/>
  <c r="I549" i="39" s="1"/>
  <c r="J549" i="39" s="1"/>
  <c r="BZ74" i="16"/>
  <c r="R73" i="32" s="1"/>
  <c r="G561" i="39"/>
  <c r="I561" i="39" s="1"/>
  <c r="J561" i="39" s="1"/>
  <c r="BZ50" i="16"/>
  <c r="R49" i="32" s="1"/>
  <c r="G537" i="39"/>
  <c r="I537" i="39" s="1"/>
  <c r="J537" i="39" s="1"/>
  <c r="BZ10" i="16"/>
  <c r="G497" i="39"/>
  <c r="I497" i="39" s="1"/>
  <c r="J497" i="39" s="1"/>
  <c r="BZ25" i="16"/>
  <c r="R24" i="32" s="1"/>
  <c r="G512" i="39"/>
  <c r="I512" i="39" s="1"/>
  <c r="J512" i="39" s="1"/>
  <c r="BZ5" i="16"/>
  <c r="R4" i="32" s="1"/>
  <c r="G492" i="39"/>
  <c r="I492" i="39" s="1"/>
  <c r="J492" i="39" s="1"/>
  <c r="BZ42" i="16"/>
  <c r="R41" i="4" s="1"/>
  <c r="G529" i="39"/>
  <c r="I529" i="39" s="1"/>
  <c r="J529" i="39" s="1"/>
  <c r="BZ13" i="16"/>
  <c r="G500" i="39"/>
  <c r="I500" i="39" s="1"/>
  <c r="J500" i="39" s="1"/>
  <c r="BZ33" i="16"/>
  <c r="G520" i="39"/>
  <c r="I520" i="39" s="1"/>
  <c r="J520" i="39" s="1"/>
  <c r="BZ16" i="16"/>
  <c r="R15" i="4" s="1"/>
  <c r="G503" i="39"/>
  <c r="I503" i="39" s="1"/>
  <c r="J503" i="39" s="1"/>
  <c r="BZ70" i="16"/>
  <c r="R69" i="32" s="1"/>
  <c r="G557" i="39"/>
  <c r="I557" i="39" s="1"/>
  <c r="J557" i="39" s="1"/>
  <c r="BZ11" i="16"/>
  <c r="R10" i="4" s="1"/>
  <c r="G498" i="39"/>
  <c r="I498" i="39" s="1"/>
  <c r="J498" i="39" s="1"/>
  <c r="AL72" i="16"/>
  <c r="P71" i="32" s="1"/>
  <c r="G419" i="39"/>
  <c r="I419" i="39" s="1"/>
  <c r="J419" i="39" s="1"/>
  <c r="AL74" i="16"/>
  <c r="P73" i="4" s="1"/>
  <c r="G421" i="39"/>
  <c r="I421" i="39" s="1"/>
  <c r="J421" i="39" s="1"/>
  <c r="AL15" i="16"/>
  <c r="P14" i="32" s="1"/>
  <c r="G362" i="39"/>
  <c r="I362" i="39" s="1"/>
  <c r="J362" i="39" s="1"/>
  <c r="AL73" i="16"/>
  <c r="P72" i="32" s="1"/>
  <c r="G420" i="39"/>
  <c r="I420" i="39" s="1"/>
  <c r="J420" i="39" s="1"/>
  <c r="AL42" i="16"/>
  <c r="P41" i="4" s="1"/>
  <c r="G389" i="39"/>
  <c r="I389" i="39" s="1"/>
  <c r="J389" i="39" s="1"/>
  <c r="AL28" i="16"/>
  <c r="P27" i="4" s="1"/>
  <c r="G375" i="39"/>
  <c r="I375" i="39" s="1"/>
  <c r="J375" i="39" s="1"/>
  <c r="AL71" i="16"/>
  <c r="P70" i="4" s="1"/>
  <c r="G418" i="39"/>
  <c r="I418" i="39" s="1"/>
  <c r="J418" i="39" s="1"/>
  <c r="AL43" i="16"/>
  <c r="P42" i="32" s="1"/>
  <c r="G390" i="39"/>
  <c r="I390" i="39" s="1"/>
  <c r="J390" i="39" s="1"/>
  <c r="AL19" i="16"/>
  <c r="P18" i="4" s="1"/>
  <c r="G366" i="39"/>
  <c r="I366" i="39" s="1"/>
  <c r="J366" i="39" s="1"/>
  <c r="AL16" i="16"/>
  <c r="P15" i="4" s="1"/>
  <c r="G363" i="39"/>
  <c r="I363" i="39" s="1"/>
  <c r="J363" i="39" s="1"/>
  <c r="AL12" i="16"/>
  <c r="P11" i="32" s="1"/>
  <c r="G359" i="39"/>
  <c r="I359" i="39" s="1"/>
  <c r="J359" i="39" s="1"/>
  <c r="AL70" i="16"/>
  <c r="P69" i="32" s="1"/>
  <c r="G417" i="39"/>
  <c r="I417" i="39" s="1"/>
  <c r="J417" i="39" s="1"/>
  <c r="AL55" i="16"/>
  <c r="P54" i="32" s="1"/>
  <c r="G402" i="39"/>
  <c r="I402" i="39" s="1"/>
  <c r="J402" i="39" s="1"/>
  <c r="AL10" i="16"/>
  <c r="P9" i="32" s="1"/>
  <c r="G357" i="39"/>
  <c r="I357" i="39" s="1"/>
  <c r="J357" i="39" s="1"/>
  <c r="AL35" i="16"/>
  <c r="P34" i="4" s="1"/>
  <c r="G382" i="39"/>
  <c r="I382" i="39" s="1"/>
  <c r="J382" i="39" s="1"/>
  <c r="AL13" i="16"/>
  <c r="P12" i="4" s="1"/>
  <c r="G360" i="39"/>
  <c r="I360" i="39" s="1"/>
  <c r="J360" i="39" s="1"/>
  <c r="AL44" i="16"/>
  <c r="P43" i="4" s="1"/>
  <c r="G391" i="39"/>
  <c r="I391" i="39" s="1"/>
  <c r="J391" i="39" s="1"/>
  <c r="AL50" i="16"/>
  <c r="P49" i="32" s="1"/>
  <c r="G397" i="39"/>
  <c r="I397" i="39" s="1"/>
  <c r="J397" i="39" s="1"/>
  <c r="AL45" i="16"/>
  <c r="P44" i="32" s="1"/>
  <c r="G392" i="39"/>
  <c r="I392" i="39" s="1"/>
  <c r="J392" i="39" s="1"/>
  <c r="AL27" i="16"/>
  <c r="P26" i="4" s="1"/>
  <c r="G374" i="39"/>
  <c r="I374" i="39" s="1"/>
  <c r="J374" i="39" s="1"/>
  <c r="AL9" i="16"/>
  <c r="P8" i="4" s="1"/>
  <c r="G356" i="39"/>
  <c r="I356" i="39" s="1"/>
  <c r="J356" i="39" s="1"/>
  <c r="AL11" i="16"/>
  <c r="P10" i="32" s="1"/>
  <c r="G358" i="39"/>
  <c r="I358" i="39" s="1"/>
  <c r="J358" i="39" s="1"/>
  <c r="AL5" i="16"/>
  <c r="P4" i="32" s="1"/>
  <c r="G352" i="39"/>
  <c r="I352" i="39" s="1"/>
  <c r="J352" i="39" s="1"/>
  <c r="AL41" i="16"/>
  <c r="P40" i="32" s="1"/>
  <c r="G388" i="39"/>
  <c r="I388" i="39" s="1"/>
  <c r="J388" i="39" s="1"/>
  <c r="AL34" i="16"/>
  <c r="P33" i="32" s="1"/>
  <c r="G381" i="39"/>
  <c r="I381" i="39" s="1"/>
  <c r="J381" i="39" s="1"/>
  <c r="AL33" i="16"/>
  <c r="P32" i="32" s="1"/>
  <c r="G380" i="39"/>
  <c r="I380" i="39" s="1"/>
  <c r="J380" i="39" s="1"/>
  <c r="Z15" i="4"/>
  <c r="V10" i="4"/>
  <c r="Y25" i="4"/>
  <c r="W4" i="4"/>
  <c r="W40" i="32"/>
  <c r="AA26" i="32"/>
  <c r="Y34" i="32"/>
  <c r="AA24" i="4"/>
  <c r="AA14" i="4"/>
  <c r="AA22" i="32"/>
  <c r="Y9" i="4"/>
  <c r="Y42" i="32"/>
  <c r="Y11" i="4"/>
  <c r="W41" i="4"/>
  <c r="AA25" i="32"/>
  <c r="AA9" i="4"/>
  <c r="AA10" i="32"/>
  <c r="W14" i="32"/>
  <c r="W43" i="32"/>
  <c r="W39" i="32"/>
  <c r="Y24" i="32"/>
  <c r="Y32" i="32"/>
  <c r="AA70" i="4"/>
  <c r="AB4" i="4"/>
  <c r="AA34" i="4"/>
  <c r="Y69" i="4"/>
  <c r="AA42" i="4"/>
  <c r="Y10" i="32"/>
  <c r="AB11" i="4"/>
  <c r="Y49" i="32"/>
  <c r="W69" i="32"/>
  <c r="Y72" i="32"/>
  <c r="Y43" i="4"/>
  <c r="Y27" i="4"/>
  <c r="Y70" i="32"/>
  <c r="W32" i="4"/>
  <c r="Y26" i="32"/>
  <c r="W15" i="4"/>
  <c r="AA12" i="4"/>
  <c r="U72" i="32"/>
  <c r="W9" i="4"/>
  <c r="O33" i="4"/>
  <c r="W24" i="32"/>
  <c r="W42" i="32"/>
  <c r="AC28" i="4"/>
  <c r="Q70" i="32"/>
  <c r="GW5" i="16"/>
  <c r="AF4" i="32" s="1"/>
  <c r="AC14" i="4"/>
  <c r="AC73" i="4"/>
  <c r="AC49" i="32"/>
  <c r="GB15" i="16"/>
  <c r="AD14" i="4" s="1"/>
  <c r="GB35" i="16"/>
  <c r="AD34" i="32" s="1"/>
  <c r="GB10" i="16"/>
  <c r="AD4" i="32"/>
  <c r="GB69" i="16"/>
  <c r="AD68" i="32" s="1"/>
  <c r="GB25" i="16"/>
  <c r="AD24" i="32" s="1"/>
  <c r="GB16" i="16"/>
  <c r="AD15" i="4" s="1"/>
  <c r="GB42" i="16"/>
  <c r="GB13" i="16"/>
  <c r="AD12" i="4" s="1"/>
  <c r="GB27" i="16"/>
  <c r="GB8" i="16"/>
  <c r="GB28" i="16"/>
  <c r="GB44" i="16"/>
  <c r="AD43" i="32" s="1"/>
  <c r="GB73" i="16"/>
  <c r="GB12" i="16"/>
  <c r="GB33" i="16"/>
  <c r="GB50" i="16"/>
  <c r="AD49" i="32" s="1"/>
  <c r="GB74" i="16"/>
  <c r="AD73" i="32" s="1"/>
  <c r="GB72" i="16"/>
  <c r="AD71" i="4" s="1"/>
  <c r="GB34" i="16"/>
  <c r="GB11" i="16"/>
  <c r="GB23" i="16"/>
  <c r="AD22" i="32" s="1"/>
  <c r="GB71" i="16"/>
  <c r="AD70" i="4" s="1"/>
  <c r="GB43" i="16"/>
  <c r="GB29" i="16"/>
  <c r="GB70" i="16"/>
  <c r="AC70" i="4"/>
  <c r="AC22" i="4"/>
  <c r="AC71" i="32"/>
  <c r="AC43" i="4"/>
  <c r="GW11" i="16"/>
  <c r="AF10" i="4" s="1"/>
  <c r="I918" i="39"/>
  <c r="J918" i="39" s="1"/>
  <c r="GW12" i="16"/>
  <c r="AF11" i="32" s="1"/>
  <c r="I919" i="39"/>
  <c r="J919" i="39" s="1"/>
  <c r="GW25" i="16"/>
  <c r="AF24" i="4" s="1"/>
  <c r="I932" i="39"/>
  <c r="J932" i="39" s="1"/>
  <c r="GW72" i="16"/>
  <c r="AF71" i="4" s="1"/>
  <c r="I979" i="39"/>
  <c r="J979" i="39" s="1"/>
  <c r="GW71" i="16"/>
  <c r="AF70" i="4" s="1"/>
  <c r="I978" i="39"/>
  <c r="J978" i="39" s="1"/>
  <c r="GW33" i="16"/>
  <c r="AF32" i="4" s="1"/>
  <c r="I940" i="39"/>
  <c r="J940" i="39" s="1"/>
  <c r="GW38" i="16"/>
  <c r="AF37" i="32" s="1"/>
  <c r="I945" i="39"/>
  <c r="J945" i="39" s="1"/>
  <c r="GW27" i="16"/>
  <c r="AF26" i="32" s="1"/>
  <c r="I934" i="39"/>
  <c r="J934" i="39" s="1"/>
  <c r="GW73" i="16"/>
  <c r="AF72" i="32" s="1"/>
  <c r="I980" i="39"/>
  <c r="J980" i="39" s="1"/>
  <c r="GW51" i="16"/>
  <c r="AF50" i="32" s="1"/>
  <c r="I958" i="39"/>
  <c r="J958" i="39" s="1"/>
  <c r="GW74" i="16"/>
  <c r="I981" i="39"/>
  <c r="J981" i="39" s="1"/>
  <c r="GW55" i="16"/>
  <c r="AF54" i="4" s="1"/>
  <c r="I962" i="39"/>
  <c r="J962" i="39" s="1"/>
  <c r="GW44" i="16"/>
  <c r="AF43" i="32" s="1"/>
  <c r="I951" i="39"/>
  <c r="J951" i="39" s="1"/>
  <c r="GW15" i="16"/>
  <c r="AF14" i="32" s="1"/>
  <c r="I922" i="39"/>
  <c r="J922" i="39" s="1"/>
  <c r="GW43" i="16"/>
  <c r="AF42" i="4" s="1"/>
  <c r="I950" i="39"/>
  <c r="J950" i="39" s="1"/>
  <c r="GW23" i="16"/>
  <c r="AF22" i="4" s="1"/>
  <c r="I930" i="39"/>
  <c r="J930" i="39" s="1"/>
  <c r="GW37" i="16"/>
  <c r="AF36" i="4" s="1"/>
  <c r="I944" i="39"/>
  <c r="J944" i="39" s="1"/>
  <c r="GW52" i="16"/>
  <c r="AF51" i="32" s="1"/>
  <c r="I959" i="39"/>
  <c r="J959" i="39" s="1"/>
  <c r="GW50" i="16"/>
  <c r="I957" i="39"/>
  <c r="J957" i="39" s="1"/>
  <c r="GW10" i="16"/>
  <c r="I917" i="39"/>
  <c r="J917" i="39" s="1"/>
  <c r="GW28" i="16"/>
  <c r="AF27" i="4" s="1"/>
  <c r="I935" i="39"/>
  <c r="J935" i="39" s="1"/>
  <c r="GW13" i="16"/>
  <c r="AF12" i="4" s="1"/>
  <c r="I920" i="39"/>
  <c r="J920" i="39" s="1"/>
  <c r="GW35" i="16"/>
  <c r="AF34" i="32" s="1"/>
  <c r="I942" i="39"/>
  <c r="J942" i="39" s="1"/>
  <c r="GW57" i="16"/>
  <c r="AF56" i="4" s="1"/>
  <c r="I964" i="39"/>
  <c r="J964" i="39" s="1"/>
  <c r="GW16" i="16"/>
  <c r="I923" i="39"/>
  <c r="J923" i="39" s="1"/>
  <c r="GW70" i="16"/>
  <c r="AF69" i="4" s="1"/>
  <c r="Z67" i="4"/>
  <c r="AD66" i="32"/>
  <c r="X41" i="32"/>
  <c r="X9" i="32"/>
  <c r="X73" i="4"/>
  <c r="AF18" i="4"/>
  <c r="AC12" i="4"/>
  <c r="W10" i="32"/>
  <c r="X72" i="32"/>
  <c r="Y17" i="4"/>
  <c r="W29" i="4"/>
  <c r="AB37" i="4"/>
  <c r="W22" i="4"/>
  <c r="AC24" i="32"/>
  <c r="AB17" i="32"/>
  <c r="AC63" i="4"/>
  <c r="AB42" i="32"/>
  <c r="Z29" i="4"/>
  <c r="X18" i="4"/>
  <c r="AB60" i="4"/>
  <c r="AB48" i="32"/>
  <c r="AB48" i="4"/>
  <c r="X68" i="32"/>
  <c r="X68" i="4"/>
  <c r="U5" i="32"/>
  <c r="U5" i="4"/>
  <c r="AF64" i="32"/>
  <c r="AF64" i="4"/>
  <c r="X28" i="4"/>
  <c r="X28" i="32"/>
  <c r="X64" i="32"/>
  <c r="X64" i="4"/>
  <c r="Q9" i="32"/>
  <c r="Q9" i="4"/>
  <c r="AE73" i="32"/>
  <c r="AE73" i="4"/>
  <c r="Q50" i="32"/>
  <c r="Q50" i="4"/>
  <c r="X37" i="32"/>
  <c r="X37" i="4"/>
  <c r="AC25" i="32"/>
  <c r="AC25" i="4"/>
  <c r="AF13" i="32"/>
  <c r="AF13" i="4"/>
  <c r="AD39" i="32"/>
  <c r="AD39" i="4"/>
  <c r="AE33" i="32"/>
  <c r="AE33" i="4"/>
  <c r="AC34" i="32"/>
  <c r="AC34" i="4"/>
  <c r="U71" i="32"/>
  <c r="U71" i="4"/>
  <c r="U23" i="32"/>
  <c r="U23" i="4"/>
  <c r="Q13" i="32"/>
  <c r="Q13" i="4"/>
  <c r="Q33" i="32"/>
  <c r="Q33" i="4"/>
  <c r="O7" i="32"/>
  <c r="O7" i="4"/>
  <c r="Z38" i="32"/>
  <c r="Z38" i="4"/>
  <c r="AB38" i="32"/>
  <c r="AB38" i="4"/>
  <c r="AE9" i="32"/>
  <c r="AE9" i="4"/>
  <c r="Z45" i="4"/>
  <c r="Z45" i="32"/>
  <c r="Y12" i="32"/>
  <c r="Y12" i="4"/>
  <c r="AB57" i="32"/>
  <c r="AB57" i="4"/>
  <c r="AB25" i="32"/>
  <c r="AB25" i="4"/>
  <c r="AA43" i="32"/>
  <c r="AA43" i="4"/>
  <c r="O67" i="32"/>
  <c r="O67" i="4"/>
  <c r="Q54" i="32"/>
  <c r="Q54" i="4"/>
  <c r="U69" i="32"/>
  <c r="U69" i="4"/>
  <c r="Q53" i="32"/>
  <c r="Q53" i="4"/>
  <c r="Q59" i="32"/>
  <c r="Q59" i="4"/>
  <c r="U6" i="32"/>
  <c r="U6" i="4"/>
  <c r="U28" i="4"/>
  <c r="U28" i="32"/>
  <c r="Y47" i="4"/>
  <c r="Y47" i="32"/>
  <c r="AD45" i="32"/>
  <c r="AD45" i="4"/>
  <c r="AC50" i="32"/>
  <c r="AC50" i="4"/>
  <c r="AE47" i="32"/>
  <c r="AE47" i="4"/>
  <c r="Z66" i="32"/>
  <c r="Z66" i="4"/>
  <c r="X48" i="32"/>
  <c r="X48" i="4"/>
  <c r="W33" i="32"/>
  <c r="W33" i="4"/>
  <c r="Z64" i="32"/>
  <c r="Z64" i="4"/>
  <c r="O50" i="32"/>
  <c r="O50" i="4"/>
  <c r="Q32" i="32"/>
  <c r="Q32" i="4"/>
  <c r="U51" i="32"/>
  <c r="U51" i="4"/>
  <c r="Q49" i="32"/>
  <c r="Q49" i="4"/>
  <c r="O18" i="32"/>
  <c r="O18" i="4"/>
  <c r="U22" i="32"/>
  <c r="U22" i="4"/>
  <c r="AB64" i="32"/>
  <c r="AB64" i="4"/>
  <c r="AA47" i="32"/>
  <c r="AA47" i="4"/>
  <c r="AF38" i="32"/>
  <c r="AF38" i="4"/>
  <c r="AF35" i="32"/>
  <c r="AF35" i="4"/>
  <c r="AC52" i="32"/>
  <c r="AC52" i="4"/>
  <c r="Z21" i="32"/>
  <c r="Z21" i="4"/>
  <c r="Z40" i="32"/>
  <c r="Z40" i="4"/>
  <c r="Z34" i="32"/>
  <c r="W23" i="32"/>
  <c r="W23" i="4"/>
  <c r="X61" i="32"/>
  <c r="X61" i="4"/>
  <c r="W52" i="32"/>
  <c r="W52" i="4"/>
  <c r="O47" i="32"/>
  <c r="O47" i="4"/>
  <c r="Q28" i="32"/>
  <c r="Q28" i="4"/>
  <c r="U65" i="32"/>
  <c r="U65" i="4"/>
  <c r="U62" i="32"/>
  <c r="U62" i="4"/>
  <c r="U70" i="32"/>
  <c r="U70" i="4"/>
  <c r="Q43" i="32"/>
  <c r="Q43" i="4"/>
  <c r="Z62" i="32"/>
  <c r="Z62" i="4"/>
  <c r="AD57" i="32"/>
  <c r="AD57" i="4"/>
  <c r="AF40" i="32"/>
  <c r="AF40" i="4"/>
  <c r="AB12" i="32"/>
  <c r="AB12" i="4"/>
  <c r="AB28" i="32"/>
  <c r="AB28" i="4"/>
  <c r="AC42" i="4"/>
  <c r="AC42" i="32"/>
  <c r="X46" i="32"/>
  <c r="X46" i="4"/>
  <c r="O22" i="32"/>
  <c r="O22" i="4"/>
  <c r="O61" i="32"/>
  <c r="O61" i="4"/>
  <c r="O45" i="32"/>
  <c r="O45" i="4"/>
  <c r="O62" i="32"/>
  <c r="O62" i="4"/>
  <c r="O46" i="32"/>
  <c r="O46" i="4"/>
  <c r="Q61" i="32"/>
  <c r="Q61" i="4"/>
  <c r="Q24" i="32"/>
  <c r="Q24" i="4"/>
  <c r="O21" i="32"/>
  <c r="O21" i="4"/>
  <c r="Q11" i="32"/>
  <c r="Q11" i="4"/>
  <c r="U63" i="32"/>
  <c r="U63" i="4"/>
  <c r="U47" i="32"/>
  <c r="U47" i="4"/>
  <c r="U31" i="32"/>
  <c r="U31" i="4"/>
  <c r="U15" i="32"/>
  <c r="U15" i="4"/>
  <c r="U46" i="32"/>
  <c r="U46" i="4"/>
  <c r="Q41" i="32"/>
  <c r="Q41" i="4"/>
  <c r="U50" i="32"/>
  <c r="U50" i="4"/>
  <c r="Q31" i="32"/>
  <c r="Q31" i="4"/>
  <c r="U58" i="32"/>
  <c r="U58" i="4"/>
  <c r="Q42" i="32"/>
  <c r="Q42" i="4"/>
  <c r="U54" i="32"/>
  <c r="U54" i="4"/>
  <c r="Q62" i="32"/>
  <c r="Q62" i="4"/>
  <c r="O36" i="32"/>
  <c r="O36" i="4"/>
  <c r="Q30" i="32"/>
  <c r="Q30" i="4"/>
  <c r="O32" i="32"/>
  <c r="O32" i="4"/>
  <c r="Q5" i="32"/>
  <c r="Q5" i="4"/>
  <c r="O24" i="4"/>
  <c r="O24" i="32"/>
  <c r="Z6" i="4"/>
  <c r="Z6" i="32"/>
  <c r="Z70" i="4"/>
  <c r="Y71" i="32"/>
  <c r="Y71" i="4"/>
  <c r="AB16" i="32"/>
  <c r="AB16" i="4"/>
  <c r="AB6" i="32"/>
  <c r="AB6" i="4"/>
  <c r="AB70" i="32"/>
  <c r="AB70" i="4"/>
  <c r="AD5" i="4"/>
  <c r="AD5" i="32"/>
  <c r="AD65" i="32"/>
  <c r="AD65" i="4"/>
  <c r="AF8" i="4"/>
  <c r="AF8" i="32"/>
  <c r="AE71" i="32"/>
  <c r="AE71" i="4"/>
  <c r="AF44" i="32"/>
  <c r="AF44" i="4"/>
  <c r="AC23" i="32"/>
  <c r="AC23" i="4"/>
  <c r="Y44" i="32"/>
  <c r="Y44" i="4"/>
  <c r="AC60" i="32"/>
  <c r="AC60" i="4"/>
  <c r="Z16" i="32"/>
  <c r="Z16" i="4"/>
  <c r="X19" i="32"/>
  <c r="X19" i="4"/>
  <c r="X67" i="32"/>
  <c r="X67" i="4"/>
  <c r="AC48" i="32"/>
  <c r="AC48" i="4"/>
  <c r="AB20" i="32"/>
  <c r="AB20" i="4"/>
  <c r="Z56" i="32"/>
  <c r="Z56" i="4"/>
  <c r="AB21" i="4"/>
  <c r="AB21" i="32"/>
  <c r="Z52" i="32"/>
  <c r="Z52" i="4"/>
  <c r="AB45" i="32"/>
  <c r="AB45" i="4"/>
  <c r="AF29" i="32"/>
  <c r="AF29" i="4"/>
  <c r="Z33" i="32"/>
  <c r="Z33" i="4"/>
  <c r="AC16" i="32"/>
  <c r="AC16" i="4"/>
  <c r="AD62" i="32"/>
  <c r="AD62" i="4"/>
  <c r="X13" i="32"/>
  <c r="X13" i="4"/>
  <c r="AD54" i="32"/>
  <c r="AD54" i="4"/>
  <c r="Z35" i="32"/>
  <c r="Z35" i="4"/>
  <c r="X60" i="32"/>
  <c r="X60" i="4"/>
  <c r="W57" i="32"/>
  <c r="W57" i="4"/>
  <c r="AC40" i="32"/>
  <c r="AC40" i="4"/>
  <c r="W16" i="4"/>
  <c r="W16" i="32"/>
  <c r="Y41" i="32"/>
  <c r="Y41" i="4"/>
  <c r="W66" i="32"/>
  <c r="W66" i="4"/>
  <c r="O70" i="32"/>
  <c r="O70" i="4"/>
  <c r="O5" i="32"/>
  <c r="O5" i="4"/>
  <c r="U7" i="32"/>
  <c r="U7" i="4"/>
  <c r="Q68" i="32"/>
  <c r="Q68" i="4"/>
  <c r="Q21" i="32"/>
  <c r="Q21" i="4"/>
  <c r="O16" i="32"/>
  <c r="O16" i="4"/>
  <c r="AD37" i="32"/>
  <c r="AD37" i="4"/>
  <c r="AF59" i="32"/>
  <c r="AF59" i="4"/>
  <c r="X51" i="32"/>
  <c r="X51" i="4"/>
  <c r="Z60" i="32"/>
  <c r="Z60" i="4"/>
  <c r="AB36" i="32"/>
  <c r="AB36" i="4"/>
  <c r="AE26" i="32"/>
  <c r="AE26" i="4"/>
  <c r="O8" i="32"/>
  <c r="O8" i="4"/>
  <c r="AE65" i="32"/>
  <c r="AE65" i="4"/>
  <c r="O51" i="32"/>
  <c r="O51" i="4"/>
  <c r="Q36" i="32"/>
  <c r="Q36" i="4"/>
  <c r="U37" i="32"/>
  <c r="U37" i="4"/>
  <c r="O20" i="4"/>
  <c r="O20" i="32"/>
  <c r="U44" i="32"/>
  <c r="U44" i="4"/>
  <c r="Q39" i="32"/>
  <c r="Q39" i="4"/>
  <c r="AB56" i="32"/>
  <c r="AB56" i="4"/>
  <c r="AF30" i="32"/>
  <c r="AF30" i="4"/>
  <c r="AE14" i="32"/>
  <c r="AE14" i="4"/>
  <c r="AB33" i="32"/>
  <c r="AB33" i="4"/>
  <c r="AB66" i="32"/>
  <c r="AB66" i="4"/>
  <c r="Z25" i="32"/>
  <c r="Z25" i="4"/>
  <c r="AD35" i="32"/>
  <c r="AD35" i="4"/>
  <c r="O65" i="32"/>
  <c r="O65" i="4"/>
  <c r="Q69" i="32"/>
  <c r="Q69" i="4"/>
  <c r="U67" i="32"/>
  <c r="U67" i="4"/>
  <c r="U19" i="32"/>
  <c r="U19" i="4"/>
  <c r="Q44" i="32"/>
  <c r="Q44" i="4"/>
  <c r="Q63" i="32"/>
  <c r="Q63" i="4"/>
  <c r="Y4" i="32"/>
  <c r="Y4" i="4"/>
  <c r="AD8" i="32"/>
  <c r="AD8" i="4"/>
  <c r="X7" i="4"/>
  <c r="X7" i="32"/>
  <c r="AC39" i="32"/>
  <c r="AC39" i="4"/>
  <c r="AC27" i="32"/>
  <c r="AC27" i="4"/>
  <c r="AA11" i="32"/>
  <c r="AA11" i="4"/>
  <c r="O14" i="32"/>
  <c r="O14" i="4"/>
  <c r="O63" i="32"/>
  <c r="O63" i="4"/>
  <c r="Q65" i="32"/>
  <c r="Q65" i="4"/>
  <c r="U49" i="32"/>
  <c r="U49" i="4"/>
  <c r="Q45" i="32"/>
  <c r="Q45" i="4"/>
  <c r="Q46" i="32"/>
  <c r="Q46" i="4"/>
  <c r="Q25" i="32"/>
  <c r="Q25" i="4"/>
  <c r="Q35" i="32"/>
  <c r="Q35" i="4"/>
  <c r="U4" i="32"/>
  <c r="U4" i="4"/>
  <c r="Y63" i="32"/>
  <c r="Y63" i="4"/>
  <c r="AD6" i="32"/>
  <c r="AD6" i="4"/>
  <c r="AB65" i="32"/>
  <c r="AB65" i="4"/>
  <c r="Q47" i="32"/>
  <c r="Q47" i="4"/>
  <c r="AC10" i="32"/>
  <c r="AC10" i="4"/>
  <c r="Z32" i="4"/>
  <c r="AE41" i="32"/>
  <c r="AE41" i="4"/>
  <c r="AC59" i="32"/>
  <c r="AC59" i="4"/>
  <c r="O59" i="32"/>
  <c r="O59" i="4"/>
  <c r="O44" i="32"/>
  <c r="O44" i="4"/>
  <c r="Q7" i="32"/>
  <c r="Q7" i="4"/>
  <c r="U29" i="32"/>
  <c r="U29" i="4"/>
  <c r="Q37" i="32"/>
  <c r="Q37" i="4"/>
  <c r="U42" i="32"/>
  <c r="U42" i="4"/>
  <c r="Q56" i="32"/>
  <c r="Q56" i="4"/>
  <c r="U20" i="32"/>
  <c r="U20" i="4"/>
  <c r="O23" i="32"/>
  <c r="O23" i="4"/>
  <c r="O19" i="32"/>
  <c r="O19" i="4"/>
  <c r="Y15" i="32"/>
  <c r="Y15" i="4"/>
  <c r="Y7" i="32"/>
  <c r="Y7" i="4"/>
  <c r="AB24" i="32"/>
  <c r="AB24" i="4"/>
  <c r="AA7" i="32"/>
  <c r="AA7" i="4"/>
  <c r="AD13" i="4"/>
  <c r="AD13" i="32"/>
  <c r="AF62" i="32"/>
  <c r="AF62" i="4"/>
  <c r="AE7" i="32"/>
  <c r="AE7" i="4"/>
  <c r="AF52" i="32"/>
  <c r="AF52" i="4"/>
  <c r="AF58" i="32"/>
  <c r="AF58" i="4"/>
  <c r="AF48" i="32"/>
  <c r="AF48" i="4"/>
  <c r="AD23" i="32"/>
  <c r="AD23" i="4"/>
  <c r="W5" i="32"/>
  <c r="W5" i="4"/>
  <c r="AC64" i="32"/>
  <c r="AC64" i="4"/>
  <c r="Z19" i="32"/>
  <c r="Z19" i="4"/>
  <c r="X31" i="4"/>
  <c r="X31" i="32"/>
  <c r="X71" i="32"/>
  <c r="X71" i="4"/>
  <c r="Z20" i="32"/>
  <c r="Z20" i="4"/>
  <c r="AB29" i="32"/>
  <c r="AB29" i="4"/>
  <c r="Z59" i="32"/>
  <c r="Z59" i="4"/>
  <c r="AB26" i="4"/>
  <c r="AB26" i="32"/>
  <c r="Y52" i="32"/>
  <c r="Y52" i="4"/>
  <c r="Z27" i="4"/>
  <c r="Z27" i="32"/>
  <c r="AE49" i="32"/>
  <c r="AE49" i="4"/>
  <c r="Z37" i="32"/>
  <c r="Z37" i="4"/>
  <c r="AC26" i="32"/>
  <c r="AC26" i="4"/>
  <c r="AB49" i="32"/>
  <c r="AB49" i="4"/>
  <c r="X36" i="32"/>
  <c r="X36" i="4"/>
  <c r="AD67" i="32"/>
  <c r="AD67" i="4"/>
  <c r="Z51" i="32"/>
  <c r="Z51" i="4"/>
  <c r="AE25" i="32"/>
  <c r="AE25" i="4"/>
  <c r="AD58" i="32"/>
  <c r="AD58" i="4"/>
  <c r="W20" i="4"/>
  <c r="W20" i="32"/>
  <c r="X53" i="32"/>
  <c r="X53" i="4"/>
  <c r="W34" i="32"/>
  <c r="W34" i="4"/>
  <c r="AC36" i="32"/>
  <c r="AC36" i="4"/>
  <c r="X44" i="32"/>
  <c r="X44" i="4"/>
  <c r="W47" i="32"/>
  <c r="W47" i="4"/>
  <c r="Y58" i="32"/>
  <c r="Y58" i="4"/>
  <c r="W21" i="32"/>
  <c r="W21" i="4"/>
  <c r="AE57" i="4"/>
  <c r="AE57" i="32"/>
  <c r="O53" i="32"/>
  <c r="O53" i="4"/>
  <c r="Q73" i="32"/>
  <c r="Q73" i="4"/>
  <c r="U55" i="32"/>
  <c r="U55" i="4"/>
  <c r="Q58" i="32"/>
  <c r="Q58" i="4"/>
  <c r="O39" i="32"/>
  <c r="O39" i="4"/>
  <c r="U12" i="32"/>
  <c r="U12" i="4"/>
  <c r="Q26" i="4"/>
  <c r="Q26" i="32"/>
  <c r="Y39" i="32"/>
  <c r="Y39" i="4"/>
  <c r="AD46" i="4"/>
  <c r="AD46" i="32"/>
  <c r="AC19" i="32"/>
  <c r="AC19" i="4"/>
  <c r="AB61" i="32"/>
  <c r="AB61" i="4"/>
  <c r="X25" i="32"/>
  <c r="X25" i="4"/>
  <c r="AC18" i="32"/>
  <c r="AC18" i="4"/>
  <c r="O68" i="32"/>
  <c r="O68" i="4"/>
  <c r="Q4" i="32"/>
  <c r="Q4" i="4"/>
  <c r="U53" i="32"/>
  <c r="U53" i="4"/>
  <c r="Q48" i="32"/>
  <c r="Q48" i="4"/>
  <c r="Q27" i="4"/>
  <c r="Q27" i="32"/>
  <c r="Z46" i="32"/>
  <c r="Z46" i="4"/>
  <c r="AA55" i="32"/>
  <c r="AA55" i="4"/>
  <c r="AC7" i="32"/>
  <c r="AC7" i="4"/>
  <c r="AA59" i="32"/>
  <c r="AA59" i="4"/>
  <c r="X55" i="32"/>
  <c r="X55" i="4"/>
  <c r="AC11" i="32"/>
  <c r="AC11" i="4"/>
  <c r="AA67" i="32"/>
  <c r="AA67" i="4"/>
  <c r="AC17" i="4"/>
  <c r="AC17" i="32"/>
  <c r="X17" i="32"/>
  <c r="X17" i="4"/>
  <c r="O49" i="32"/>
  <c r="O49" i="4"/>
  <c r="Q19" i="32"/>
  <c r="Q19" i="4"/>
  <c r="U35" i="32"/>
  <c r="U35" i="4"/>
  <c r="O12" i="4"/>
  <c r="O12" i="32"/>
  <c r="U66" i="32"/>
  <c r="U66" i="4"/>
  <c r="U52" i="32"/>
  <c r="U52" i="4"/>
  <c r="Z54" i="32"/>
  <c r="Z54" i="4"/>
  <c r="AA71" i="32"/>
  <c r="AA71" i="4"/>
  <c r="AB54" i="32"/>
  <c r="AB54" i="4"/>
  <c r="AE4" i="32"/>
  <c r="AE4" i="4"/>
  <c r="AF28" i="32"/>
  <c r="AF28" i="4"/>
  <c r="AB73" i="32"/>
  <c r="AB73" i="4"/>
  <c r="AA51" i="32"/>
  <c r="AA51" i="4"/>
  <c r="AC31" i="32"/>
  <c r="AC31" i="4"/>
  <c r="Z13" i="32"/>
  <c r="Z13" i="4"/>
  <c r="AC33" i="32"/>
  <c r="AC33" i="4"/>
  <c r="X58" i="32"/>
  <c r="X58" i="4"/>
  <c r="O64" i="32"/>
  <c r="O64" i="4"/>
  <c r="O25" i="32"/>
  <c r="O25" i="4"/>
  <c r="U33" i="32"/>
  <c r="U33" i="4"/>
  <c r="U56" i="32"/>
  <c r="U56" i="4"/>
  <c r="U60" i="32"/>
  <c r="U60" i="4"/>
  <c r="Z8" i="32"/>
  <c r="Z8" i="4"/>
  <c r="AB62" i="32"/>
  <c r="AB62" i="4"/>
  <c r="AF5" i="32"/>
  <c r="AF5" i="4"/>
  <c r="AE63" i="32"/>
  <c r="AE63" i="4"/>
  <c r="AC56" i="32"/>
  <c r="AC56" i="4"/>
  <c r="AD31" i="32"/>
  <c r="AD31" i="4"/>
  <c r="AF21" i="32"/>
  <c r="AF21" i="4"/>
  <c r="X70" i="32"/>
  <c r="X70" i="4"/>
  <c r="O60" i="32"/>
  <c r="O60" i="4"/>
  <c r="O17" i="32"/>
  <c r="O17" i="4"/>
  <c r="U61" i="32"/>
  <c r="U61" i="4"/>
  <c r="U13" i="32"/>
  <c r="U13" i="4"/>
  <c r="Q22" i="32"/>
  <c r="Q22" i="4"/>
  <c r="U48" i="32"/>
  <c r="U48" i="4"/>
  <c r="Q10" i="4"/>
  <c r="Q10" i="32"/>
  <c r="O57" i="32"/>
  <c r="O57" i="4"/>
  <c r="O58" i="32"/>
  <c r="O58" i="4"/>
  <c r="Q16" i="32"/>
  <c r="Q16" i="4"/>
  <c r="Q71" i="32"/>
  <c r="Q71" i="4"/>
  <c r="U43" i="32"/>
  <c r="U43" i="4"/>
  <c r="U14" i="32"/>
  <c r="U14" i="4"/>
  <c r="U18" i="32"/>
  <c r="U18" i="4"/>
  <c r="U26" i="32"/>
  <c r="U26" i="4"/>
  <c r="Q29" i="32"/>
  <c r="Q29" i="4"/>
  <c r="U36" i="32"/>
  <c r="U36" i="4"/>
  <c r="U68" i="32"/>
  <c r="U68" i="4"/>
  <c r="O15" i="32"/>
  <c r="O15" i="4"/>
  <c r="U40" i="32"/>
  <c r="U40" i="4"/>
  <c r="Q55" i="32"/>
  <c r="Q55" i="4"/>
  <c r="O6" i="32"/>
  <c r="O6" i="4"/>
  <c r="X4" i="32"/>
  <c r="Z22" i="4"/>
  <c r="Z22" i="32"/>
  <c r="Y23" i="4"/>
  <c r="Y23" i="32"/>
  <c r="AA4" i="32"/>
  <c r="AA4" i="4"/>
  <c r="AB32" i="32"/>
  <c r="AB32" i="4"/>
  <c r="AB22" i="4"/>
  <c r="AA15" i="32"/>
  <c r="AA15" i="4"/>
  <c r="AD21" i="32"/>
  <c r="AD21" i="4"/>
  <c r="AD30" i="32"/>
  <c r="AD30" i="4"/>
  <c r="AC53" i="32"/>
  <c r="AC53" i="4"/>
  <c r="AF19" i="32"/>
  <c r="AF19" i="4"/>
  <c r="AE15" i="32"/>
  <c r="AE15" i="4"/>
  <c r="AF60" i="32"/>
  <c r="AF60" i="4"/>
  <c r="AF66" i="32"/>
  <c r="AF66" i="4"/>
  <c r="AB9" i="4"/>
  <c r="AB9" i="32"/>
  <c r="Z36" i="32"/>
  <c r="Z36" i="4"/>
  <c r="AC68" i="32"/>
  <c r="AC68" i="4"/>
  <c r="Z28" i="32"/>
  <c r="Z28" i="4"/>
  <c r="X39" i="4"/>
  <c r="W11" i="32"/>
  <c r="W11" i="4"/>
  <c r="Y20" i="32"/>
  <c r="Y20" i="4"/>
  <c r="AB34" i="4"/>
  <c r="Z68" i="32"/>
  <c r="Z68" i="4"/>
  <c r="AB44" i="32"/>
  <c r="AB44" i="4"/>
  <c r="Z48" i="32"/>
  <c r="Z48" i="4"/>
  <c r="AF61" i="32"/>
  <c r="AF61" i="4"/>
  <c r="Z53" i="32"/>
  <c r="Z53" i="4"/>
  <c r="AC32" i="4"/>
  <c r="AB68" i="32"/>
  <c r="AB68" i="4"/>
  <c r="X45" i="32"/>
  <c r="X45" i="4"/>
  <c r="AB10" i="32"/>
  <c r="AB10" i="4"/>
  <c r="Z61" i="32"/>
  <c r="Z61" i="4"/>
  <c r="W35" i="32"/>
  <c r="W35" i="4"/>
  <c r="AC44" i="32"/>
  <c r="AC44" i="4"/>
  <c r="W26" i="32"/>
  <c r="W26" i="4"/>
  <c r="AC9" i="32"/>
  <c r="AC9" i="4"/>
  <c r="X50" i="32"/>
  <c r="X50" i="4"/>
  <c r="AC55" i="32"/>
  <c r="AC55" i="4"/>
  <c r="O69" i="32"/>
  <c r="O69" i="4"/>
  <c r="O54" i="32"/>
  <c r="O54" i="4"/>
  <c r="Q8" i="32"/>
  <c r="Q8" i="4"/>
  <c r="U39" i="32"/>
  <c r="U39" i="4"/>
  <c r="Q52" i="32"/>
  <c r="Q52" i="4"/>
  <c r="O41" i="32"/>
  <c r="O41" i="4"/>
  <c r="AB5" i="4"/>
  <c r="AB5" i="32"/>
  <c r="AA31" i="32"/>
  <c r="AA31" i="4"/>
  <c r="AC69" i="32"/>
  <c r="AC69" i="4"/>
  <c r="AE39" i="32"/>
  <c r="AE39" i="4"/>
  <c r="AB41" i="32"/>
  <c r="AB41" i="4"/>
  <c r="AA19" i="32"/>
  <c r="AA19" i="4"/>
  <c r="AC15" i="32"/>
  <c r="AC15" i="4"/>
  <c r="AB58" i="32"/>
  <c r="AB58" i="4"/>
  <c r="Z10" i="32"/>
  <c r="Z10" i="4"/>
  <c r="AD51" i="32"/>
  <c r="AD51" i="4"/>
  <c r="AE17" i="32"/>
  <c r="AE17" i="4"/>
  <c r="O52" i="32"/>
  <c r="O52" i="4"/>
  <c r="Q72" i="32"/>
  <c r="Q72" i="4"/>
  <c r="U21" i="32"/>
  <c r="U21" i="4"/>
  <c r="O26" i="32"/>
  <c r="O26" i="4"/>
  <c r="O27" i="32"/>
  <c r="O27" i="4"/>
  <c r="O28" i="4"/>
  <c r="O28" i="32"/>
  <c r="O10" i="32"/>
  <c r="O10" i="4"/>
  <c r="AB46" i="32"/>
  <c r="AB46" i="4"/>
  <c r="AA39" i="32"/>
  <c r="AA39" i="4"/>
  <c r="AF20" i="4"/>
  <c r="AF20" i="32"/>
  <c r="AD47" i="32"/>
  <c r="AD47" i="4"/>
  <c r="Y60" i="32"/>
  <c r="Y60" i="4"/>
  <c r="X56" i="32"/>
  <c r="X56" i="4"/>
  <c r="AB69" i="4"/>
  <c r="X38" i="32"/>
  <c r="X38" i="4"/>
  <c r="O66" i="32"/>
  <c r="O66" i="4"/>
  <c r="O29" i="32"/>
  <c r="O29" i="4"/>
  <c r="O11" i="32"/>
  <c r="O11" i="4"/>
  <c r="U38" i="32"/>
  <c r="U38" i="4"/>
  <c r="U64" i="32"/>
  <c r="U64" i="4"/>
  <c r="Y55" i="4"/>
  <c r="Y55" i="32"/>
  <c r="AE55" i="32"/>
  <c r="AE55" i="4"/>
  <c r="AF67" i="32"/>
  <c r="AF67" i="4"/>
  <c r="X59" i="32"/>
  <c r="X59" i="4"/>
  <c r="X65" i="32"/>
  <c r="X65" i="4"/>
  <c r="Z11" i="32"/>
  <c r="Z11" i="4"/>
  <c r="AA35" i="32"/>
  <c r="AA35" i="4"/>
  <c r="O48" i="32"/>
  <c r="O48" i="4"/>
  <c r="Q15" i="32"/>
  <c r="Q15" i="4"/>
  <c r="U17" i="4"/>
  <c r="U17" i="32"/>
  <c r="Q40" i="32"/>
  <c r="Q40" i="4"/>
  <c r="O4" i="32"/>
  <c r="O4" i="4"/>
  <c r="U16" i="32"/>
  <c r="U16" i="4"/>
  <c r="AB8" i="32"/>
  <c r="AB8" i="4"/>
  <c r="AC4" i="32"/>
  <c r="AC4" i="4"/>
  <c r="AF46" i="32"/>
  <c r="AF46" i="4"/>
  <c r="Z44" i="32"/>
  <c r="Z44" i="4"/>
  <c r="X63" i="32"/>
  <c r="X63" i="4"/>
  <c r="Z43" i="32"/>
  <c r="Z43" i="4"/>
  <c r="Z50" i="32"/>
  <c r="Z50" i="4"/>
  <c r="Z18" i="32"/>
  <c r="Z18" i="4"/>
  <c r="O43" i="32"/>
  <c r="O43" i="4"/>
  <c r="Q57" i="32"/>
  <c r="Q57" i="4"/>
  <c r="Q20" i="32"/>
  <c r="Q20" i="4"/>
  <c r="U45" i="32"/>
  <c r="U45" i="4"/>
  <c r="U30" i="32"/>
  <c r="U30" i="4"/>
  <c r="U34" i="32"/>
  <c r="U34" i="4"/>
  <c r="Q38" i="32"/>
  <c r="Q38" i="4"/>
  <c r="O31" i="32"/>
  <c r="O31" i="4"/>
  <c r="O73" i="32"/>
  <c r="O73" i="4"/>
  <c r="O40" i="32"/>
  <c r="O40" i="4"/>
  <c r="O42" i="32"/>
  <c r="O42" i="4"/>
  <c r="O38" i="4"/>
  <c r="O38" i="32"/>
  <c r="O13" i="32"/>
  <c r="O13" i="4"/>
  <c r="U59" i="32"/>
  <c r="U59" i="4"/>
  <c r="U27" i="32"/>
  <c r="U27" i="4"/>
  <c r="U11" i="32"/>
  <c r="U11" i="4"/>
  <c r="Q23" i="4"/>
  <c r="Q23" i="32"/>
  <c r="Q17" i="32"/>
  <c r="Q17" i="4"/>
  <c r="O71" i="32"/>
  <c r="O71" i="4"/>
  <c r="O55" i="32"/>
  <c r="O55" i="4"/>
  <c r="O72" i="32"/>
  <c r="O72" i="4"/>
  <c r="O56" i="32"/>
  <c r="O56" i="4"/>
  <c r="O34" i="32"/>
  <c r="O34" i="4"/>
  <c r="Q12" i="32"/>
  <c r="Q12" i="4"/>
  <c r="O9" i="32"/>
  <c r="O9" i="4"/>
  <c r="U73" i="32"/>
  <c r="U73" i="4"/>
  <c r="U57" i="32"/>
  <c r="U57" i="4"/>
  <c r="U41" i="32"/>
  <c r="U41" i="4"/>
  <c r="U25" i="32"/>
  <c r="U25" i="4"/>
  <c r="U9" i="4"/>
  <c r="U9" i="32"/>
  <c r="Q67" i="32"/>
  <c r="Q67" i="4"/>
  <c r="Q18" i="4"/>
  <c r="Q18" i="32"/>
  <c r="Q66" i="32"/>
  <c r="Q66" i="4"/>
  <c r="Q6" i="4"/>
  <c r="Q6" i="32"/>
  <c r="U10" i="32"/>
  <c r="U10" i="4"/>
  <c r="Q14" i="4"/>
  <c r="Q14" i="32"/>
  <c r="Q51" i="32"/>
  <c r="Q51" i="4"/>
  <c r="Q34" i="32"/>
  <c r="Q34" i="4"/>
  <c r="U24" i="4"/>
  <c r="U24" i="32"/>
  <c r="Q60" i="32"/>
  <c r="Q60" i="4"/>
  <c r="O30" i="32"/>
  <c r="O30" i="4"/>
  <c r="U8" i="32"/>
  <c r="U8" i="4"/>
  <c r="O37" i="32"/>
  <c r="O37" i="4"/>
  <c r="Z30" i="32"/>
  <c r="Z30" i="4"/>
  <c r="Y31" i="32"/>
  <c r="Y31" i="4"/>
  <c r="AA63" i="32"/>
  <c r="AA63" i="4"/>
  <c r="AB40" i="32"/>
  <c r="AB40" i="4"/>
  <c r="AB30" i="4"/>
  <c r="AB30" i="32"/>
  <c r="AA23" i="32"/>
  <c r="AA23" i="4"/>
  <c r="AD29" i="32"/>
  <c r="AD29" i="4"/>
  <c r="AD38" i="32"/>
  <c r="AD38" i="4"/>
  <c r="AC61" i="32"/>
  <c r="AC61" i="4"/>
  <c r="AF6" i="32"/>
  <c r="AF6" i="4"/>
  <c r="AE31" i="32"/>
  <c r="AE31" i="4"/>
  <c r="AE23" i="32"/>
  <c r="AE23" i="4"/>
  <c r="AF68" i="32"/>
  <c r="AF68" i="4"/>
  <c r="AA27" i="32"/>
  <c r="AA27" i="4"/>
  <c r="Y36" i="32"/>
  <c r="Y36" i="4"/>
  <c r="AC72" i="32"/>
  <c r="AC72" i="4"/>
  <c r="Y28" i="32"/>
  <c r="Y28" i="4"/>
  <c r="X43" i="32"/>
  <c r="X43" i="4"/>
  <c r="W27" i="32"/>
  <c r="W27" i="4"/>
  <c r="Z12" i="32"/>
  <c r="AB52" i="32"/>
  <c r="AB52" i="4"/>
  <c r="Y68" i="32"/>
  <c r="Y68" i="4"/>
  <c r="AB53" i="32"/>
  <c r="AB53" i="4"/>
  <c r="AF53" i="32"/>
  <c r="AF53" i="4"/>
  <c r="AC20" i="4"/>
  <c r="AC20" i="32"/>
  <c r="Z73" i="32"/>
  <c r="Z73" i="4"/>
  <c r="AC41" i="32"/>
  <c r="AC41" i="4"/>
  <c r="Z5" i="32"/>
  <c r="Z5" i="4"/>
  <c r="X54" i="32"/>
  <c r="AB50" i="32"/>
  <c r="AB50" i="4"/>
  <c r="Z72" i="32"/>
  <c r="U32" i="32"/>
  <c r="U32" i="4"/>
  <c r="Y57" i="32"/>
  <c r="Y57" i="4"/>
  <c r="AB18" i="4"/>
  <c r="AB18" i="32"/>
  <c r="AF16" i="4"/>
  <c r="AF16" i="32"/>
  <c r="Q64" i="32"/>
  <c r="Q64" i="4"/>
  <c r="AB13" i="4"/>
  <c r="AB13" i="32"/>
  <c r="BA74" i="16"/>
  <c r="BA73" i="16"/>
  <c r="BA72" i="16"/>
  <c r="BA71" i="16"/>
  <c r="BA70" i="16"/>
  <c r="BA63" i="16"/>
  <c r="BA62" i="16"/>
  <c r="BA55" i="16"/>
  <c r="BA50" i="16"/>
  <c r="BA49" i="16"/>
  <c r="BA45" i="16"/>
  <c r="BA44" i="16"/>
  <c r="BA41" i="16"/>
  <c r="BA40" i="16"/>
  <c r="BA35" i="16"/>
  <c r="BA33" i="16"/>
  <c r="BA28" i="16"/>
  <c r="BA27" i="16"/>
  <c r="BA25" i="16"/>
  <c r="BA16" i="16"/>
  <c r="BA15" i="16"/>
  <c r="BA13" i="16"/>
  <c r="BA12" i="16"/>
  <c r="BA11" i="16"/>
  <c r="BA10" i="16"/>
  <c r="BA9" i="16"/>
  <c r="BA7" i="16"/>
  <c r="BA6" i="16"/>
  <c r="BA5" i="16"/>
  <c r="R6" i="27"/>
  <c r="X69" i="4" l="1"/>
  <c r="V4" i="4"/>
  <c r="Z9" i="32"/>
  <c r="V39" i="4"/>
  <c r="X42" i="4"/>
  <c r="AB15" i="32"/>
  <c r="V5" i="32"/>
  <c r="R54" i="4"/>
  <c r="R70" i="4"/>
  <c r="R10" i="32"/>
  <c r="X49" i="32"/>
  <c r="Z24" i="32"/>
  <c r="X14" i="32"/>
  <c r="V9" i="32"/>
  <c r="AB14" i="4"/>
  <c r="X24" i="4"/>
  <c r="V72" i="4"/>
  <c r="AB27" i="4"/>
  <c r="AB72" i="4"/>
  <c r="X26" i="4"/>
  <c r="AY50" i="16"/>
  <c r="F467" i="39" s="1"/>
  <c r="H467" i="39" s="1"/>
  <c r="E467" i="39"/>
  <c r="AY11" i="16"/>
  <c r="F428" i="39" s="1"/>
  <c r="H428" i="39" s="1"/>
  <c r="E428" i="39"/>
  <c r="AY40" i="16"/>
  <c r="F457" i="39" s="1"/>
  <c r="H457" i="39" s="1"/>
  <c r="E457" i="39"/>
  <c r="AY9" i="16"/>
  <c r="F426" i="39" s="1"/>
  <c r="H426" i="39" s="1"/>
  <c r="E426" i="39"/>
  <c r="AY27" i="16"/>
  <c r="F444" i="39" s="1"/>
  <c r="H444" i="39" s="1"/>
  <c r="E444" i="39"/>
  <c r="AY49" i="16"/>
  <c r="F466" i="39" s="1"/>
  <c r="H466" i="39" s="1"/>
  <c r="E466" i="39"/>
  <c r="AY73" i="16"/>
  <c r="F490" i="39" s="1"/>
  <c r="H490" i="39" s="1"/>
  <c r="E490" i="39"/>
  <c r="AY12" i="16"/>
  <c r="F429" i="39" s="1"/>
  <c r="H429" i="39" s="1"/>
  <c r="E429" i="39"/>
  <c r="AY10" i="16"/>
  <c r="F427" i="39" s="1"/>
  <c r="H427" i="39" s="1"/>
  <c r="E427" i="39"/>
  <c r="AY55" i="16"/>
  <c r="F472" i="39" s="1"/>
  <c r="H472" i="39" s="1"/>
  <c r="E472" i="39"/>
  <c r="AY35" i="16"/>
  <c r="F452" i="39" s="1"/>
  <c r="H452" i="39" s="1"/>
  <c r="E452" i="39"/>
  <c r="V11" i="4"/>
  <c r="V73" i="4"/>
  <c r="AY15" i="16"/>
  <c r="F432" i="39" s="1"/>
  <c r="H432" i="39" s="1"/>
  <c r="E432" i="39"/>
  <c r="AY28" i="16"/>
  <c r="F445" i="39" s="1"/>
  <c r="H445" i="39" s="1"/>
  <c r="E445" i="39"/>
  <c r="AY62" i="16"/>
  <c r="F479" i="39" s="1"/>
  <c r="H479" i="39" s="1"/>
  <c r="E479" i="39"/>
  <c r="AY13" i="16"/>
  <c r="F430" i="39" s="1"/>
  <c r="H430" i="39" s="1"/>
  <c r="E430" i="39"/>
  <c r="AY41" i="16"/>
  <c r="F458" i="39" s="1"/>
  <c r="H458" i="39" s="1"/>
  <c r="E458" i="39"/>
  <c r="AY6" i="16"/>
  <c r="F423" i="39" s="1"/>
  <c r="H423" i="39" s="1"/>
  <c r="E423" i="39"/>
  <c r="AY44" i="16"/>
  <c r="F461" i="39" s="1"/>
  <c r="H461" i="39" s="1"/>
  <c r="E461" i="39"/>
  <c r="Z69" i="4"/>
  <c r="Z42" i="4"/>
  <c r="X40" i="32"/>
  <c r="Z49" i="32"/>
  <c r="V54" i="4"/>
  <c r="V34" i="32"/>
  <c r="AY74" i="16"/>
  <c r="F491" i="39" s="1"/>
  <c r="H491" i="39" s="1"/>
  <c r="E491" i="39"/>
  <c r="AY33" i="16"/>
  <c r="F450" i="39" s="1"/>
  <c r="H450" i="39" s="1"/>
  <c r="E450" i="39"/>
  <c r="AY63" i="16"/>
  <c r="F480" i="39" s="1"/>
  <c r="H480" i="39" s="1"/>
  <c r="E480" i="39"/>
  <c r="AY5" i="16"/>
  <c r="F422" i="39" s="1"/>
  <c r="H422" i="39" s="1"/>
  <c r="E422" i="39"/>
  <c r="AY70" i="16"/>
  <c r="F487" i="39" s="1"/>
  <c r="H487" i="39" s="1"/>
  <c r="E487" i="39"/>
  <c r="AY16" i="16"/>
  <c r="F433" i="39" s="1"/>
  <c r="H433" i="39" s="1"/>
  <c r="E433" i="39"/>
  <c r="AY71" i="16"/>
  <c r="F488" i="39" s="1"/>
  <c r="H488" i="39" s="1"/>
  <c r="E488" i="39"/>
  <c r="Z14" i="32"/>
  <c r="AY7" i="16"/>
  <c r="F424" i="39" s="1"/>
  <c r="H424" i="39" s="1"/>
  <c r="E424" i="39"/>
  <c r="AY25" i="16"/>
  <c r="F442" i="39" s="1"/>
  <c r="H442" i="39" s="1"/>
  <c r="E442" i="39"/>
  <c r="AY45" i="16"/>
  <c r="F462" i="39" s="1"/>
  <c r="H462" i="39" s="1"/>
  <c r="E462" i="39"/>
  <c r="AY72" i="16"/>
  <c r="F489" i="39" s="1"/>
  <c r="H489" i="39" s="1"/>
  <c r="E489" i="39"/>
  <c r="Z26" i="32"/>
  <c r="X12" i="32"/>
  <c r="V12" i="4"/>
  <c r="P8" i="32"/>
  <c r="V49" i="32"/>
  <c r="AB71" i="32"/>
  <c r="AB71" i="4"/>
  <c r="V61" i="4"/>
  <c r="Z4" i="4"/>
  <c r="V71" i="32"/>
  <c r="V41" i="4"/>
  <c r="X15" i="32"/>
  <c r="P41" i="32"/>
  <c r="V27" i="32"/>
  <c r="V26" i="4"/>
  <c r="X11" i="4"/>
  <c r="Z71" i="32"/>
  <c r="X32" i="4"/>
  <c r="R72" i="32"/>
  <c r="V43" i="4"/>
  <c r="R34" i="32"/>
  <c r="V28" i="4"/>
  <c r="X22" i="32"/>
  <c r="X22" i="4"/>
  <c r="V48" i="4"/>
  <c r="V70" i="32"/>
  <c r="X10" i="32"/>
  <c r="P32" i="4"/>
  <c r="X27" i="32"/>
  <c r="R69" i="4"/>
  <c r="X34" i="32"/>
  <c r="V15" i="4"/>
  <c r="R44" i="4"/>
  <c r="V40" i="32"/>
  <c r="P43" i="32"/>
  <c r="V42" i="32"/>
  <c r="V42" i="4"/>
  <c r="V32" i="4"/>
  <c r="V62" i="4"/>
  <c r="V14" i="32"/>
  <c r="P11" i="4"/>
  <c r="R24" i="4"/>
  <c r="R11" i="32"/>
  <c r="R26" i="4"/>
  <c r="R41" i="32"/>
  <c r="R39" i="4"/>
  <c r="R49" i="4"/>
  <c r="R61" i="4"/>
  <c r="P33" i="4"/>
  <c r="R62" i="32"/>
  <c r="R71" i="4"/>
  <c r="R14" i="32"/>
  <c r="R73" i="4"/>
  <c r="V69" i="4"/>
  <c r="V24" i="4"/>
  <c r="V24" i="32"/>
  <c r="P15" i="32"/>
  <c r="R43" i="4"/>
  <c r="R4" i="4"/>
  <c r="R32" i="32"/>
  <c r="R32" i="4"/>
  <c r="P27" i="32"/>
  <c r="R12" i="4"/>
  <c r="R12" i="32"/>
  <c r="R9" i="4"/>
  <c r="R9" i="32"/>
  <c r="P71" i="4"/>
  <c r="P18" i="32"/>
  <c r="R15" i="32"/>
  <c r="P54" i="4"/>
  <c r="R27" i="32"/>
  <c r="R40" i="4"/>
  <c r="P10" i="4"/>
  <c r="P73" i="32"/>
  <c r="P14" i="4"/>
  <c r="P9" i="4"/>
  <c r="P49" i="4"/>
  <c r="P12" i="32"/>
  <c r="P69" i="4"/>
  <c r="P44" i="4"/>
  <c r="P72" i="4"/>
  <c r="P70" i="32"/>
  <c r="P40" i="4"/>
  <c r="P42" i="4"/>
  <c r="P26" i="32"/>
  <c r="P4" i="4"/>
  <c r="P34" i="32"/>
  <c r="AD14" i="32"/>
  <c r="AF4" i="4"/>
  <c r="BB5" i="16"/>
  <c r="BB15" i="16"/>
  <c r="G432" i="39" s="1"/>
  <c r="I432" i="39" s="1"/>
  <c r="AF50" i="4"/>
  <c r="AD43" i="4"/>
  <c r="AD49" i="4"/>
  <c r="AD15" i="32"/>
  <c r="AD68" i="4"/>
  <c r="AF11" i="4"/>
  <c r="AD12" i="32"/>
  <c r="AD73" i="4"/>
  <c r="AF32" i="32"/>
  <c r="AF70" i="32"/>
  <c r="AD22" i="4"/>
  <c r="AD70" i="32"/>
  <c r="AF51" i="4"/>
  <c r="AF27" i="32"/>
  <c r="AF10" i="32"/>
  <c r="AF72" i="4"/>
  <c r="AD34" i="4"/>
  <c r="AD71" i="32"/>
  <c r="AD42" i="32"/>
  <c r="AD42" i="4"/>
  <c r="AD33" i="32"/>
  <c r="AD33" i="4"/>
  <c r="AD32" i="32"/>
  <c r="AD32" i="4"/>
  <c r="AD27" i="32"/>
  <c r="AD27" i="4"/>
  <c r="AD41" i="32"/>
  <c r="AD41" i="4"/>
  <c r="AD4" i="4"/>
  <c r="AD11" i="32"/>
  <c r="AD11" i="4"/>
  <c r="AD7" i="32"/>
  <c r="AD7" i="4"/>
  <c r="AD9" i="32"/>
  <c r="AD9" i="4"/>
  <c r="AF43" i="4"/>
  <c r="AD69" i="32"/>
  <c r="AD69" i="4"/>
  <c r="AD72" i="32"/>
  <c r="AD72" i="4"/>
  <c r="AD26" i="4"/>
  <c r="AD26" i="32"/>
  <c r="AF36" i="32"/>
  <c r="AD24" i="4"/>
  <c r="AD28" i="4"/>
  <c r="AD28" i="32"/>
  <c r="AD10" i="4"/>
  <c r="AD10" i="32"/>
  <c r="AF34" i="4"/>
  <c r="AF42" i="32"/>
  <c r="AF24" i="32"/>
  <c r="AF69" i="32"/>
  <c r="AF14" i="4"/>
  <c r="AF22" i="32"/>
  <c r="AF54" i="32"/>
  <c r="AF56" i="32"/>
  <c r="AF26" i="4"/>
  <c r="AF73" i="32"/>
  <c r="AF73" i="4"/>
  <c r="AF71" i="32"/>
  <c r="AF49" i="4"/>
  <c r="AF49" i="32"/>
  <c r="AF9" i="4"/>
  <c r="AF9" i="32"/>
  <c r="AF37" i="4"/>
  <c r="AF12" i="32"/>
  <c r="AF15" i="32"/>
  <c r="AF15" i="4"/>
  <c r="BB27" i="16"/>
  <c r="BB71" i="16"/>
  <c r="BF21" i="16"/>
  <c r="BB45" i="16"/>
  <c r="BB73" i="16"/>
  <c r="BB9" i="16"/>
  <c r="BB25" i="16"/>
  <c r="BB33" i="16"/>
  <c r="BB41" i="16"/>
  <c r="BB50" i="16"/>
  <c r="BB70" i="16"/>
  <c r="T53" i="32"/>
  <c r="BB28" i="16"/>
  <c r="BB55" i="16"/>
  <c r="BB13" i="16"/>
  <c r="BB74" i="16"/>
  <c r="T17" i="32"/>
  <c r="BB11" i="16"/>
  <c r="BB63" i="16"/>
  <c r="AZ12" i="16"/>
  <c r="S11" i="32" s="1"/>
  <c r="BB12" i="16"/>
  <c r="BF36" i="16"/>
  <c r="BB72" i="16"/>
  <c r="T55" i="32"/>
  <c r="AZ6" i="16"/>
  <c r="S5" i="32" s="1"/>
  <c r="BB6" i="16"/>
  <c r="BF22" i="16"/>
  <c r="BF38" i="16"/>
  <c r="T46" i="4"/>
  <c r="AZ10" i="16"/>
  <c r="S9" i="4" s="1"/>
  <c r="BB10" i="16"/>
  <c r="BB62" i="16"/>
  <c r="BB35" i="16"/>
  <c r="BF20" i="16"/>
  <c r="T19" i="32" s="1"/>
  <c r="BB44" i="16"/>
  <c r="S13" i="4"/>
  <c r="T29" i="4"/>
  <c r="T47" i="32"/>
  <c r="S7" i="4"/>
  <c r="BB16" i="16"/>
  <c r="T23" i="32"/>
  <c r="BB40" i="16"/>
  <c r="BB49" i="16"/>
  <c r="T59" i="32"/>
  <c r="BB7" i="16"/>
  <c r="T56" i="32"/>
  <c r="T56" i="4"/>
  <c r="H5" i="32"/>
  <c r="H5" i="4"/>
  <c r="L71" i="32"/>
  <c r="L71" i="4"/>
  <c r="T51" i="32"/>
  <c r="T51" i="4"/>
  <c r="T50" i="4"/>
  <c r="T50" i="32"/>
  <c r="T45" i="32"/>
  <c r="T45" i="4"/>
  <c r="AZ35" i="16"/>
  <c r="AZ40" i="16"/>
  <c r="AZ15" i="16"/>
  <c r="AZ5" i="16"/>
  <c r="AZ13" i="16"/>
  <c r="AZ27" i="16"/>
  <c r="AZ9" i="16"/>
  <c r="AZ11" i="16"/>
  <c r="AZ16" i="16"/>
  <c r="AZ28" i="16"/>
  <c r="AZ7" i="16"/>
  <c r="AZ25" i="16"/>
  <c r="AZ33" i="16"/>
  <c r="AZ45" i="16"/>
  <c r="AZ49" i="16"/>
  <c r="AZ55" i="16"/>
  <c r="AZ63" i="16"/>
  <c r="AZ71" i="16"/>
  <c r="AZ73" i="16"/>
  <c r="AZ41" i="16"/>
  <c r="AZ44" i="16"/>
  <c r="AZ50" i="16"/>
  <c r="AZ62" i="16"/>
  <c r="AZ70" i="16"/>
  <c r="AZ72" i="16"/>
  <c r="AZ74" i="16"/>
  <c r="J432" i="39" l="1"/>
  <c r="BF74" i="16"/>
  <c r="T73" i="32" s="1"/>
  <c r="G491" i="39"/>
  <c r="I491" i="39" s="1"/>
  <c r="J491" i="39" s="1"/>
  <c r="BF35" i="16"/>
  <c r="T34" i="32" s="1"/>
  <c r="G452" i="39"/>
  <c r="I452" i="39" s="1"/>
  <c r="J452" i="39" s="1"/>
  <c r="BF41" i="16"/>
  <c r="T40" i="4" s="1"/>
  <c r="G458" i="39"/>
  <c r="I458" i="39" s="1"/>
  <c r="J458" i="39" s="1"/>
  <c r="BF27" i="16"/>
  <c r="T26" i="32" s="1"/>
  <c r="G444" i="39"/>
  <c r="I444" i="39" s="1"/>
  <c r="J444" i="39" s="1"/>
  <c r="BF33" i="16"/>
  <c r="T32" i="4" s="1"/>
  <c r="G450" i="39"/>
  <c r="I450" i="39" s="1"/>
  <c r="J450" i="39" s="1"/>
  <c r="BF72" i="16"/>
  <c r="T71" i="32" s="1"/>
  <c r="G489" i="39"/>
  <c r="I489" i="39" s="1"/>
  <c r="J489" i="39" s="1"/>
  <c r="BF7" i="16"/>
  <c r="T6" i="32" s="1"/>
  <c r="G424" i="39"/>
  <c r="I424" i="39" s="1"/>
  <c r="J424" i="39" s="1"/>
  <c r="BF16" i="16"/>
  <c r="T15" i="32" s="1"/>
  <c r="G433" i="39"/>
  <c r="I433" i="39" s="1"/>
  <c r="J433" i="39" s="1"/>
  <c r="BF13" i="16"/>
  <c r="T12" i="32" s="1"/>
  <c r="G430" i="39"/>
  <c r="I430" i="39" s="1"/>
  <c r="J430" i="39" s="1"/>
  <c r="BF9" i="16"/>
  <c r="T8" i="4" s="1"/>
  <c r="G426" i="39"/>
  <c r="I426" i="39" s="1"/>
  <c r="J426" i="39" s="1"/>
  <c r="BF12" i="16"/>
  <c r="T11" i="32" s="1"/>
  <c r="G429" i="39"/>
  <c r="I429" i="39" s="1"/>
  <c r="J429" i="39" s="1"/>
  <c r="BF62" i="16"/>
  <c r="T61" i="4" s="1"/>
  <c r="G479" i="39"/>
  <c r="I479" i="39" s="1"/>
  <c r="J479" i="39" s="1"/>
  <c r="BF10" i="16"/>
  <c r="T9" i="4" s="1"/>
  <c r="G427" i="39"/>
  <c r="I427" i="39" s="1"/>
  <c r="J427" i="39" s="1"/>
  <c r="BF25" i="16"/>
  <c r="T24" i="4" s="1"/>
  <c r="G442" i="39"/>
  <c r="I442" i="39" s="1"/>
  <c r="J442" i="39" s="1"/>
  <c r="BF55" i="16"/>
  <c r="T54" i="32" s="1"/>
  <c r="G472" i="39"/>
  <c r="I472" i="39" s="1"/>
  <c r="J472" i="39" s="1"/>
  <c r="BF28" i="16"/>
  <c r="T27" i="4" s="1"/>
  <c r="G445" i="39"/>
  <c r="I445" i="39" s="1"/>
  <c r="J445" i="39" s="1"/>
  <c r="BF73" i="16"/>
  <c r="T72" i="32" s="1"/>
  <c r="G490" i="39"/>
  <c r="I490" i="39" s="1"/>
  <c r="J490" i="39" s="1"/>
  <c r="BF45" i="16"/>
  <c r="T44" i="32" s="1"/>
  <c r="G462" i="39"/>
  <c r="I462" i="39" s="1"/>
  <c r="J462" i="39" s="1"/>
  <c r="BF49" i="16"/>
  <c r="T48" i="32" s="1"/>
  <c r="G466" i="39"/>
  <c r="I466" i="39" s="1"/>
  <c r="J466" i="39" s="1"/>
  <c r="BF44" i="16"/>
  <c r="T43" i="4" s="1"/>
  <c r="G461" i="39"/>
  <c r="I461" i="39" s="1"/>
  <c r="J461" i="39" s="1"/>
  <c r="BF63" i="16"/>
  <c r="T62" i="32" s="1"/>
  <c r="G480" i="39"/>
  <c r="I480" i="39" s="1"/>
  <c r="J480" i="39" s="1"/>
  <c r="BF70" i="16"/>
  <c r="T69" i="4" s="1"/>
  <c r="G487" i="39"/>
  <c r="I487" i="39" s="1"/>
  <c r="J487" i="39" s="1"/>
  <c r="BF5" i="16"/>
  <c r="T4" i="32" s="1"/>
  <c r="G422" i="39"/>
  <c r="I422" i="39" s="1"/>
  <c r="J422" i="39" s="1"/>
  <c r="BF40" i="16"/>
  <c r="T39" i="32" s="1"/>
  <c r="G457" i="39"/>
  <c r="I457" i="39" s="1"/>
  <c r="J457" i="39" s="1"/>
  <c r="BF6" i="16"/>
  <c r="T5" i="4" s="1"/>
  <c r="G423" i="39"/>
  <c r="I423" i="39" s="1"/>
  <c r="J423" i="39" s="1"/>
  <c r="BF11" i="16"/>
  <c r="T10" i="32" s="1"/>
  <c r="G428" i="39"/>
  <c r="I428" i="39" s="1"/>
  <c r="J428" i="39" s="1"/>
  <c r="BF50" i="16"/>
  <c r="T49" i="32" s="1"/>
  <c r="G467" i="39"/>
  <c r="I467" i="39" s="1"/>
  <c r="J467" i="39" s="1"/>
  <c r="BF71" i="16"/>
  <c r="T70" i="4" s="1"/>
  <c r="G488" i="39"/>
  <c r="I488" i="39" s="1"/>
  <c r="J488" i="39" s="1"/>
  <c r="S5" i="4"/>
  <c r="S11" i="4"/>
  <c r="S13" i="32"/>
  <c r="T53" i="4"/>
  <c r="T16" i="32"/>
  <c r="T16" i="4"/>
  <c r="T20" i="4"/>
  <c r="T20" i="32"/>
  <c r="T19" i="4"/>
  <c r="S7" i="32"/>
  <c r="T18" i="4"/>
  <c r="T18" i="32"/>
  <c r="T40" i="32"/>
  <c r="T67" i="32"/>
  <c r="T67" i="4"/>
  <c r="T38" i="32"/>
  <c r="T38" i="4"/>
  <c r="T60" i="4"/>
  <c r="T60" i="32"/>
  <c r="T57" i="32"/>
  <c r="T57" i="4"/>
  <c r="T52" i="32"/>
  <c r="T52" i="4"/>
  <c r="T63" i="32"/>
  <c r="T63" i="4"/>
  <c r="T25" i="4"/>
  <c r="T25" i="32"/>
  <c r="T65" i="32"/>
  <c r="T65" i="4"/>
  <c r="T72" i="4"/>
  <c r="T28" i="32"/>
  <c r="T28" i="4"/>
  <c r="T37" i="32"/>
  <c r="T37" i="4"/>
  <c r="T64" i="4"/>
  <c r="T64" i="32"/>
  <c r="T22" i="4"/>
  <c r="T22" i="32"/>
  <c r="T42" i="32"/>
  <c r="T42" i="4"/>
  <c r="T58" i="32"/>
  <c r="T58" i="4"/>
  <c r="T35" i="4"/>
  <c r="T35" i="32"/>
  <c r="T21" i="32"/>
  <c r="T21" i="4"/>
  <c r="T31" i="32"/>
  <c r="T31" i="4"/>
  <c r="T30" i="32"/>
  <c r="T30" i="4"/>
  <c r="T66" i="32"/>
  <c r="T66" i="4"/>
  <c r="T62" i="4"/>
  <c r="T68" i="32"/>
  <c r="T68" i="4"/>
  <c r="T33" i="4"/>
  <c r="T33" i="32"/>
  <c r="T29" i="32"/>
  <c r="T46" i="32"/>
  <c r="T17" i="4"/>
  <c r="T59" i="4"/>
  <c r="T55" i="4"/>
  <c r="T23" i="4"/>
  <c r="S9" i="32"/>
  <c r="T47" i="4"/>
  <c r="S57" i="32"/>
  <c r="S57" i="4"/>
  <c r="S32" i="32"/>
  <c r="S32" i="4"/>
  <c r="S38" i="32"/>
  <c r="S38" i="4"/>
  <c r="S28" i="32"/>
  <c r="S28" i="4"/>
  <c r="S23" i="32"/>
  <c r="S23" i="4"/>
  <c r="S22" i="32"/>
  <c r="S22" i="4"/>
  <c r="S35" i="32"/>
  <c r="S35" i="4"/>
  <c r="S69" i="32"/>
  <c r="S69" i="4"/>
  <c r="S53" i="32"/>
  <c r="S53" i="4"/>
  <c r="T13" i="4"/>
  <c r="T13" i="32"/>
  <c r="S68" i="32"/>
  <c r="S68" i="4"/>
  <c r="S52" i="32"/>
  <c r="S52" i="4"/>
  <c r="S24" i="32"/>
  <c r="S24" i="4"/>
  <c r="S19" i="32"/>
  <c r="S19" i="4"/>
  <c r="S25" i="4"/>
  <c r="S25" i="32"/>
  <c r="S29" i="32"/>
  <c r="S29" i="4"/>
  <c r="S72" i="32"/>
  <c r="S72" i="4"/>
  <c r="S41" i="32"/>
  <c r="S41" i="4"/>
  <c r="S55" i="32"/>
  <c r="S55" i="4"/>
  <c r="S54" i="32"/>
  <c r="S54" i="4"/>
  <c r="S51" i="32"/>
  <c r="S51" i="4"/>
  <c r="S66" i="32"/>
  <c r="S66" i="4"/>
  <c r="S15" i="32"/>
  <c r="S15" i="4"/>
  <c r="S65" i="32"/>
  <c r="S65" i="4"/>
  <c r="S48" i="32"/>
  <c r="S48" i="4"/>
  <c r="S17" i="4"/>
  <c r="S17" i="32"/>
  <c r="S47" i="32"/>
  <c r="S47" i="4"/>
  <c r="S46" i="32"/>
  <c r="S46" i="4"/>
  <c r="S8" i="32"/>
  <c r="S8" i="4"/>
  <c r="S37" i="32"/>
  <c r="S37" i="4"/>
  <c r="S34" i="32"/>
  <c r="S34" i="4"/>
  <c r="S40" i="32"/>
  <c r="S40" i="4"/>
  <c r="S33" i="32"/>
  <c r="S33" i="4"/>
  <c r="S70" i="32"/>
  <c r="S70" i="4"/>
  <c r="S67" i="32"/>
  <c r="S67" i="4"/>
  <c r="S50" i="32"/>
  <c r="S50" i="4"/>
  <c r="S14" i="32"/>
  <c r="S14" i="4"/>
  <c r="T9" i="32"/>
  <c r="S16" i="32"/>
  <c r="S16" i="4"/>
  <c r="S39" i="4"/>
  <c r="S39" i="32"/>
  <c r="S63" i="32"/>
  <c r="S63" i="4"/>
  <c r="S62" i="32"/>
  <c r="S62" i="4"/>
  <c r="S61" i="32"/>
  <c r="S61" i="4"/>
  <c r="S45" i="32"/>
  <c r="S45" i="4"/>
  <c r="S60" i="32"/>
  <c r="S60" i="4"/>
  <c r="S44" i="32"/>
  <c r="S44" i="4"/>
  <c r="S18" i="32"/>
  <c r="S18" i="4"/>
  <c r="S26" i="4"/>
  <c r="S26" i="32"/>
  <c r="S4" i="32"/>
  <c r="S4" i="4"/>
  <c r="S73" i="32"/>
  <c r="S73" i="4"/>
  <c r="S56" i="32"/>
  <c r="S56" i="4"/>
  <c r="S27" i="32"/>
  <c r="S27" i="4"/>
  <c r="S71" i="32"/>
  <c r="S71" i="4"/>
  <c r="S20" i="32"/>
  <c r="S20" i="4"/>
  <c r="S12" i="32"/>
  <c r="S12" i="4"/>
  <c r="S49" i="32"/>
  <c r="S49" i="4"/>
  <c r="S64" i="32"/>
  <c r="S64" i="4"/>
  <c r="S10" i="32"/>
  <c r="S10" i="4"/>
  <c r="T7" i="32"/>
  <c r="T7" i="4"/>
  <c r="S6" i="32"/>
  <c r="S6" i="4"/>
  <c r="S59" i="32"/>
  <c r="S59" i="4"/>
  <c r="S43" i="32"/>
  <c r="S43" i="4"/>
  <c r="S36" i="32"/>
  <c r="S36" i="4"/>
  <c r="S58" i="32"/>
  <c r="S58" i="4"/>
  <c r="S42" i="32"/>
  <c r="S42" i="4"/>
  <c r="S31" i="32"/>
  <c r="S31" i="4"/>
  <c r="S21" i="32"/>
  <c r="S21" i="4"/>
  <c r="S30" i="32"/>
  <c r="S30" i="4"/>
  <c r="T32" i="32" l="1"/>
  <c r="T12" i="4"/>
  <c r="T69" i="32"/>
  <c r="T5" i="32"/>
  <c r="T73" i="4"/>
  <c r="T8" i="32"/>
  <c r="T48" i="4"/>
  <c r="T71" i="4"/>
  <c r="T44" i="4"/>
  <c r="T34" i="4"/>
  <c r="T6" i="4"/>
  <c r="T61" i="32"/>
  <c r="T15" i="4"/>
  <c r="T24" i="32"/>
  <c r="T10" i="4"/>
  <c r="T54" i="4"/>
  <c r="T43" i="32"/>
  <c r="T26" i="4"/>
  <c r="T39" i="4"/>
  <c r="T27" i="32"/>
  <c r="T11" i="4"/>
  <c r="T70" i="32"/>
  <c r="T49" i="4"/>
  <c r="T4" i="4"/>
  <c r="L25" i="32"/>
  <c r="L25" i="4"/>
  <c r="L45" i="32"/>
  <c r="L45" i="4"/>
  <c r="G23" i="39"/>
  <c r="I23" i="39" s="1"/>
  <c r="J23" i="39" s="1"/>
  <c r="M25" i="27"/>
  <c r="K25" i="27" s="1"/>
  <c r="M21" i="27"/>
  <c r="K21" i="27" s="1"/>
  <c r="H25" i="32" l="1"/>
  <c r="L21" i="27"/>
  <c r="L25" i="27"/>
  <c r="H45" i="32"/>
  <c r="H45" i="4"/>
  <c r="J45" i="32"/>
  <c r="J45" i="4"/>
  <c r="J25" i="32"/>
  <c r="J25" i="4"/>
  <c r="H25" i="4" l="1"/>
  <c r="K25" i="32"/>
  <c r="K25" i="4"/>
  <c r="K45" i="32"/>
  <c r="K45" i="4"/>
  <c r="AF6" i="27"/>
  <c r="AE6" i="27" l="1"/>
  <c r="I5" i="4" s="1"/>
  <c r="AD6" i="27"/>
  <c r="I45" i="32"/>
  <c r="I45" i="4"/>
  <c r="I25" i="32"/>
  <c r="I25" i="4"/>
  <c r="M69" i="27"/>
  <c r="K69" i="27" s="1"/>
  <c r="I5" i="32" l="1"/>
  <c r="L69" i="27"/>
  <c r="G68" i="4" s="1"/>
  <c r="G65" i="32"/>
  <c r="G65" i="4"/>
  <c r="G67" i="32"/>
  <c r="G67" i="4"/>
  <c r="G45" i="32"/>
  <c r="G45" i="4"/>
  <c r="G25" i="32"/>
  <c r="G25" i="4"/>
  <c r="G66" i="32"/>
  <c r="G66" i="4"/>
  <c r="G68" i="32"/>
  <c r="M5" i="27"/>
  <c r="M7" i="27"/>
  <c r="K7" i="27" s="1"/>
  <c r="M8" i="27"/>
  <c r="K8" i="27" s="1"/>
  <c r="M10" i="27"/>
  <c r="K10" i="27" s="1"/>
  <c r="M11" i="27"/>
  <c r="K11" i="27" s="1"/>
  <c r="F8" i="39" s="1"/>
  <c r="H8" i="39" s="1"/>
  <c r="M12" i="27"/>
  <c r="K12" i="27" s="1"/>
  <c r="M13" i="27"/>
  <c r="K13" i="27" s="1"/>
  <c r="M15" i="27"/>
  <c r="K15" i="27" s="1"/>
  <c r="M16" i="27"/>
  <c r="K16" i="27" s="1"/>
  <c r="M17" i="27"/>
  <c r="K17" i="27" s="1"/>
  <c r="M18" i="27"/>
  <c r="K18" i="27" s="1"/>
  <c r="M19" i="27"/>
  <c r="K19" i="27" s="1"/>
  <c r="M20" i="27"/>
  <c r="K20" i="27" s="1"/>
  <c r="M22" i="27"/>
  <c r="K22" i="27" s="1"/>
  <c r="M24" i="27"/>
  <c r="K24" i="27" s="1"/>
  <c r="K27" i="27"/>
  <c r="F24" i="39" s="1"/>
  <c r="H24" i="39" s="1"/>
  <c r="K28" i="27"/>
  <c r="F25" i="39" s="1"/>
  <c r="H25" i="39" s="1"/>
  <c r="M33" i="27"/>
  <c r="K33" i="27" s="1"/>
  <c r="M34" i="27"/>
  <c r="K34" i="27" s="1"/>
  <c r="M35" i="27"/>
  <c r="K35" i="27" s="1"/>
  <c r="M36" i="27"/>
  <c r="K36" i="27" s="1"/>
  <c r="M38" i="27"/>
  <c r="K38" i="27" s="1"/>
  <c r="M40" i="27"/>
  <c r="K40" i="27" s="1"/>
  <c r="M41" i="27"/>
  <c r="K41" i="27" s="1"/>
  <c r="M42" i="27"/>
  <c r="K42" i="27" s="1"/>
  <c r="M43" i="27"/>
  <c r="K43" i="27" s="1"/>
  <c r="M44" i="27"/>
  <c r="K44" i="27" s="1"/>
  <c r="M50" i="27"/>
  <c r="K50" i="27" s="1"/>
  <c r="M51" i="27"/>
  <c r="K51" i="27" s="1"/>
  <c r="M52" i="27"/>
  <c r="K52" i="27" s="1"/>
  <c r="M54" i="27"/>
  <c r="K54" i="27" s="1"/>
  <c r="M70" i="27"/>
  <c r="K70" i="27" s="1"/>
  <c r="M71" i="27"/>
  <c r="K71" i="27" s="1"/>
  <c r="M72" i="27"/>
  <c r="K72" i="27" s="1"/>
  <c r="M73" i="27"/>
  <c r="K73" i="27" s="1"/>
  <c r="M74" i="27"/>
  <c r="K74" i="27" s="1"/>
  <c r="L5" i="27" l="1"/>
  <c r="K5" i="27"/>
  <c r="L71" i="27"/>
  <c r="G70" i="4" s="1"/>
  <c r="L42" i="27"/>
  <c r="G41" i="32" s="1"/>
  <c r="L16" i="27"/>
  <c r="G15" i="32" s="1"/>
  <c r="L70" i="27"/>
  <c r="G69" i="32" s="1"/>
  <c r="L41" i="27"/>
  <c r="G40" i="32" s="1"/>
  <c r="L15" i="27"/>
  <c r="G14" i="32" s="1"/>
  <c r="L54" i="27"/>
  <c r="G53" i="4" s="1"/>
  <c r="L40" i="27"/>
  <c r="G39" i="32" s="1"/>
  <c r="L24" i="27"/>
  <c r="G23" i="32" s="1"/>
  <c r="L13" i="27"/>
  <c r="L52" i="27"/>
  <c r="G51" i="32" s="1"/>
  <c r="L38" i="27"/>
  <c r="G37" i="32" s="1"/>
  <c r="L22" i="27"/>
  <c r="G21" i="32" s="1"/>
  <c r="L12" i="27"/>
  <c r="G11" i="32" s="1"/>
  <c r="L51" i="27"/>
  <c r="G50" i="32" s="1"/>
  <c r="L36" i="27"/>
  <c r="G35" i="32" s="1"/>
  <c r="L20" i="27"/>
  <c r="G19" i="4" s="1"/>
  <c r="L11" i="27"/>
  <c r="G10" i="32" s="1"/>
  <c r="L74" i="27"/>
  <c r="G73" i="32" s="1"/>
  <c r="L50" i="27"/>
  <c r="G49" i="32" s="1"/>
  <c r="L35" i="27"/>
  <c r="G34" i="32" s="1"/>
  <c r="L19" i="27"/>
  <c r="G18" i="4" s="1"/>
  <c r="L10" i="27"/>
  <c r="G9" i="4" s="1"/>
  <c r="L73" i="27"/>
  <c r="G72" i="32" s="1"/>
  <c r="L44" i="27"/>
  <c r="G43" i="32" s="1"/>
  <c r="L34" i="27"/>
  <c r="G33" i="32" s="1"/>
  <c r="L18" i="27"/>
  <c r="G17" i="32" s="1"/>
  <c r="L8" i="27"/>
  <c r="G7" i="32" s="1"/>
  <c r="L72" i="27"/>
  <c r="G71" i="32" s="1"/>
  <c r="L43" i="27"/>
  <c r="G42" i="4" s="1"/>
  <c r="L33" i="27"/>
  <c r="G32" i="32" s="1"/>
  <c r="L17" i="27"/>
  <c r="G16" i="4" s="1"/>
  <c r="L7" i="27"/>
  <c r="G6" i="4" s="1"/>
  <c r="L27" i="27"/>
  <c r="G26" i="32" s="1"/>
  <c r="L28" i="27"/>
  <c r="G27" i="32" s="1"/>
  <c r="G12" i="32"/>
  <c r="E109" i="32"/>
  <c r="E129" i="32"/>
  <c r="H109" i="32"/>
  <c r="I109" i="32"/>
  <c r="G109" i="32"/>
  <c r="K109" i="32"/>
  <c r="J109" i="32"/>
  <c r="K129" i="32"/>
  <c r="H129" i="32"/>
  <c r="G129" i="32"/>
  <c r="J129" i="32"/>
  <c r="I129" i="32"/>
  <c r="G59" i="32"/>
  <c r="G59" i="4"/>
  <c r="G58" i="32"/>
  <c r="G58" i="4"/>
  <c r="G24" i="32"/>
  <c r="G24" i="4"/>
  <c r="G8" i="4"/>
  <c r="G8" i="32"/>
  <c r="G57" i="32"/>
  <c r="G57" i="4"/>
  <c r="G23" i="4"/>
  <c r="G48" i="32"/>
  <c r="G48" i="4"/>
  <c r="G22" i="32"/>
  <c r="G22" i="4"/>
  <c r="G47" i="32"/>
  <c r="G47" i="4"/>
  <c r="G5" i="32"/>
  <c r="G5" i="4"/>
  <c r="F109" i="4"/>
  <c r="E109" i="4"/>
  <c r="G62" i="32"/>
  <c r="G62" i="4"/>
  <c r="G54" i="32"/>
  <c r="G54" i="4"/>
  <c r="G46" i="4"/>
  <c r="G46" i="32"/>
  <c r="G29" i="32"/>
  <c r="G29" i="4"/>
  <c r="G20" i="32"/>
  <c r="G20" i="4"/>
  <c r="G4" i="32"/>
  <c r="G4" i="4"/>
  <c r="G56" i="32"/>
  <c r="G56" i="4"/>
  <c r="G31" i="32"/>
  <c r="G31" i="4"/>
  <c r="G63" i="32"/>
  <c r="G63" i="4"/>
  <c r="G30" i="32"/>
  <c r="G30" i="4"/>
  <c r="G13" i="32"/>
  <c r="G13" i="4"/>
  <c r="G61" i="32"/>
  <c r="G61" i="4"/>
  <c r="G44" i="32"/>
  <c r="G44" i="4"/>
  <c r="G36" i="32"/>
  <c r="G36" i="4"/>
  <c r="G28" i="32"/>
  <c r="G28" i="4"/>
  <c r="F129" i="4"/>
  <c r="E129" i="4"/>
  <c r="G64" i="32"/>
  <c r="G64" i="4"/>
  <c r="G55" i="32"/>
  <c r="G55" i="4"/>
  <c r="G38" i="32"/>
  <c r="G38" i="4"/>
  <c r="G60" i="32"/>
  <c r="G60" i="4"/>
  <c r="G52" i="32"/>
  <c r="G52" i="4"/>
  <c r="N43" i="27"/>
  <c r="N5" i="27"/>
  <c r="N52" i="27"/>
  <c r="N69" i="27"/>
  <c r="N51" i="27"/>
  <c r="N44" i="27"/>
  <c r="N70" i="27"/>
  <c r="N21" i="27"/>
  <c r="N41" i="27"/>
  <c r="N38" i="27"/>
  <c r="N22" i="27"/>
  <c r="N72" i="27"/>
  <c r="N71" i="27"/>
  <c r="N19" i="27"/>
  <c r="N10" i="27"/>
  <c r="N40" i="27"/>
  <c r="N34" i="27"/>
  <c r="N16" i="27"/>
  <c r="R9" i="27"/>
  <c r="N42" i="27"/>
  <c r="N11" i="27"/>
  <c r="G8" i="39" s="1"/>
  <c r="I8" i="39" s="1"/>
  <c r="J8" i="39" s="1"/>
  <c r="N27" i="27"/>
  <c r="G24" i="39" s="1"/>
  <c r="I24" i="39" s="1"/>
  <c r="J24" i="39" s="1"/>
  <c r="N33" i="27"/>
  <c r="N20" i="27"/>
  <c r="N8" i="27"/>
  <c r="N73" i="27"/>
  <c r="N35" i="27"/>
  <c r="N13" i="27"/>
  <c r="N36" i="27"/>
  <c r="N28" i="27"/>
  <c r="G25" i="39" s="1"/>
  <c r="I25" i="39" s="1"/>
  <c r="J25" i="39" s="1"/>
  <c r="N24" i="27"/>
  <c r="N17" i="27"/>
  <c r="N7" i="27"/>
  <c r="N74" i="27"/>
  <c r="N54" i="27"/>
  <c r="N50" i="27"/>
  <c r="N18" i="27"/>
  <c r="N15" i="27"/>
  <c r="N25" i="27"/>
  <c r="N12" i="27"/>
  <c r="G19" i="32" l="1"/>
  <c r="R40" i="27"/>
  <c r="R15" i="27"/>
  <c r="H14" i="32" s="1"/>
  <c r="R71" i="27"/>
  <c r="H70" i="4" s="1"/>
  <c r="R17" i="27"/>
  <c r="H16" i="32" s="1"/>
  <c r="R24" i="27"/>
  <c r="R10" i="27"/>
  <c r="H9" i="32" s="1"/>
  <c r="R28" i="27"/>
  <c r="H27" i="32" s="1"/>
  <c r="R44" i="27"/>
  <c r="H43" i="32" s="1"/>
  <c r="R18" i="27"/>
  <c r="R50" i="27"/>
  <c r="H49" i="4" s="1"/>
  <c r="R20" i="27"/>
  <c r="H19" i="32" s="1"/>
  <c r="R25" i="27"/>
  <c r="H24" i="32" s="1"/>
  <c r="R70" i="27"/>
  <c r="H69" i="4" s="1"/>
  <c r="R19" i="27"/>
  <c r="H18" i="32" s="1"/>
  <c r="R11" i="27"/>
  <c r="H10" i="32" s="1"/>
  <c r="R51" i="27"/>
  <c r="H50" i="4" s="1"/>
  <c r="R42" i="27"/>
  <c r="R72" i="27"/>
  <c r="H71" i="32" s="1"/>
  <c r="R52" i="27"/>
  <c r="H51" i="32" s="1"/>
  <c r="R74" i="27"/>
  <c r="H73" i="32" s="1"/>
  <c r="R73" i="27"/>
  <c r="H72" i="4" s="1"/>
  <c r="R16" i="27"/>
  <c r="H15" i="4" s="1"/>
  <c r="R38" i="27"/>
  <c r="H37" i="4" s="1"/>
  <c r="R5" i="27"/>
  <c r="H4" i="4" s="1"/>
  <c r="R12" i="27"/>
  <c r="R21" i="27"/>
  <c r="H20" i="32" s="1"/>
  <c r="R33" i="27"/>
  <c r="H32" i="32" s="1"/>
  <c r="R27" i="27"/>
  <c r="H26" i="32" s="1"/>
  <c r="R36" i="27"/>
  <c r="H35" i="32" s="1"/>
  <c r="R13" i="27"/>
  <c r="H12" i="32" s="1"/>
  <c r="R69" i="27"/>
  <c r="H68" i="32" s="1"/>
  <c r="R54" i="27"/>
  <c r="H53" i="32" s="1"/>
  <c r="R35" i="27"/>
  <c r="H34" i="4" s="1"/>
  <c r="R22" i="27"/>
  <c r="H21" i="32" s="1"/>
  <c r="R7" i="27"/>
  <c r="H6" i="32" s="1"/>
  <c r="R8" i="27"/>
  <c r="H7" i="32" s="1"/>
  <c r="R34" i="27"/>
  <c r="H33" i="4" s="1"/>
  <c r="R41" i="27"/>
  <c r="H40" i="32" s="1"/>
  <c r="R43" i="27"/>
  <c r="H42" i="32" s="1"/>
  <c r="G49" i="4"/>
  <c r="G51" i="4"/>
  <c r="G33" i="4"/>
  <c r="G39" i="4"/>
  <c r="G73" i="4"/>
  <c r="G26" i="4"/>
  <c r="G72" i="4"/>
  <c r="G32" i="4"/>
  <c r="G71" i="4"/>
  <c r="G34" i="4"/>
  <c r="G53" i="32"/>
  <c r="G37" i="4"/>
  <c r="G35" i="4"/>
  <c r="G6" i="32"/>
  <c r="G9" i="32"/>
  <c r="G42" i="32"/>
  <c r="G10" i="4"/>
  <c r="G41" i="4"/>
  <c r="G18" i="32"/>
  <c r="G43" i="4"/>
  <c r="G7" i="4"/>
  <c r="G70" i="32"/>
  <c r="G15" i="4"/>
  <c r="G40" i="4"/>
  <c r="G12" i="4"/>
  <c r="G27" i="4"/>
  <c r="G14" i="4"/>
  <c r="G11" i="4"/>
  <c r="G69" i="4"/>
  <c r="G21" i="4"/>
  <c r="G16" i="32"/>
  <c r="G50" i="4"/>
  <c r="G17" i="4"/>
  <c r="H62" i="32"/>
  <c r="H62" i="4"/>
  <c r="H66" i="32"/>
  <c r="H66" i="4"/>
  <c r="H41" i="32"/>
  <c r="H41" i="4"/>
  <c r="H72" i="32"/>
  <c r="H59" i="32"/>
  <c r="H59" i="4"/>
  <c r="H23" i="4"/>
  <c r="H23" i="32"/>
  <c r="H47" i="32"/>
  <c r="H47" i="4"/>
  <c r="H19" i="4"/>
  <c r="H39" i="32"/>
  <c r="H39" i="4"/>
  <c r="H60" i="32"/>
  <c r="H60" i="4"/>
  <c r="H29" i="32"/>
  <c r="H29" i="4"/>
  <c r="H63" i="32"/>
  <c r="H63" i="4"/>
  <c r="H8" i="4"/>
  <c r="H8" i="32"/>
  <c r="H44" i="32"/>
  <c r="H44" i="4"/>
  <c r="H46" i="4"/>
  <c r="H46" i="32"/>
  <c r="H22" i="32"/>
  <c r="H22" i="4"/>
  <c r="H36" i="32"/>
  <c r="H36" i="4"/>
  <c r="H55" i="4"/>
  <c r="H55" i="32"/>
  <c r="H17" i="32"/>
  <c r="H17" i="4"/>
  <c r="H28" i="32"/>
  <c r="H28" i="4"/>
  <c r="H58" i="32"/>
  <c r="H58" i="4"/>
  <c r="H13" i="32"/>
  <c r="H13" i="4"/>
  <c r="H30" i="32"/>
  <c r="H30" i="4"/>
  <c r="H49" i="32"/>
  <c r="H52" i="32"/>
  <c r="H52" i="4"/>
  <c r="H48" i="32"/>
  <c r="H48" i="4"/>
  <c r="H65" i="32"/>
  <c r="H65" i="4"/>
  <c r="H61" i="32"/>
  <c r="H61" i="4"/>
  <c r="H38" i="32"/>
  <c r="H38" i="4"/>
  <c r="H34" i="32"/>
  <c r="H64" i="32"/>
  <c r="H64" i="4"/>
  <c r="H56" i="32"/>
  <c r="H56" i="4"/>
  <c r="H11" i="32"/>
  <c r="H11" i="4"/>
  <c r="H31" i="4"/>
  <c r="H31" i="32"/>
  <c r="H67" i="32"/>
  <c r="H67" i="4"/>
  <c r="H57" i="32"/>
  <c r="H57" i="4"/>
  <c r="H71" i="4"/>
  <c r="H69" i="32"/>
  <c r="H54" i="32"/>
  <c r="H54" i="4"/>
  <c r="J109" i="4"/>
  <c r="G109" i="4"/>
  <c r="I109" i="4"/>
  <c r="H109" i="4"/>
  <c r="K129" i="4"/>
  <c r="H129" i="4"/>
  <c r="L129" i="4"/>
  <c r="G129" i="4"/>
  <c r="J129" i="4"/>
  <c r="I129" i="4"/>
  <c r="K109" i="4"/>
  <c r="L109" i="4"/>
  <c r="DD73" i="29"/>
  <c r="CP73" i="29"/>
  <c r="BW73" i="29"/>
  <c r="BD73" i="29"/>
  <c r="AF73" i="29"/>
  <c r="R73" i="29"/>
  <c r="DD72" i="29"/>
  <c r="DB72" i="29" s="1"/>
  <c r="CP72" i="29"/>
  <c r="BW72" i="29"/>
  <c r="AY72" i="29"/>
  <c r="AF72" i="29"/>
  <c r="M72" i="29"/>
  <c r="K72" i="29" s="1"/>
  <c r="DD71" i="29"/>
  <c r="DB71" i="29" s="1"/>
  <c r="CK71" i="29"/>
  <c r="BD71" i="29"/>
  <c r="AF71" i="29"/>
  <c r="M71" i="29"/>
  <c r="K71" i="29" s="1"/>
  <c r="DI70" i="29"/>
  <c r="BW70" i="29"/>
  <c r="AY70" i="29"/>
  <c r="AF70" i="29"/>
  <c r="M70" i="29"/>
  <c r="K70" i="29" s="1"/>
  <c r="DD69" i="29"/>
  <c r="CK69" i="29"/>
  <c r="BQ69" i="29"/>
  <c r="AY69" i="29"/>
  <c r="AF69" i="29"/>
  <c r="M69" i="29"/>
  <c r="K69" i="29" s="1"/>
  <c r="DD68" i="29"/>
  <c r="CK68" i="29"/>
  <c r="BS68" i="29"/>
  <c r="AY68" i="29"/>
  <c r="AF68" i="29"/>
  <c r="M68" i="29"/>
  <c r="K68" i="29" s="1"/>
  <c r="DD67" i="29"/>
  <c r="CK67" i="29"/>
  <c r="BR67" i="29"/>
  <c r="AY67" i="29"/>
  <c r="AF67" i="29"/>
  <c r="M67" i="29"/>
  <c r="K67" i="29" s="1"/>
  <c r="DD66" i="29"/>
  <c r="CK66" i="29"/>
  <c r="BR66" i="29"/>
  <c r="AY66" i="29"/>
  <c r="AF66" i="29"/>
  <c r="M66" i="29"/>
  <c r="K66" i="29" s="1"/>
  <c r="DD65" i="29"/>
  <c r="DB65" i="29" s="1"/>
  <c r="CK65" i="29"/>
  <c r="BR65" i="29"/>
  <c r="BP65" i="29" s="1"/>
  <c r="AY65" i="29"/>
  <c r="AF65" i="29"/>
  <c r="AD65" i="29" s="1"/>
  <c r="M65" i="29"/>
  <c r="K65" i="29" s="1"/>
  <c r="DI64" i="29"/>
  <c r="CP64" i="29"/>
  <c r="BW64" i="29"/>
  <c r="AY64" i="29"/>
  <c r="AF64" i="29"/>
  <c r="M64" i="29"/>
  <c r="K64" i="29" s="1"/>
  <c r="DD63" i="29"/>
  <c r="CK63" i="29"/>
  <c r="BR63" i="29"/>
  <c r="AY63" i="29"/>
  <c r="AF63" i="29"/>
  <c r="M63" i="29"/>
  <c r="K63" i="29" s="1"/>
  <c r="CK62" i="29"/>
  <c r="AY62" i="29"/>
  <c r="AF62" i="29"/>
  <c r="M62" i="29"/>
  <c r="K62" i="29" s="1"/>
  <c r="DI61" i="29"/>
  <c r="BW61" i="29"/>
  <c r="AY61" i="29"/>
  <c r="AW61" i="29" s="1"/>
  <c r="AF61" i="29"/>
  <c r="M61" i="29"/>
  <c r="K61" i="29" s="1"/>
  <c r="DI60" i="29"/>
  <c r="BW60" i="29"/>
  <c r="AY60" i="29"/>
  <c r="AW60" i="29" s="1"/>
  <c r="AF60" i="29"/>
  <c r="M60" i="29"/>
  <c r="K60" i="29" s="1"/>
  <c r="CP59" i="29"/>
  <c r="BW59" i="29"/>
  <c r="AY59" i="29"/>
  <c r="AF59" i="29"/>
  <c r="M59" i="29"/>
  <c r="K59" i="29" s="1"/>
  <c r="AY58" i="29"/>
  <c r="AF58" i="29"/>
  <c r="M58" i="29"/>
  <c r="K58" i="29" s="1"/>
  <c r="DI57" i="29"/>
  <c r="CP57" i="29"/>
  <c r="AY57" i="29"/>
  <c r="AF57" i="29"/>
  <c r="M57" i="29"/>
  <c r="K57" i="29" s="1"/>
  <c r="DD55" i="29"/>
  <c r="CK55" i="29"/>
  <c r="BR55" i="29"/>
  <c r="AY55" i="29"/>
  <c r="AF55" i="29"/>
  <c r="M55" i="29"/>
  <c r="K55" i="29" s="1"/>
  <c r="DD54" i="29"/>
  <c r="CK54" i="29"/>
  <c r="BR54" i="29"/>
  <c r="AY54" i="29"/>
  <c r="AF54" i="29"/>
  <c r="DD53" i="29"/>
  <c r="CK53" i="29"/>
  <c r="BR53" i="29"/>
  <c r="AY53" i="29"/>
  <c r="AF53" i="29"/>
  <c r="M53" i="29"/>
  <c r="K53" i="29" s="1"/>
  <c r="DD52" i="29"/>
  <c r="CK52" i="29"/>
  <c r="CI52" i="29" s="1"/>
  <c r="BR52" i="29"/>
  <c r="AY52" i="29"/>
  <c r="AW52" i="29" s="1"/>
  <c r="AF52" i="29"/>
  <c r="M52" i="29"/>
  <c r="K52" i="29" s="1"/>
  <c r="DD49" i="29"/>
  <c r="CK49" i="29"/>
  <c r="BR49" i="29"/>
  <c r="AY49" i="29"/>
  <c r="AF49" i="29"/>
  <c r="M49" i="29"/>
  <c r="K49" i="29" s="1"/>
  <c r="DD48" i="29"/>
  <c r="DB48" i="29" s="1"/>
  <c r="CK48" i="29"/>
  <c r="BR48" i="29"/>
  <c r="BP48" i="29" s="1"/>
  <c r="AY48" i="29"/>
  <c r="AF48" i="29"/>
  <c r="AD48" i="29" s="1"/>
  <c r="M48" i="29"/>
  <c r="K48" i="29" s="1"/>
  <c r="DD47" i="29"/>
  <c r="CK47" i="29"/>
  <c r="BR47" i="29"/>
  <c r="AY47" i="29"/>
  <c r="AF47" i="29"/>
  <c r="M47" i="29"/>
  <c r="K47" i="29" s="1"/>
  <c r="DD46" i="29"/>
  <c r="CK46" i="29"/>
  <c r="BR46" i="29"/>
  <c r="AY46" i="29"/>
  <c r="AF46" i="29"/>
  <c r="M46" i="29"/>
  <c r="K46" i="29" s="1"/>
  <c r="DD44" i="29"/>
  <c r="CK44" i="29"/>
  <c r="CI44" i="29" s="1"/>
  <c r="BR44" i="29"/>
  <c r="BP44" i="29" s="1"/>
  <c r="AY44" i="29"/>
  <c r="AW44" i="29" s="1"/>
  <c r="AF44" i="29"/>
  <c r="M44" i="29"/>
  <c r="K44" i="29" s="1"/>
  <c r="DD43" i="29"/>
  <c r="CP43" i="29"/>
  <c r="AY43" i="29"/>
  <c r="AF43" i="29"/>
  <c r="M43" i="29"/>
  <c r="K43" i="29" s="1"/>
  <c r="AF42" i="29"/>
  <c r="DD41" i="29"/>
  <c r="CP41" i="29"/>
  <c r="AF41" i="29"/>
  <c r="M41" i="29"/>
  <c r="K41" i="29" s="1"/>
  <c r="DD40" i="29"/>
  <c r="DB40" i="29" s="1"/>
  <c r="CK40" i="29"/>
  <c r="BR40" i="29"/>
  <c r="BP40" i="29" s="1"/>
  <c r="AY40" i="29"/>
  <c r="AW40" i="29" s="1"/>
  <c r="AF40" i="29"/>
  <c r="AD40" i="29" s="1"/>
  <c r="M40" i="29"/>
  <c r="K40" i="29" s="1"/>
  <c r="DD39" i="29"/>
  <c r="CK39" i="29"/>
  <c r="BR39" i="29"/>
  <c r="AF39" i="29"/>
  <c r="M39" i="29"/>
  <c r="K39" i="29" s="1"/>
  <c r="DD38" i="29"/>
  <c r="DB38" i="29" s="1"/>
  <c r="AY38" i="29"/>
  <c r="AF38" i="29"/>
  <c r="M38" i="29"/>
  <c r="K38" i="29" s="1"/>
  <c r="DD36" i="29"/>
  <c r="CP36" i="29"/>
  <c r="BW36" i="29"/>
  <c r="AY36" i="29"/>
  <c r="AF36" i="29"/>
  <c r="M36" i="29"/>
  <c r="K36" i="29" s="1"/>
  <c r="DD34" i="29"/>
  <c r="CK34" i="29"/>
  <c r="BR34" i="29"/>
  <c r="AY34" i="29"/>
  <c r="AF34" i="29"/>
  <c r="M34" i="29"/>
  <c r="K34" i="29" s="1"/>
  <c r="DD33" i="29"/>
  <c r="CK33" i="29"/>
  <c r="BR33" i="29"/>
  <c r="AY33" i="29"/>
  <c r="AF33" i="29"/>
  <c r="M33" i="29"/>
  <c r="K33" i="29" s="1"/>
  <c r="DD32" i="29"/>
  <c r="CK32" i="29"/>
  <c r="BR32" i="29"/>
  <c r="AY32" i="29"/>
  <c r="AF32" i="29"/>
  <c r="M32" i="29"/>
  <c r="K32" i="29" s="1"/>
  <c r="DD31" i="29"/>
  <c r="CK31" i="29"/>
  <c r="BR31" i="29"/>
  <c r="AY31" i="29"/>
  <c r="AF31" i="29"/>
  <c r="M31" i="29"/>
  <c r="K31" i="29" s="1"/>
  <c r="DD30" i="29"/>
  <c r="CK30" i="29"/>
  <c r="BR30" i="29"/>
  <c r="AY30" i="29"/>
  <c r="AF30" i="29"/>
  <c r="M30" i="29"/>
  <c r="K30" i="29" s="1"/>
  <c r="DD29" i="29"/>
  <c r="CK29" i="29"/>
  <c r="BR29" i="29"/>
  <c r="AY29" i="29"/>
  <c r="AF29" i="29"/>
  <c r="M29" i="29"/>
  <c r="K29" i="29" s="1"/>
  <c r="DD28" i="29"/>
  <c r="BW28" i="29"/>
  <c r="AK28" i="29"/>
  <c r="DD27" i="29"/>
  <c r="CK27" i="29"/>
  <c r="BR27" i="29"/>
  <c r="AY27" i="29"/>
  <c r="AF27" i="29"/>
  <c r="M27" i="29"/>
  <c r="K27" i="29" s="1"/>
  <c r="DD26" i="29"/>
  <c r="CK26" i="29"/>
  <c r="BR26" i="29"/>
  <c r="AY26" i="29"/>
  <c r="AF26" i="29"/>
  <c r="M26" i="29"/>
  <c r="K26" i="29" s="1"/>
  <c r="DI25" i="29"/>
  <c r="CP25" i="29"/>
  <c r="BD25" i="29"/>
  <c r="AK25" i="29"/>
  <c r="R25" i="29"/>
  <c r="CP24" i="29"/>
  <c r="AY24" i="29"/>
  <c r="DD22" i="29"/>
  <c r="CK22" i="29"/>
  <c r="BR22" i="29"/>
  <c r="AY22" i="29"/>
  <c r="AF22" i="29"/>
  <c r="M22" i="29"/>
  <c r="K22" i="29" s="1"/>
  <c r="DD18" i="29"/>
  <c r="CK18" i="29"/>
  <c r="BR18" i="29"/>
  <c r="AY18" i="29"/>
  <c r="AF18" i="29"/>
  <c r="M18" i="29"/>
  <c r="K18" i="29" s="1"/>
  <c r="DD17" i="29"/>
  <c r="CK17" i="29"/>
  <c r="BR17" i="29"/>
  <c r="AY17" i="29"/>
  <c r="AF17" i="29"/>
  <c r="M17" i="29"/>
  <c r="K17" i="29" s="1"/>
  <c r="DD16" i="29"/>
  <c r="CK16" i="29"/>
  <c r="BR16" i="29"/>
  <c r="AY16" i="29"/>
  <c r="AF16" i="29"/>
  <c r="M16" i="29"/>
  <c r="K16" i="29" s="1"/>
  <c r="DD15" i="29"/>
  <c r="CK15" i="29"/>
  <c r="BR15" i="29"/>
  <c r="AY15" i="29"/>
  <c r="AF15" i="29"/>
  <c r="M15" i="29"/>
  <c r="K15" i="29" s="1"/>
  <c r="DD14" i="29"/>
  <c r="CK14" i="29"/>
  <c r="BR14" i="29"/>
  <c r="AY14" i="29"/>
  <c r="AF14" i="29"/>
  <c r="M14" i="29"/>
  <c r="K14" i="29" s="1"/>
  <c r="DD12" i="29"/>
  <c r="CK12" i="29"/>
  <c r="BR12" i="29"/>
  <c r="AY12" i="29"/>
  <c r="AF12" i="29"/>
  <c r="M12" i="29"/>
  <c r="K12" i="29" s="1"/>
  <c r="DD11" i="29"/>
  <c r="CK11" i="29"/>
  <c r="AF11" i="29"/>
  <c r="M11" i="29"/>
  <c r="K11" i="29" s="1"/>
  <c r="DD10" i="29"/>
  <c r="CK10" i="29"/>
  <c r="BD10" i="29"/>
  <c r="AF10" i="29"/>
  <c r="M10" i="29"/>
  <c r="K10" i="29" s="1"/>
  <c r="DD9" i="29"/>
  <c r="CK9" i="29"/>
  <c r="BR9" i="29"/>
  <c r="BD9" i="29"/>
  <c r="AF9" i="29"/>
  <c r="M9" i="29"/>
  <c r="K9" i="29" s="1"/>
  <c r="DD7" i="29"/>
  <c r="CK7" i="29"/>
  <c r="BR7" i="29"/>
  <c r="AY7" i="29"/>
  <c r="AE7" i="29"/>
  <c r="M7" i="29"/>
  <c r="K7" i="29" s="1"/>
  <c r="DD4" i="29"/>
  <c r="CK4" i="29"/>
  <c r="CI4" i="29" s="1"/>
  <c r="AY4" i="29"/>
  <c r="AF4" i="29"/>
  <c r="M4" i="29"/>
  <c r="AF5" i="27"/>
  <c r="AY5" i="27"/>
  <c r="AW5" i="27" s="1"/>
  <c r="AY6" i="27"/>
  <c r="AW6" i="27" s="1"/>
  <c r="AF7" i="27"/>
  <c r="AY7" i="27"/>
  <c r="AF8" i="27"/>
  <c r="AY8" i="27"/>
  <c r="AW8" i="27" s="1"/>
  <c r="AF9" i="27"/>
  <c r="AY9" i="27"/>
  <c r="AW9" i="27" s="1"/>
  <c r="AF10" i="27"/>
  <c r="AY10" i="27"/>
  <c r="AW10" i="27" s="1"/>
  <c r="AF11" i="27"/>
  <c r="AY11" i="27"/>
  <c r="AW11" i="27" s="1"/>
  <c r="AF12" i="27"/>
  <c r="AY12" i="27"/>
  <c r="AW12" i="27" s="1"/>
  <c r="AF13" i="27"/>
  <c r="AY13" i="27"/>
  <c r="AW13" i="27" s="1"/>
  <c r="AY14" i="27"/>
  <c r="AW14" i="27" s="1"/>
  <c r="AY15" i="27"/>
  <c r="AW15" i="27" s="1"/>
  <c r="AF16" i="27"/>
  <c r="AY16" i="27"/>
  <c r="AW16" i="27" s="1"/>
  <c r="AF17" i="27"/>
  <c r="AY17" i="27"/>
  <c r="AF18" i="27"/>
  <c r="AY18" i="27"/>
  <c r="AW18" i="27" s="1"/>
  <c r="AF19" i="27"/>
  <c r="AY19" i="27"/>
  <c r="AW19" i="27" s="1"/>
  <c r="AF20" i="27"/>
  <c r="AY20" i="27"/>
  <c r="AW20" i="27" s="1"/>
  <c r="AF21" i="27"/>
  <c r="AY21" i="27"/>
  <c r="AW21" i="27" s="1"/>
  <c r="AF22" i="27"/>
  <c r="AY22" i="27"/>
  <c r="AY23" i="27"/>
  <c r="AF24" i="27"/>
  <c r="AF25" i="27"/>
  <c r="AY25" i="27"/>
  <c r="AW25" i="27" s="1"/>
  <c r="AF27" i="27"/>
  <c r="AY27" i="27"/>
  <c r="AW27" i="27" s="1"/>
  <c r="AF28" i="27"/>
  <c r="AY28" i="27"/>
  <c r="AF29" i="27"/>
  <c r="AY29" i="27"/>
  <c r="AW29" i="27" s="1"/>
  <c r="AF31" i="27"/>
  <c r="AF32" i="27"/>
  <c r="AF33" i="27"/>
  <c r="AY33" i="27"/>
  <c r="AW33" i="27" s="1"/>
  <c r="AF34" i="27"/>
  <c r="AY34" i="27"/>
  <c r="AW34" i="27" s="1"/>
  <c r="AF35" i="27"/>
  <c r="AY35" i="27"/>
  <c r="AW35" i="27" s="1"/>
  <c r="AF36" i="27"/>
  <c r="AY36" i="27"/>
  <c r="AW36" i="27" s="1"/>
  <c r="AY37" i="27"/>
  <c r="AW37" i="27" s="1"/>
  <c r="AF38" i="27"/>
  <c r="AY38" i="27"/>
  <c r="AW38" i="27" s="1"/>
  <c r="AF40" i="27"/>
  <c r="AY40" i="27"/>
  <c r="AW40" i="27" s="1"/>
  <c r="AF41" i="27"/>
  <c r="AY41" i="27"/>
  <c r="AW41" i="27" s="1"/>
  <c r="AF42" i="27"/>
  <c r="AY42" i="27"/>
  <c r="AW42" i="27" s="1"/>
  <c r="AF43" i="27"/>
  <c r="AY43" i="27"/>
  <c r="AW43" i="27" s="1"/>
  <c r="AF44" i="27"/>
  <c r="AD44" i="27" s="1"/>
  <c r="AY44" i="27"/>
  <c r="AW44" i="27" s="1"/>
  <c r="AF50" i="27"/>
  <c r="AY50" i="27"/>
  <c r="AW50" i="27" s="1"/>
  <c r="AF51" i="27"/>
  <c r="AD51" i="27" s="1"/>
  <c r="AY51" i="27"/>
  <c r="AW51" i="27" s="1"/>
  <c r="AF52" i="27"/>
  <c r="AD52" i="27" s="1"/>
  <c r="AY52" i="27"/>
  <c r="AW52" i="27" s="1"/>
  <c r="AF54" i="27"/>
  <c r="AY54" i="27"/>
  <c r="AW54" i="27" s="1"/>
  <c r="AY55" i="27"/>
  <c r="AW55" i="27" s="1"/>
  <c r="AY61" i="27"/>
  <c r="AW61" i="27" s="1"/>
  <c r="AY63" i="27"/>
  <c r="AW63" i="27" s="1"/>
  <c r="AY65" i="27"/>
  <c r="AW65" i="27" s="1"/>
  <c r="AY66" i="27"/>
  <c r="AW66" i="27" s="1"/>
  <c r="AF69" i="27"/>
  <c r="AD69" i="27" s="1"/>
  <c r="AY69" i="27"/>
  <c r="AW69" i="27" s="1"/>
  <c r="AF70" i="27"/>
  <c r="AY70" i="27"/>
  <c r="AW70" i="27" s="1"/>
  <c r="AF71" i="27"/>
  <c r="AD71" i="27" s="1"/>
  <c r="AY71" i="27"/>
  <c r="AF72" i="27"/>
  <c r="AF73" i="27"/>
  <c r="AY73" i="27"/>
  <c r="AF74" i="27"/>
  <c r="AY74" i="27"/>
  <c r="AW74" i="27" s="1"/>
  <c r="BW68" i="29" l="1"/>
  <c r="DE73" i="29"/>
  <c r="DB73" i="29"/>
  <c r="DC7" i="29"/>
  <c r="AQ7" i="32" s="1"/>
  <c r="DB7" i="29"/>
  <c r="DE44" i="29"/>
  <c r="DB44" i="29"/>
  <c r="DE49" i="29"/>
  <c r="DB49" i="29"/>
  <c r="DE63" i="29"/>
  <c r="DB63" i="29"/>
  <c r="DE67" i="29"/>
  <c r="DB67" i="29"/>
  <c r="DE15" i="29"/>
  <c r="DB15" i="29"/>
  <c r="DC22" i="29"/>
  <c r="AQ22" i="32" s="1"/>
  <c r="DB22" i="29"/>
  <c r="DE31" i="29"/>
  <c r="DB31" i="29"/>
  <c r="DE36" i="29"/>
  <c r="DB36" i="29"/>
  <c r="DC54" i="29"/>
  <c r="AQ54" i="32" s="1"/>
  <c r="DB54" i="29"/>
  <c r="DE43" i="29"/>
  <c r="DB43" i="29"/>
  <c r="DC30" i="29"/>
  <c r="DB30" i="29"/>
  <c r="DE34" i="29"/>
  <c r="DB34" i="29"/>
  <c r="DC69" i="29"/>
  <c r="AQ69" i="32" s="1"/>
  <c r="DB69" i="29"/>
  <c r="DE12" i="29"/>
  <c r="DB12" i="29"/>
  <c r="DE17" i="29"/>
  <c r="DB17" i="29"/>
  <c r="DE29" i="29"/>
  <c r="DB29" i="29"/>
  <c r="DE33" i="29"/>
  <c r="DB33" i="29"/>
  <c r="DE4" i="29"/>
  <c r="DB4" i="29"/>
  <c r="DE39" i="29"/>
  <c r="DB39" i="29"/>
  <c r="DE14" i="29"/>
  <c r="DB14" i="29"/>
  <c r="DE18" i="29"/>
  <c r="DB18" i="29"/>
  <c r="DC27" i="29"/>
  <c r="AQ27" i="32" s="1"/>
  <c r="DB27" i="29"/>
  <c r="DE9" i="29"/>
  <c r="DB9" i="29"/>
  <c r="DE26" i="29"/>
  <c r="DB26" i="29"/>
  <c r="DC46" i="29"/>
  <c r="AQ46" i="32" s="1"/>
  <c r="DB46" i="29"/>
  <c r="DE52" i="29"/>
  <c r="DB52" i="29"/>
  <c r="DE68" i="29"/>
  <c r="DB68" i="29"/>
  <c r="DC66" i="29"/>
  <c r="AQ66" i="32" s="1"/>
  <c r="DB66" i="29"/>
  <c r="DC10" i="29"/>
  <c r="AQ10" i="32" s="1"/>
  <c r="DB10" i="29"/>
  <c r="DE41" i="29"/>
  <c r="DB41" i="29"/>
  <c r="DE47" i="29"/>
  <c r="DB47" i="29"/>
  <c r="DC53" i="29"/>
  <c r="AQ53" i="4" s="1"/>
  <c r="DB53" i="29"/>
  <c r="DE11" i="29"/>
  <c r="DB11" i="29"/>
  <c r="DE16" i="29"/>
  <c r="DB16" i="29"/>
  <c r="DC28" i="29"/>
  <c r="AQ28" i="4" s="1"/>
  <c r="DB28" i="29"/>
  <c r="DC32" i="29"/>
  <c r="AQ32" i="32" s="1"/>
  <c r="DB32" i="29"/>
  <c r="DE55" i="29"/>
  <c r="DB55" i="29"/>
  <c r="CJ18" i="29"/>
  <c r="AO18" i="4" s="1"/>
  <c r="CI18" i="29"/>
  <c r="CJ34" i="29"/>
  <c r="AO34" i="32" s="1"/>
  <c r="CI34" i="29"/>
  <c r="CL27" i="29"/>
  <c r="CI27" i="29"/>
  <c r="CL33" i="29"/>
  <c r="CI33" i="29"/>
  <c r="CL48" i="29"/>
  <c r="CI48" i="29"/>
  <c r="CJ66" i="29"/>
  <c r="CI66" i="29"/>
  <c r="CL14" i="29"/>
  <c r="CI14" i="29"/>
  <c r="CL30" i="29"/>
  <c r="CI30" i="29"/>
  <c r="CL53" i="29"/>
  <c r="CI53" i="29"/>
  <c r="CJ12" i="29"/>
  <c r="CI12" i="29"/>
  <c r="CL9" i="29"/>
  <c r="CI9" i="29"/>
  <c r="CL68" i="29"/>
  <c r="CI68" i="29"/>
  <c r="CJ71" i="29"/>
  <c r="AO71" i="32" s="1"/>
  <c r="CI71" i="29"/>
  <c r="CJ54" i="29"/>
  <c r="CI54" i="29"/>
  <c r="CJ62" i="29"/>
  <c r="AO62" i="4" s="1"/>
  <c r="CI62" i="29"/>
  <c r="CL47" i="29"/>
  <c r="CI47" i="29"/>
  <c r="CJ65" i="29"/>
  <c r="AO65" i="32" s="1"/>
  <c r="CI65" i="29"/>
  <c r="CL29" i="29"/>
  <c r="CI29" i="29"/>
  <c r="CJ26" i="29"/>
  <c r="AO26" i="4" s="1"/>
  <c r="CI26" i="29"/>
  <c r="CJ11" i="29"/>
  <c r="AO11" i="4" s="1"/>
  <c r="CI11" i="29"/>
  <c r="CL16" i="29"/>
  <c r="CI16" i="29"/>
  <c r="CL32" i="29"/>
  <c r="CI32" i="29"/>
  <c r="CL55" i="29"/>
  <c r="CI55" i="29"/>
  <c r="CJ15" i="29"/>
  <c r="AO15" i="4" s="1"/>
  <c r="CI15" i="29"/>
  <c r="CL22" i="29"/>
  <c r="CI22" i="29"/>
  <c r="CJ31" i="29"/>
  <c r="AO31" i="32" s="1"/>
  <c r="CI31" i="29"/>
  <c r="CL39" i="29"/>
  <c r="CI39" i="29"/>
  <c r="CL10" i="29"/>
  <c r="CI10" i="29"/>
  <c r="CL69" i="29"/>
  <c r="CI69" i="29"/>
  <c r="CL17" i="29"/>
  <c r="CI17" i="29"/>
  <c r="CJ46" i="29"/>
  <c r="AO46" i="4" s="1"/>
  <c r="CI46" i="29"/>
  <c r="CL7" i="29"/>
  <c r="CI7" i="29"/>
  <c r="CL40" i="29"/>
  <c r="CI40" i="29"/>
  <c r="CL49" i="29"/>
  <c r="CI49" i="29"/>
  <c r="CL63" i="29"/>
  <c r="CI63" i="29"/>
  <c r="CL67" i="29"/>
  <c r="CI67" i="29"/>
  <c r="BQ30" i="29"/>
  <c r="AM30" i="4" s="1"/>
  <c r="BP30" i="29"/>
  <c r="BQ27" i="29"/>
  <c r="BP27" i="29"/>
  <c r="BS9" i="29"/>
  <c r="BP9" i="29"/>
  <c r="BS26" i="29"/>
  <c r="BP26" i="29"/>
  <c r="BQ46" i="29"/>
  <c r="AM46" i="32" s="1"/>
  <c r="BP46" i="29"/>
  <c r="BS52" i="29"/>
  <c r="BP52" i="29"/>
  <c r="BQ66" i="29"/>
  <c r="AM66" i="32" s="1"/>
  <c r="BP66" i="29"/>
  <c r="BS17" i="29"/>
  <c r="BP17" i="29"/>
  <c r="BS29" i="29"/>
  <c r="BP29" i="29"/>
  <c r="BS16" i="29"/>
  <c r="BP16" i="29"/>
  <c r="BS32" i="29"/>
  <c r="BP32" i="29"/>
  <c r="BS55" i="29"/>
  <c r="BP55" i="29"/>
  <c r="BS14" i="29"/>
  <c r="BP14" i="29"/>
  <c r="BS18" i="29"/>
  <c r="BP18" i="29"/>
  <c r="BQ7" i="29"/>
  <c r="AM7" i="4" s="1"/>
  <c r="BP7" i="29"/>
  <c r="BS49" i="29"/>
  <c r="BP49" i="29"/>
  <c r="BS63" i="29"/>
  <c r="BP63" i="29"/>
  <c r="BQ67" i="29"/>
  <c r="AM67" i="32" s="1"/>
  <c r="BP67" i="29"/>
  <c r="BQ39" i="29"/>
  <c r="AM39" i="4" s="1"/>
  <c r="BP39" i="29"/>
  <c r="BS34" i="29"/>
  <c r="BP34" i="29"/>
  <c r="BS47" i="29"/>
  <c r="BP47" i="29"/>
  <c r="BS53" i="29"/>
  <c r="BP53" i="29"/>
  <c r="BS12" i="29"/>
  <c r="BP12" i="29"/>
  <c r="BS33" i="29"/>
  <c r="BP33" i="29"/>
  <c r="BS15" i="29"/>
  <c r="BP15" i="29"/>
  <c r="BQ22" i="29"/>
  <c r="AM22" i="4" s="1"/>
  <c r="BP22" i="29"/>
  <c r="BS31" i="29"/>
  <c r="BP31" i="29"/>
  <c r="BQ54" i="29"/>
  <c r="AM54" i="32" s="1"/>
  <c r="BP54" i="29"/>
  <c r="AZ57" i="29"/>
  <c r="AW57" i="29"/>
  <c r="AZ4" i="29"/>
  <c r="AW4" i="29"/>
  <c r="AZ14" i="29"/>
  <c r="AW14" i="29"/>
  <c r="AX18" i="29"/>
  <c r="AK18" i="32" s="1"/>
  <c r="AW18" i="29"/>
  <c r="AZ30" i="29"/>
  <c r="AW30" i="29"/>
  <c r="AX34" i="29"/>
  <c r="AK34" i="32" s="1"/>
  <c r="AW34" i="29"/>
  <c r="AX43" i="29"/>
  <c r="AK43" i="32" s="1"/>
  <c r="AW43" i="29"/>
  <c r="AZ27" i="29"/>
  <c r="AW27" i="29"/>
  <c r="AX47" i="29"/>
  <c r="AK47" i="4" s="1"/>
  <c r="AW47" i="29"/>
  <c r="AX53" i="29"/>
  <c r="AK53" i="32" s="1"/>
  <c r="AW53" i="29"/>
  <c r="AX62" i="29"/>
  <c r="AK62" i="32" s="1"/>
  <c r="AW62" i="29"/>
  <c r="AX65" i="29"/>
  <c r="AK65" i="4" s="1"/>
  <c r="AW65" i="29"/>
  <c r="AZ69" i="29"/>
  <c r="AW69" i="29"/>
  <c r="AZ72" i="29"/>
  <c r="AW72" i="29"/>
  <c r="AZ17" i="29"/>
  <c r="AW17" i="29"/>
  <c r="AZ24" i="29"/>
  <c r="AW24" i="29"/>
  <c r="AZ29" i="29"/>
  <c r="AW29" i="29"/>
  <c r="AZ33" i="29"/>
  <c r="AW33" i="29"/>
  <c r="AX26" i="29"/>
  <c r="AK26" i="32" s="1"/>
  <c r="AW26" i="29"/>
  <c r="AZ68" i="29"/>
  <c r="AW68" i="29"/>
  <c r="AX38" i="29"/>
  <c r="AK38" i="4" s="1"/>
  <c r="AW38" i="29"/>
  <c r="AZ55" i="29"/>
  <c r="AW55" i="29"/>
  <c r="AZ7" i="29"/>
  <c r="AW7" i="29"/>
  <c r="AZ49" i="29"/>
  <c r="AW49" i="29"/>
  <c r="AZ63" i="29"/>
  <c r="AW63" i="29"/>
  <c r="AZ67" i="29"/>
  <c r="AW67" i="29"/>
  <c r="AX46" i="29"/>
  <c r="AK46" i="32" s="1"/>
  <c r="AW46" i="29"/>
  <c r="AZ64" i="29"/>
  <c r="AW64" i="29"/>
  <c r="AZ16" i="29"/>
  <c r="AW16" i="29"/>
  <c r="AZ32" i="29"/>
  <c r="AW32" i="29"/>
  <c r="AX15" i="29"/>
  <c r="AK15" i="4" s="1"/>
  <c r="AW15" i="29"/>
  <c r="AZ22" i="29"/>
  <c r="AW22" i="29"/>
  <c r="AX31" i="29"/>
  <c r="AK31" i="32" s="1"/>
  <c r="AW31" i="29"/>
  <c r="AZ36" i="29"/>
  <c r="AW36" i="29"/>
  <c r="AX54" i="29"/>
  <c r="AK54" i="32" s="1"/>
  <c r="AW54" i="29"/>
  <c r="AZ12" i="29"/>
  <c r="AW12" i="29"/>
  <c r="AX59" i="29"/>
  <c r="AK59" i="32" s="1"/>
  <c r="AW59" i="29"/>
  <c r="AZ48" i="29"/>
  <c r="AW48" i="29"/>
  <c r="AX58" i="29"/>
  <c r="AK58" i="32" s="1"/>
  <c r="AW58" i="29"/>
  <c r="AX66" i="29"/>
  <c r="AK66" i="32" s="1"/>
  <c r="AW66" i="29"/>
  <c r="AX70" i="29"/>
  <c r="AK70" i="32" s="1"/>
  <c r="AW70" i="29"/>
  <c r="AG26" i="29"/>
  <c r="AD26" i="29"/>
  <c r="AE10" i="29"/>
  <c r="AI10" i="32" s="1"/>
  <c r="AD10" i="29"/>
  <c r="AE27" i="29"/>
  <c r="AI27" i="32" s="1"/>
  <c r="AD27" i="29"/>
  <c r="AG47" i="29"/>
  <c r="AD47" i="29"/>
  <c r="AE53" i="29"/>
  <c r="AI53" i="32" s="1"/>
  <c r="AD53" i="29"/>
  <c r="AE62" i="29"/>
  <c r="AI62" i="32" s="1"/>
  <c r="AD62" i="29"/>
  <c r="AE69" i="29"/>
  <c r="AI69" i="32" s="1"/>
  <c r="AD69" i="29"/>
  <c r="AG72" i="29"/>
  <c r="AD72" i="29"/>
  <c r="AG12" i="29"/>
  <c r="AD12" i="29"/>
  <c r="AG17" i="29"/>
  <c r="AD17" i="29"/>
  <c r="AG29" i="29"/>
  <c r="AD29" i="29"/>
  <c r="AG33" i="29"/>
  <c r="AD33" i="29"/>
  <c r="AG57" i="29"/>
  <c r="AD57" i="29"/>
  <c r="AG59" i="29"/>
  <c r="AD59" i="29"/>
  <c r="AG52" i="29"/>
  <c r="AD52" i="29"/>
  <c r="AG71" i="29"/>
  <c r="AD71" i="29"/>
  <c r="AG67" i="29"/>
  <c r="AD67" i="29"/>
  <c r="AG11" i="29"/>
  <c r="AD11" i="29"/>
  <c r="AG15" i="29"/>
  <c r="AD15" i="29"/>
  <c r="AE22" i="29"/>
  <c r="AI22" i="32" s="1"/>
  <c r="AD22" i="29"/>
  <c r="AG31" i="29"/>
  <c r="AD31" i="29"/>
  <c r="AG36" i="29"/>
  <c r="AD36" i="29"/>
  <c r="AE42" i="29"/>
  <c r="AI42" i="32" s="1"/>
  <c r="AD42" i="29"/>
  <c r="AE54" i="29"/>
  <c r="AI54" i="32" s="1"/>
  <c r="AD54" i="29"/>
  <c r="AG9" i="29"/>
  <c r="AD9" i="29"/>
  <c r="AG64" i="29"/>
  <c r="AD64" i="29"/>
  <c r="AG16" i="29"/>
  <c r="AD16" i="29"/>
  <c r="AE55" i="29"/>
  <c r="AI55" i="32" s="1"/>
  <c r="AD55" i="29"/>
  <c r="AG61" i="29"/>
  <c r="AD61" i="29"/>
  <c r="AG44" i="29"/>
  <c r="AD44" i="29"/>
  <c r="AG49" i="29"/>
  <c r="AD49" i="29"/>
  <c r="AE58" i="29"/>
  <c r="AI58" i="32" s="1"/>
  <c r="AD58" i="29"/>
  <c r="AG60" i="29"/>
  <c r="AD60" i="29"/>
  <c r="AE66" i="29"/>
  <c r="AI66" i="32" s="1"/>
  <c r="AD66" i="29"/>
  <c r="AG70" i="29"/>
  <c r="AD70" i="29"/>
  <c r="AG73" i="29"/>
  <c r="AD73" i="29"/>
  <c r="AG41" i="29"/>
  <c r="AD41" i="29"/>
  <c r="AE46" i="29"/>
  <c r="AI46" i="32" s="1"/>
  <c r="AD46" i="29"/>
  <c r="AG68" i="29"/>
  <c r="AD68" i="29"/>
  <c r="AG32" i="29"/>
  <c r="AD32" i="29"/>
  <c r="AE38" i="29"/>
  <c r="AI38" i="32" s="1"/>
  <c r="AD38" i="29"/>
  <c r="AE63" i="29"/>
  <c r="AI63" i="4" s="1"/>
  <c r="AD63" i="29"/>
  <c r="AE4" i="29"/>
  <c r="AD4" i="29"/>
  <c r="AE14" i="29"/>
  <c r="AI14" i="32" s="1"/>
  <c r="AD14" i="29"/>
  <c r="AG18" i="29"/>
  <c r="AD18" i="29"/>
  <c r="AE30" i="29"/>
  <c r="AI30" i="32" s="1"/>
  <c r="AD30" i="29"/>
  <c r="AG34" i="29"/>
  <c r="AD34" i="29"/>
  <c r="AE39" i="29"/>
  <c r="AI39" i="32" s="1"/>
  <c r="AD39" i="29"/>
  <c r="AG43" i="29"/>
  <c r="AD43" i="29"/>
  <c r="N32" i="29"/>
  <c r="L12" i="29"/>
  <c r="AG12" i="32" s="1"/>
  <c r="N17" i="29"/>
  <c r="N29" i="29"/>
  <c r="N33" i="29"/>
  <c r="N57" i="29"/>
  <c r="N59" i="29"/>
  <c r="N9" i="29"/>
  <c r="L26" i="29"/>
  <c r="AG26" i="32" s="1"/>
  <c r="N41" i="29"/>
  <c r="L46" i="29"/>
  <c r="AG46" i="32" s="1"/>
  <c r="N64" i="29"/>
  <c r="N68" i="29"/>
  <c r="L38" i="29"/>
  <c r="AG38" i="4" s="1"/>
  <c r="L11" i="29"/>
  <c r="AG11" i="32" s="1"/>
  <c r="L31" i="29"/>
  <c r="AG31" i="32" s="1"/>
  <c r="L36" i="29"/>
  <c r="AG36" i="4" s="1"/>
  <c r="N48" i="29"/>
  <c r="L58" i="29"/>
  <c r="AG58" i="32" s="1"/>
  <c r="L66" i="29"/>
  <c r="AG66" i="32" s="1"/>
  <c r="L70" i="29"/>
  <c r="AG70" i="32" s="1"/>
  <c r="N16" i="29"/>
  <c r="N71" i="29"/>
  <c r="N49" i="29"/>
  <c r="N63" i="29"/>
  <c r="N67" i="29"/>
  <c r="N22" i="29"/>
  <c r="N4" i="29"/>
  <c r="N14" i="29"/>
  <c r="L18" i="29"/>
  <c r="AG18" i="32" s="1"/>
  <c r="N30" i="29"/>
  <c r="L34" i="29"/>
  <c r="AG34" i="4" s="1"/>
  <c r="N39" i="29"/>
  <c r="N43" i="29"/>
  <c r="N55" i="29"/>
  <c r="N7" i="29"/>
  <c r="N40" i="29"/>
  <c r="L15" i="29"/>
  <c r="AG15" i="32" s="1"/>
  <c r="N10" i="29"/>
  <c r="N27" i="29"/>
  <c r="N47" i="29"/>
  <c r="N53" i="29"/>
  <c r="L62" i="29"/>
  <c r="AG62" i="32" s="1"/>
  <c r="L65" i="29"/>
  <c r="AG65" i="32" s="1"/>
  <c r="N72" i="29"/>
  <c r="H9" i="4"/>
  <c r="H51" i="4"/>
  <c r="H15" i="32"/>
  <c r="H33" i="32"/>
  <c r="H20" i="4"/>
  <c r="AX71" i="27"/>
  <c r="K70" i="32" s="1"/>
  <c r="AW71" i="27"/>
  <c r="AX7" i="27"/>
  <c r="K6" i="32" s="1"/>
  <c r="AW7" i="27"/>
  <c r="H40" i="4"/>
  <c r="H21" i="4"/>
  <c r="H18" i="4"/>
  <c r="AX28" i="27"/>
  <c r="K27" i="32" s="1"/>
  <c r="AW28" i="27"/>
  <c r="AX22" i="27"/>
  <c r="K21" i="4" s="1"/>
  <c r="AW22" i="27"/>
  <c r="H12" i="4"/>
  <c r="AX23" i="27"/>
  <c r="K22" i="4" s="1"/>
  <c r="AW23" i="27"/>
  <c r="AX73" i="27"/>
  <c r="AW73" i="27"/>
  <c r="AX17" i="27"/>
  <c r="K16" i="32" s="1"/>
  <c r="AW17" i="27"/>
  <c r="H14" i="4"/>
  <c r="H42" i="4"/>
  <c r="H73" i="4"/>
  <c r="H35" i="4"/>
  <c r="H16" i="4"/>
  <c r="H10" i="4"/>
  <c r="H43" i="4"/>
  <c r="AE40" i="27"/>
  <c r="I39" i="32" s="1"/>
  <c r="AD40" i="27"/>
  <c r="AE18" i="27"/>
  <c r="I17" i="4" s="1"/>
  <c r="AD18" i="27"/>
  <c r="AE27" i="27"/>
  <c r="I26" i="32" s="1"/>
  <c r="AD27" i="27"/>
  <c r="AE12" i="27"/>
  <c r="I11" i="32" s="1"/>
  <c r="AD12" i="27"/>
  <c r="AE31" i="27"/>
  <c r="I30" i="4" s="1"/>
  <c r="AD31" i="27"/>
  <c r="AE20" i="27"/>
  <c r="I19" i="32" s="1"/>
  <c r="AD20" i="27"/>
  <c r="AE11" i="27"/>
  <c r="I10" i="32" s="1"/>
  <c r="AD11" i="27"/>
  <c r="AE50" i="27"/>
  <c r="I49" i="4" s="1"/>
  <c r="AD50" i="27"/>
  <c r="AE41" i="27"/>
  <c r="I40" i="4" s="1"/>
  <c r="AD41" i="27"/>
  <c r="AE24" i="27"/>
  <c r="I23" i="4" s="1"/>
  <c r="AD24" i="27"/>
  <c r="H53" i="4"/>
  <c r="H24" i="4"/>
  <c r="H37" i="32"/>
  <c r="AE70" i="27"/>
  <c r="I69" i="32" s="1"/>
  <c r="AD70" i="27"/>
  <c r="AE35" i="27"/>
  <c r="I34" i="4" s="1"/>
  <c r="AD35" i="27"/>
  <c r="AE29" i="27"/>
  <c r="I28" i="4" s="1"/>
  <c r="AD29" i="27"/>
  <c r="AE19" i="27"/>
  <c r="I18" i="4" s="1"/>
  <c r="AD19" i="27"/>
  <c r="AE10" i="27"/>
  <c r="I9" i="4" s="1"/>
  <c r="AD10" i="27"/>
  <c r="H50" i="32"/>
  <c r="H70" i="32"/>
  <c r="AE5" i="27"/>
  <c r="AD5" i="27"/>
  <c r="AE28" i="27"/>
  <c r="I27" i="4" s="1"/>
  <c r="AD28" i="27"/>
  <c r="AE13" i="27"/>
  <c r="I12" i="4" s="1"/>
  <c r="AD13" i="27"/>
  <c r="AE21" i="27"/>
  <c r="I20" i="32" s="1"/>
  <c r="AD21" i="27"/>
  <c r="H4" i="32"/>
  <c r="H6" i="4"/>
  <c r="H26" i="4"/>
  <c r="H32" i="4"/>
  <c r="H68" i="4"/>
  <c r="H27" i="4"/>
  <c r="AE22" i="27"/>
  <c r="I21" i="32" s="1"/>
  <c r="AD22" i="27"/>
  <c r="AE73" i="27"/>
  <c r="I72" i="4" s="1"/>
  <c r="AD73" i="27"/>
  <c r="AE38" i="27"/>
  <c r="I37" i="4" s="1"/>
  <c r="AD38" i="27"/>
  <c r="AE72" i="27"/>
  <c r="I71" i="32" s="1"/>
  <c r="AD72" i="27"/>
  <c r="AE33" i="27"/>
  <c r="I32" i="4" s="1"/>
  <c r="AD33" i="27"/>
  <c r="AE8" i="27"/>
  <c r="AD8" i="27"/>
  <c r="H7" i="4"/>
  <c r="AE32" i="27"/>
  <c r="I31" i="32" s="1"/>
  <c r="AD32" i="27"/>
  <c r="AE36" i="27"/>
  <c r="I35" i="4" s="1"/>
  <c r="AD36" i="27"/>
  <c r="AE16" i="27"/>
  <c r="I15" i="32" s="1"/>
  <c r="AD16" i="27"/>
  <c r="AE7" i="27"/>
  <c r="I6" i="4" s="1"/>
  <c r="AD7" i="27"/>
  <c r="AE74" i="27"/>
  <c r="I73" i="32" s="1"/>
  <c r="AD74" i="27"/>
  <c r="AE54" i="27"/>
  <c r="I53" i="32" s="1"/>
  <c r="AD54" i="27"/>
  <c r="AE34" i="27"/>
  <c r="I33" i="4" s="1"/>
  <c r="AD34" i="27"/>
  <c r="AE9" i="27"/>
  <c r="I8" i="32" s="1"/>
  <c r="AD9" i="27"/>
  <c r="AE43" i="27"/>
  <c r="I42" i="32" s="1"/>
  <c r="AD43" i="27"/>
  <c r="AE17" i="27"/>
  <c r="I16" i="32" s="1"/>
  <c r="AD17" i="27"/>
  <c r="AE42" i="27"/>
  <c r="I41" i="32" s="1"/>
  <c r="AD42" i="27"/>
  <c r="AE25" i="27"/>
  <c r="I24" i="32" s="1"/>
  <c r="AD25" i="27"/>
  <c r="DE72" i="29"/>
  <c r="DC72" i="29"/>
  <c r="DE71" i="29"/>
  <c r="DC71" i="29"/>
  <c r="CL4" i="29"/>
  <c r="CJ4" i="29"/>
  <c r="BS4" i="29"/>
  <c r="BQ4" i="29"/>
  <c r="BW71" i="29"/>
  <c r="AN71" i="4" s="1"/>
  <c r="AQ8" i="32"/>
  <c r="AQ8" i="4"/>
  <c r="AR20" i="4"/>
  <c r="AR20" i="32"/>
  <c r="AN23" i="32"/>
  <c r="AN23" i="4"/>
  <c r="AQ24" i="32"/>
  <c r="AQ24" i="4"/>
  <c r="AM27" i="4"/>
  <c r="AM27" i="32"/>
  <c r="AM35" i="32"/>
  <c r="AM35" i="4"/>
  <c r="AM43" i="32"/>
  <c r="AM43" i="4"/>
  <c r="AI50" i="32"/>
  <c r="AI50" i="4"/>
  <c r="AN51" i="32"/>
  <c r="AN51" i="4"/>
  <c r="AN59" i="32"/>
  <c r="AN59" i="4"/>
  <c r="AR60" i="32"/>
  <c r="AR60" i="4"/>
  <c r="AR64" i="32"/>
  <c r="AR64" i="4"/>
  <c r="I67" i="32"/>
  <c r="I67" i="4"/>
  <c r="I63" i="32"/>
  <c r="I63" i="4"/>
  <c r="I55" i="32"/>
  <c r="I55" i="4"/>
  <c r="I47" i="32"/>
  <c r="I47" i="4"/>
  <c r="I13" i="32"/>
  <c r="I13" i="4"/>
  <c r="AH5" i="32"/>
  <c r="AH5" i="4"/>
  <c r="AL6" i="32"/>
  <c r="AL6" i="4"/>
  <c r="AL10" i="32"/>
  <c r="AL10" i="4"/>
  <c r="AG13" i="32"/>
  <c r="AG13" i="4"/>
  <c r="AP19" i="4"/>
  <c r="AP19" i="32"/>
  <c r="AH21" i="32"/>
  <c r="AH21" i="4"/>
  <c r="AO23" i="4"/>
  <c r="AO23" i="32"/>
  <c r="AH25" i="32"/>
  <c r="AH25" i="4"/>
  <c r="AK42" i="32"/>
  <c r="AK42" i="4"/>
  <c r="AP43" i="32"/>
  <c r="AP43" i="4"/>
  <c r="AH45" i="32"/>
  <c r="AH45" i="4"/>
  <c r="AK50" i="32"/>
  <c r="AK50" i="4"/>
  <c r="AP51" i="32"/>
  <c r="AP51" i="4"/>
  <c r="AP59" i="32"/>
  <c r="AP59" i="4"/>
  <c r="AH73" i="32"/>
  <c r="AH73" i="4"/>
  <c r="AI13" i="32"/>
  <c r="AI13" i="4"/>
  <c r="AN70" i="32"/>
  <c r="AN70" i="4"/>
  <c r="AN11" i="32"/>
  <c r="AN11" i="4"/>
  <c r="AM58" i="32"/>
  <c r="AM58" i="4"/>
  <c r="I33" i="32"/>
  <c r="AL9" i="4"/>
  <c r="AL9" i="32"/>
  <c r="AL25" i="4"/>
  <c r="AL25" i="32"/>
  <c r="AL45" i="32"/>
  <c r="AL45" i="4"/>
  <c r="AM62" i="32"/>
  <c r="AM62" i="4"/>
  <c r="AL5" i="4"/>
  <c r="AL5" i="32"/>
  <c r="AO34" i="4"/>
  <c r="AO50" i="32"/>
  <c r="AO50" i="4"/>
  <c r="AI6" i="32"/>
  <c r="AI6" i="4"/>
  <c r="AR23" i="32"/>
  <c r="AR23" i="4"/>
  <c r="AQ35" i="32"/>
  <c r="AQ35" i="4"/>
  <c r="AM46" i="4"/>
  <c r="AQ51" i="32"/>
  <c r="AQ51" i="4"/>
  <c r="I66" i="32"/>
  <c r="I66" i="4"/>
  <c r="I46" i="32"/>
  <c r="I46" i="4"/>
  <c r="I29" i="32"/>
  <c r="I29" i="4"/>
  <c r="AG20" i="32"/>
  <c r="AG20" i="4"/>
  <c r="AG24" i="32"/>
  <c r="AG24" i="4"/>
  <c r="AG28" i="32"/>
  <c r="AG28" i="4"/>
  <c r="AH56" i="32"/>
  <c r="AH56" i="4"/>
  <c r="AL73" i="32"/>
  <c r="AL73" i="4"/>
  <c r="AR6" i="4"/>
  <c r="AR6" i="32"/>
  <c r="AM13" i="32"/>
  <c r="AM13" i="4"/>
  <c r="AM25" i="32"/>
  <c r="AM25" i="4"/>
  <c r="AJ28" i="32"/>
  <c r="AJ28" i="4"/>
  <c r="AQ30" i="4"/>
  <c r="AQ30" i="32"/>
  <c r="AQ50" i="32"/>
  <c r="AQ50" i="4"/>
  <c r="AQ58" i="32"/>
  <c r="AQ58" i="4"/>
  <c r="AM69" i="32"/>
  <c r="AM69" i="4"/>
  <c r="AN73" i="32"/>
  <c r="AN73" i="4"/>
  <c r="I65" i="32"/>
  <c r="I65" i="4"/>
  <c r="I57" i="32"/>
  <c r="I57" i="4"/>
  <c r="I28" i="32"/>
  <c r="I7" i="4"/>
  <c r="I7" i="32"/>
  <c r="AP5" i="32"/>
  <c r="AP5" i="4"/>
  <c r="AL8" i="4"/>
  <c r="AL8" i="32"/>
  <c r="AP13" i="32"/>
  <c r="AP13" i="4"/>
  <c r="AH19" i="32"/>
  <c r="AH19" i="4"/>
  <c r="AK20" i="4"/>
  <c r="AK20" i="32"/>
  <c r="AP21" i="32"/>
  <c r="AP21" i="4"/>
  <c r="AG23" i="32"/>
  <c r="AG23" i="4"/>
  <c r="AP25" i="32"/>
  <c r="AP25" i="4"/>
  <c r="AK28" i="32"/>
  <c r="AK28" i="4"/>
  <c r="AP37" i="32"/>
  <c r="AP37" i="4"/>
  <c r="AP41" i="4"/>
  <c r="AP41" i="32"/>
  <c r="AP45" i="32"/>
  <c r="AP45" i="4"/>
  <c r="AH51" i="32"/>
  <c r="AH51" i="4"/>
  <c r="AL56" i="32"/>
  <c r="AL56" i="4"/>
  <c r="AP57" i="32"/>
  <c r="AP57" i="4"/>
  <c r="AP73" i="32"/>
  <c r="AP73" i="4"/>
  <c r="AM19" i="4"/>
  <c r="AM19" i="32"/>
  <c r="I4" i="32"/>
  <c r="I4" i="4"/>
  <c r="AM6" i="32"/>
  <c r="AM6" i="4"/>
  <c r="AM10" i="32"/>
  <c r="AM10" i="4"/>
  <c r="AJ21" i="32"/>
  <c r="AJ21" i="4"/>
  <c r="AJ37" i="32"/>
  <c r="AJ37" i="4"/>
  <c r="AM42" i="4"/>
  <c r="AM42" i="32"/>
  <c r="AI53" i="4"/>
  <c r="AQ59" i="32"/>
  <c r="AQ59" i="4"/>
  <c r="AP6" i="4"/>
  <c r="AP6" i="32"/>
  <c r="AL13" i="4"/>
  <c r="AL13" i="32"/>
  <c r="AL37" i="32"/>
  <c r="AL37" i="4"/>
  <c r="AK41" i="32"/>
  <c r="AK41" i="4"/>
  <c r="AO66" i="32"/>
  <c r="AO66" i="4"/>
  <c r="AN5" i="4"/>
  <c r="AN5" i="32"/>
  <c r="AI20" i="32"/>
  <c r="AI20" i="4"/>
  <c r="AI24" i="32"/>
  <c r="AI24" i="4"/>
  <c r="AN45" i="4"/>
  <c r="AN45" i="32"/>
  <c r="AQ62" i="32"/>
  <c r="AQ62" i="4"/>
  <c r="K52" i="32"/>
  <c r="K52" i="4"/>
  <c r="K31" i="32"/>
  <c r="K31" i="4"/>
  <c r="K22" i="32"/>
  <c r="AR5" i="4"/>
  <c r="AR5" i="32"/>
  <c r="AI7" i="32"/>
  <c r="AI7" i="4"/>
  <c r="AN8" i="4"/>
  <c r="AN8" i="32"/>
  <c r="AQ13" i="4"/>
  <c r="AQ13" i="32"/>
  <c r="AI19" i="32"/>
  <c r="AI19" i="4"/>
  <c r="AN20" i="4"/>
  <c r="AN20" i="32"/>
  <c r="AR21" i="4"/>
  <c r="AR21" i="32"/>
  <c r="AJ23" i="32"/>
  <c r="AJ23" i="4"/>
  <c r="AM24" i="32"/>
  <c r="AM24" i="4"/>
  <c r="AR25" i="4"/>
  <c r="AR25" i="32"/>
  <c r="AN28" i="4"/>
  <c r="AN28" i="32"/>
  <c r="AI35" i="32"/>
  <c r="AI35" i="4"/>
  <c r="AN36" i="32"/>
  <c r="AN36" i="4"/>
  <c r="AR37" i="32"/>
  <c r="AR37" i="4"/>
  <c r="AR45" i="32"/>
  <c r="AR45" i="4"/>
  <c r="AJ51" i="32"/>
  <c r="AJ51" i="4"/>
  <c r="AR57" i="32"/>
  <c r="AR57" i="4"/>
  <c r="AN60" i="32"/>
  <c r="AN60" i="4"/>
  <c r="AR61" i="32"/>
  <c r="AR61" i="4"/>
  <c r="AN64" i="32"/>
  <c r="AN64" i="4"/>
  <c r="AN68" i="32"/>
  <c r="AN68" i="4"/>
  <c r="AN72" i="32"/>
  <c r="AN72" i="4"/>
  <c r="I72" i="32"/>
  <c r="K29" i="32"/>
  <c r="K29" i="4"/>
  <c r="AJ5" i="32"/>
  <c r="AJ5" i="4"/>
  <c r="AQ19" i="32"/>
  <c r="AQ19" i="4"/>
  <c r="AM22" i="32"/>
  <c r="AJ25" i="32"/>
  <c r="AJ25" i="4"/>
  <c r="AI45" i="32"/>
  <c r="AI45" i="4"/>
  <c r="AM50" i="32"/>
  <c r="AM50" i="4"/>
  <c r="I58" i="32"/>
  <c r="I58" i="4"/>
  <c r="I41" i="4"/>
  <c r="AH8" i="32"/>
  <c r="AH8" i="4"/>
  <c r="AK21" i="4"/>
  <c r="AK21" i="32"/>
  <c r="AO38" i="32"/>
  <c r="AO38" i="4"/>
  <c r="AO42" i="32"/>
  <c r="AO42" i="4"/>
  <c r="AO54" i="32"/>
  <c r="AO54" i="4"/>
  <c r="AO58" i="32"/>
  <c r="AO58" i="4"/>
  <c r="AO70" i="32"/>
  <c r="AO70" i="4"/>
  <c r="AJ8" i="32"/>
  <c r="AJ8" i="4"/>
  <c r="AN21" i="4"/>
  <c r="AN21" i="32"/>
  <c r="AN37" i="4"/>
  <c r="AN37" i="32"/>
  <c r="AM41" i="32"/>
  <c r="AM41" i="4"/>
  <c r="AQ42" i="32"/>
  <c r="AQ42" i="4"/>
  <c r="AM57" i="32"/>
  <c r="AM57" i="4"/>
  <c r="AN61" i="32"/>
  <c r="AN61" i="4"/>
  <c r="AR70" i="32"/>
  <c r="AR70" i="4"/>
  <c r="I52" i="32"/>
  <c r="I52" i="4"/>
  <c r="I48" i="32"/>
  <c r="I48" i="4"/>
  <c r="AH6" i="32"/>
  <c r="AH6" i="4"/>
  <c r="AP8" i="32"/>
  <c r="AP8" i="4"/>
  <c r="AK11" i="32"/>
  <c r="AK11" i="4"/>
  <c r="AO12" i="32"/>
  <c r="AO12" i="4"/>
  <c r="AL19" i="32"/>
  <c r="AL19" i="4"/>
  <c r="AO20" i="32"/>
  <c r="AO20" i="4"/>
  <c r="AK23" i="32"/>
  <c r="AK23" i="4"/>
  <c r="AP24" i="32"/>
  <c r="AP24" i="4"/>
  <c r="AO28" i="32"/>
  <c r="AO28" i="4"/>
  <c r="AP36" i="32"/>
  <c r="AP36" i="4"/>
  <c r="AK39" i="32"/>
  <c r="AK39" i="4"/>
  <c r="AG42" i="32"/>
  <c r="AG42" i="4"/>
  <c r="AG50" i="32"/>
  <c r="AG50" i="4"/>
  <c r="AL51" i="32"/>
  <c r="AL51" i="4"/>
  <c r="AG54" i="32"/>
  <c r="AG54" i="4"/>
  <c r="AP56" i="32"/>
  <c r="AP56" i="4"/>
  <c r="AP64" i="32"/>
  <c r="AP64" i="4"/>
  <c r="AL71" i="32"/>
  <c r="AL71" i="4"/>
  <c r="AP72" i="32"/>
  <c r="AP72" i="4"/>
  <c r="AG4" i="29"/>
  <c r="AZ21" i="27"/>
  <c r="AX21" i="27"/>
  <c r="AX11" i="27"/>
  <c r="AX69" i="27"/>
  <c r="AX61" i="27"/>
  <c r="AX65" i="27"/>
  <c r="AX40" i="27"/>
  <c r="AX18" i="27"/>
  <c r="AX9" i="27"/>
  <c r="AX6" i="27"/>
  <c r="AZ51" i="27"/>
  <c r="AX51" i="27"/>
  <c r="AZ42" i="27"/>
  <c r="AX42" i="27"/>
  <c r="AZ14" i="27"/>
  <c r="AX14" i="27"/>
  <c r="AX44" i="27"/>
  <c r="AZ36" i="27"/>
  <c r="AX36" i="27"/>
  <c r="AZ27" i="27"/>
  <c r="AX27" i="27"/>
  <c r="AX16" i="27"/>
  <c r="AX50" i="27"/>
  <c r="AX41" i="27"/>
  <c r="AX33" i="27"/>
  <c r="AZ19" i="27"/>
  <c r="AX19" i="27"/>
  <c r="AX10" i="27"/>
  <c r="AX54" i="27"/>
  <c r="AX5" i="27"/>
  <c r="AZ20" i="27"/>
  <c r="AX20" i="27"/>
  <c r="AZ8" i="27"/>
  <c r="AX8" i="27"/>
  <c r="AZ74" i="27"/>
  <c r="AX74" i="27"/>
  <c r="AZ63" i="27"/>
  <c r="AX63" i="27"/>
  <c r="AZ55" i="27"/>
  <c r="AX55" i="27"/>
  <c r="AZ38" i="27"/>
  <c r="AX38" i="27"/>
  <c r="AZ70" i="27"/>
  <c r="AX70" i="27"/>
  <c r="AX37" i="27"/>
  <c r="AZ34" i="27"/>
  <c r="AX34" i="27"/>
  <c r="AZ13" i="27"/>
  <c r="AX13" i="27"/>
  <c r="AX66" i="27"/>
  <c r="AZ52" i="27"/>
  <c r="AX52" i="27"/>
  <c r="AZ43" i="27"/>
  <c r="AX43" i="27"/>
  <c r="AX35" i="27"/>
  <c r="AX29" i="27"/>
  <c r="AX25" i="27"/>
  <c r="AX15" i="27"/>
  <c r="AX12" i="27"/>
  <c r="AG71" i="27"/>
  <c r="AE71" i="27"/>
  <c r="AE69" i="27"/>
  <c r="AG52" i="27"/>
  <c r="AE52" i="27"/>
  <c r="AG51" i="27"/>
  <c r="AE51" i="27"/>
  <c r="AE44" i="27"/>
  <c r="AG31" i="27"/>
  <c r="AG17" i="27"/>
  <c r="AG11" i="27"/>
  <c r="AG40" i="27"/>
  <c r="AG9" i="27"/>
  <c r="AG70" i="27"/>
  <c r="AG72" i="27"/>
  <c r="AG36" i="27"/>
  <c r="AG27" i="27"/>
  <c r="AG16" i="27"/>
  <c r="AG21" i="27"/>
  <c r="AG41" i="27"/>
  <c r="AG38" i="27"/>
  <c r="AG18" i="27"/>
  <c r="AG43" i="27"/>
  <c r="AG25" i="27"/>
  <c r="AG24" i="27"/>
  <c r="L17" i="29"/>
  <c r="AX49" i="29"/>
  <c r="AE18" i="29"/>
  <c r="CJ22" i="29"/>
  <c r="L41" i="29"/>
  <c r="L55" i="29"/>
  <c r="BQ14" i="29"/>
  <c r="CL31" i="29"/>
  <c r="CJ32" i="29"/>
  <c r="AX33" i="29"/>
  <c r="L63" i="29"/>
  <c r="AX67" i="29"/>
  <c r="CL71" i="29"/>
  <c r="L64" i="29"/>
  <c r="DC17" i="29"/>
  <c r="CJ29" i="29"/>
  <c r="AX72" i="29"/>
  <c r="CJ16" i="29"/>
  <c r="BQ32" i="29"/>
  <c r="DC55" i="29"/>
  <c r="L9" i="29"/>
  <c r="DI24" i="29"/>
  <c r="AG38" i="29"/>
  <c r="L39" i="29"/>
  <c r="L43" i="29"/>
  <c r="DE53" i="29"/>
  <c r="AG55" i="29"/>
  <c r="AE9" i="29"/>
  <c r="DC34" i="29"/>
  <c r="AX36" i="29"/>
  <c r="DC41" i="29"/>
  <c r="BQ47" i="29"/>
  <c r="BW43" i="29"/>
  <c r="CJ9" i="29"/>
  <c r="AX16" i="29"/>
  <c r="DC39" i="29"/>
  <c r="L47" i="29"/>
  <c r="BW57" i="29"/>
  <c r="DC67" i="29"/>
  <c r="AG69" i="29"/>
  <c r="N11" i="29"/>
  <c r="DI59" i="29"/>
  <c r="AG62" i="29"/>
  <c r="DC4" i="29"/>
  <c r="CL12" i="29"/>
  <c r="CJ39" i="29"/>
  <c r="CJ49" i="29"/>
  <c r="BD39" i="29"/>
  <c r="L7" i="29"/>
  <c r="N12" i="29"/>
  <c r="AE15" i="29"/>
  <c r="AX55" i="29"/>
  <c r="AG63" i="29"/>
  <c r="BQ9" i="29"/>
  <c r="DC11" i="29"/>
  <c r="AX12" i="29"/>
  <c r="DC14" i="29"/>
  <c r="AE16" i="29"/>
  <c r="CJ17" i="29"/>
  <c r="N18" i="29"/>
  <c r="CP28" i="29"/>
  <c r="BQ29" i="29"/>
  <c r="L30" i="29"/>
  <c r="AG39" i="29"/>
  <c r="CJ47" i="29"/>
  <c r="BQ63" i="29"/>
  <c r="BS67" i="29"/>
  <c r="BD41" i="29"/>
  <c r="AG53" i="29"/>
  <c r="DE54" i="29"/>
  <c r="CL66" i="29"/>
  <c r="N36" i="29"/>
  <c r="AZ43" i="29"/>
  <c r="AG46" i="29"/>
  <c r="AZ59" i="29"/>
  <c r="L4" i="29"/>
  <c r="AG7" i="29"/>
  <c r="BQ12" i="29"/>
  <c r="DC16" i="29"/>
  <c r="BW25" i="29"/>
  <c r="AE26" i="29"/>
  <c r="AE29" i="29"/>
  <c r="BQ31" i="29"/>
  <c r="DE32" i="29"/>
  <c r="L49" i="29"/>
  <c r="AZ53" i="29"/>
  <c r="DE69" i="29"/>
  <c r="BD11" i="29"/>
  <c r="BQ53" i="29"/>
  <c r="DC63" i="29"/>
  <c r="AX64" i="29"/>
  <c r="R24" i="29"/>
  <c r="BS39" i="29"/>
  <c r="DE27" i="29"/>
  <c r="CL11" i="29"/>
  <c r="AE12" i="29"/>
  <c r="AX17" i="29"/>
  <c r="CJ33" i="29"/>
  <c r="DC36" i="29"/>
  <c r="DC47" i="29"/>
  <c r="BQ55" i="29"/>
  <c r="DC68" i="29"/>
  <c r="DC12" i="29"/>
  <c r="L33" i="29"/>
  <c r="BQ34" i="29"/>
  <c r="AE43" i="29"/>
  <c r="AZ58" i="29"/>
  <c r="AX63" i="29"/>
  <c r="L67" i="29"/>
  <c r="BS69" i="29"/>
  <c r="CJ55" i="29"/>
  <c r="L57" i="29"/>
  <c r="CJ67" i="29"/>
  <c r="AE68" i="29"/>
  <c r="CJ69" i="29"/>
  <c r="L71" i="29"/>
  <c r="AZ47" i="29"/>
  <c r="AX7" i="29"/>
  <c r="DE10" i="29"/>
  <c r="L14" i="29"/>
  <c r="CJ14" i="29"/>
  <c r="DC15" i="29"/>
  <c r="DC18" i="29"/>
  <c r="AX22" i="29"/>
  <c r="DC26" i="29"/>
  <c r="AG27" i="29"/>
  <c r="BD28" i="29"/>
  <c r="DE28" i="29"/>
  <c r="CJ30" i="29"/>
  <c r="DC31" i="29"/>
  <c r="AE32" i="29"/>
  <c r="BQ33" i="29"/>
  <c r="AE36" i="29"/>
  <c r="AE59" i="29"/>
  <c r="BW62" i="29"/>
  <c r="N66" i="29"/>
  <c r="AE73" i="29"/>
  <c r="AG14" i="29"/>
  <c r="BS27" i="29"/>
  <c r="N34" i="29"/>
  <c r="DI62" i="29"/>
  <c r="BS7" i="29"/>
  <c r="DC9" i="29"/>
  <c r="AX14" i="29"/>
  <c r="BQ15" i="29"/>
  <c r="AE17" i="29"/>
  <c r="L22" i="29"/>
  <c r="R28" i="29"/>
  <c r="L29" i="29"/>
  <c r="AX32" i="29"/>
  <c r="DC33" i="29"/>
  <c r="AE34" i="29"/>
  <c r="AE41" i="29"/>
  <c r="R42" i="29"/>
  <c r="BS46" i="29"/>
  <c r="AE49" i="29"/>
  <c r="N65" i="29"/>
  <c r="BQ68" i="29"/>
  <c r="L72" i="29"/>
  <c r="AZ31" i="29"/>
  <c r="CL34" i="29"/>
  <c r="BW41" i="29"/>
  <c r="CL65" i="29"/>
  <c r="AK24" i="29"/>
  <c r="N58" i="29"/>
  <c r="AZ66" i="29"/>
  <c r="AX4" i="29"/>
  <c r="CJ10" i="29"/>
  <c r="BQ16" i="29"/>
  <c r="BQ18" i="29"/>
  <c r="BQ26" i="29"/>
  <c r="L27" i="29"/>
  <c r="DC29" i="29"/>
  <c r="AX30" i="29"/>
  <c r="L32" i="29"/>
  <c r="DC43" i="29"/>
  <c r="AE47" i="29"/>
  <c r="DC49" i="29"/>
  <c r="CJ53" i="29"/>
  <c r="AX57" i="29"/>
  <c r="L59" i="29"/>
  <c r="AE61" i="29"/>
  <c r="CJ63" i="29"/>
  <c r="AE67" i="29"/>
  <c r="AE71" i="29"/>
  <c r="DE7" i="29"/>
  <c r="CL15" i="29"/>
  <c r="AG22" i="29"/>
  <c r="BW24" i="29"/>
  <c r="N31" i="29"/>
  <c r="BD42" i="29"/>
  <c r="AG54" i="29"/>
  <c r="AZ65" i="29"/>
  <c r="AZ69" i="27"/>
  <c r="AG44" i="27"/>
  <c r="AG33" i="27"/>
  <c r="AZ5" i="27"/>
  <c r="AG19" i="27"/>
  <c r="AZ73" i="27"/>
  <c r="AZ33" i="27"/>
  <c r="AZ15" i="27"/>
  <c r="AG29" i="27"/>
  <c r="CJ7" i="29"/>
  <c r="AE11" i="29"/>
  <c r="AX24" i="29"/>
  <c r="CJ27" i="29"/>
  <c r="AE33" i="29"/>
  <c r="AG40" i="29"/>
  <c r="AE40" i="29"/>
  <c r="AZ40" i="29"/>
  <c r="AX40" i="29"/>
  <c r="N15" i="29"/>
  <c r="AZ26" i="29"/>
  <c r="BS30" i="29"/>
  <c r="BW38" i="29"/>
  <c r="L10" i="29"/>
  <c r="L16" i="29"/>
  <c r="BQ17" i="29"/>
  <c r="CL18" i="29"/>
  <c r="DE22" i="29"/>
  <c r="AX27" i="29"/>
  <c r="AX29" i="29"/>
  <c r="DC38" i="29"/>
  <c r="DE38" i="29"/>
  <c r="DE40" i="29"/>
  <c r="DC40" i="29"/>
  <c r="N26" i="29"/>
  <c r="AG30" i="29"/>
  <c r="AZ34" i="29"/>
  <c r="AG74" i="27"/>
  <c r="AZ71" i="27"/>
  <c r="AG35" i="27"/>
  <c r="AZ29" i="27"/>
  <c r="AZ18" i="27"/>
  <c r="AG10" i="29"/>
  <c r="AZ18" i="29"/>
  <c r="BS22" i="29"/>
  <c r="AZ66" i="27"/>
  <c r="AZ65" i="27"/>
  <c r="AZ40" i="27"/>
  <c r="AK15" i="27"/>
  <c r="AZ15" i="29"/>
  <c r="CL26" i="29"/>
  <c r="DE30" i="29"/>
  <c r="AE31" i="29"/>
  <c r="BS44" i="29"/>
  <c r="BQ44" i="29"/>
  <c r="L53" i="29"/>
  <c r="AZ61" i="29"/>
  <c r="AX61" i="29"/>
  <c r="BS65" i="29"/>
  <c r="BQ65" i="29"/>
  <c r="AZ44" i="29"/>
  <c r="AX44" i="29"/>
  <c r="BS48" i="29"/>
  <c r="BQ48" i="29"/>
  <c r="N52" i="29"/>
  <c r="L52" i="29"/>
  <c r="CL52" i="29"/>
  <c r="CJ52" i="29"/>
  <c r="AE57" i="29"/>
  <c r="AZ60" i="29"/>
  <c r="AX60" i="29"/>
  <c r="L48" i="29"/>
  <c r="CJ48" i="29"/>
  <c r="BQ49" i="29"/>
  <c r="AE52" i="29"/>
  <c r="DC52" i="29"/>
  <c r="DE65" i="29"/>
  <c r="DC65" i="29"/>
  <c r="N61" i="29"/>
  <c r="L61" i="29"/>
  <c r="CP61" i="29"/>
  <c r="N69" i="29"/>
  <c r="L69" i="29"/>
  <c r="BS40" i="29"/>
  <c r="BQ40" i="29"/>
  <c r="N44" i="29"/>
  <c r="L44" i="29"/>
  <c r="CL44" i="29"/>
  <c r="CJ44" i="29"/>
  <c r="AG48" i="29"/>
  <c r="AE48" i="29"/>
  <c r="DE48" i="29"/>
  <c r="DC48" i="29"/>
  <c r="AZ52" i="29"/>
  <c r="AX52" i="29"/>
  <c r="BS54" i="29"/>
  <c r="N60" i="29"/>
  <c r="L60" i="29"/>
  <c r="CP60" i="29"/>
  <c r="AG65" i="29"/>
  <c r="AE65" i="29"/>
  <c r="CP42" i="29"/>
  <c r="DE46" i="29"/>
  <c r="CP58" i="29"/>
  <c r="L40" i="29"/>
  <c r="CJ40" i="29"/>
  <c r="AE44" i="29"/>
  <c r="DC44" i="29"/>
  <c r="AX48" i="29"/>
  <c r="BQ52" i="29"/>
  <c r="AE60" i="29"/>
  <c r="N38" i="29"/>
  <c r="AZ38" i="29"/>
  <c r="CP38" i="29"/>
  <c r="AG42" i="29"/>
  <c r="BW42" i="29"/>
  <c r="DI42" i="29"/>
  <c r="N46" i="29"/>
  <c r="AZ46" i="29"/>
  <c r="CL46" i="29"/>
  <c r="R54" i="29"/>
  <c r="AZ54" i="29"/>
  <c r="CL54" i="29"/>
  <c r="AG58" i="29"/>
  <c r="BW58" i="29"/>
  <c r="DI58" i="29"/>
  <c r="N62" i="29"/>
  <c r="AZ62" i="29"/>
  <c r="CL62" i="29"/>
  <c r="AE64" i="29"/>
  <c r="AG66" i="29"/>
  <c r="BS66" i="29"/>
  <c r="DE66" i="29"/>
  <c r="L68" i="29"/>
  <c r="AX68" i="29"/>
  <c r="CJ68" i="29"/>
  <c r="N70" i="29"/>
  <c r="AZ70" i="29"/>
  <c r="CP70" i="29"/>
  <c r="AE72" i="29"/>
  <c r="AE70" i="29"/>
  <c r="AX69" i="29"/>
  <c r="DC73" i="29"/>
  <c r="AZ6" i="27"/>
  <c r="AZ16" i="27"/>
  <c r="AZ61" i="27"/>
  <c r="AZ54" i="27"/>
  <c r="AZ25" i="27"/>
  <c r="AZ9" i="27"/>
  <c r="AG6" i="27"/>
  <c r="AZ50" i="27"/>
  <c r="AZ35" i="27"/>
  <c r="AG5" i="27"/>
  <c r="AG73" i="27"/>
  <c r="AG69" i="27"/>
  <c r="AG54" i="27"/>
  <c r="AZ44" i="27"/>
  <c r="AG32" i="27"/>
  <c r="AZ28" i="27"/>
  <c r="AZ17" i="27"/>
  <c r="AG28" i="27"/>
  <c r="AG42" i="27"/>
  <c r="AZ41" i="27"/>
  <c r="AG34" i="27"/>
  <c r="AZ22" i="27"/>
  <c r="AZ23" i="27"/>
  <c r="AG20" i="27"/>
  <c r="AG50" i="27"/>
  <c r="AZ37" i="27"/>
  <c r="AG12" i="27"/>
  <c r="AZ10" i="27"/>
  <c r="AG7" i="27"/>
  <c r="AG13" i="27"/>
  <c r="AZ11" i="27"/>
  <c r="AG8" i="27"/>
  <c r="AG22" i="27"/>
  <c r="AZ12" i="27"/>
  <c r="AG10" i="27"/>
  <c r="AZ7" i="27"/>
  <c r="AQ53" i="32" l="1"/>
  <c r="AK53" i="4"/>
  <c r="AO31" i="4"/>
  <c r="DI30" i="29"/>
  <c r="DI46" i="29"/>
  <c r="DI10" i="29"/>
  <c r="DI69" i="29"/>
  <c r="DI71" i="29"/>
  <c r="AR71" i="4" s="1"/>
  <c r="DI55" i="29"/>
  <c r="AR55" i="32" s="1"/>
  <c r="DI11" i="29"/>
  <c r="AR11" i="4" s="1"/>
  <c r="DI18" i="29"/>
  <c r="AR18" i="32" s="1"/>
  <c r="DI33" i="29"/>
  <c r="AR33" i="32" s="1"/>
  <c r="DI15" i="29"/>
  <c r="AR15" i="4" s="1"/>
  <c r="DI44" i="29"/>
  <c r="AR44" i="32" s="1"/>
  <c r="DI72" i="29"/>
  <c r="AR72" i="32" s="1"/>
  <c r="DI66" i="29"/>
  <c r="AR66" i="4" s="1"/>
  <c r="DI26" i="29"/>
  <c r="DI14" i="29"/>
  <c r="AR14" i="32" s="1"/>
  <c r="DI29" i="29"/>
  <c r="AR29" i="4" s="1"/>
  <c r="DI34" i="29"/>
  <c r="DI36" i="29"/>
  <c r="DI67" i="29"/>
  <c r="AR67" i="32" s="1"/>
  <c r="DI27" i="29"/>
  <c r="DI7" i="29"/>
  <c r="AR7" i="4" s="1"/>
  <c r="DI53" i="29"/>
  <c r="DI47" i="29"/>
  <c r="DI68" i="29"/>
  <c r="DI9" i="29"/>
  <c r="DI39" i="29"/>
  <c r="DI17" i="29"/>
  <c r="DI31" i="29"/>
  <c r="DI63" i="29"/>
  <c r="DI73" i="29"/>
  <c r="DI54" i="29"/>
  <c r="DI48" i="29"/>
  <c r="DI40" i="29"/>
  <c r="DI65" i="29"/>
  <c r="DI22" i="29"/>
  <c r="DI32" i="29"/>
  <c r="DI38" i="29"/>
  <c r="DI28" i="29"/>
  <c r="DI16" i="29"/>
  <c r="AR16" i="4" s="1"/>
  <c r="DI41" i="29"/>
  <c r="DI52" i="29"/>
  <c r="AR52" i="4" s="1"/>
  <c r="AR4" i="32"/>
  <c r="DI12" i="29"/>
  <c r="AR12" i="4" s="1"/>
  <c r="DI43" i="29"/>
  <c r="AR43" i="4" s="1"/>
  <c r="DI49" i="29"/>
  <c r="AR49" i="4" s="1"/>
  <c r="CP67" i="29"/>
  <c r="AP67" i="32" s="1"/>
  <c r="CP68" i="29"/>
  <c r="AP68" i="32" s="1"/>
  <c r="CP33" i="29"/>
  <c r="AP33" i="32" s="1"/>
  <c r="CP54" i="29"/>
  <c r="CP18" i="29"/>
  <c r="CP15" i="29"/>
  <c r="CP65" i="29"/>
  <c r="AO11" i="32"/>
  <c r="CP55" i="29"/>
  <c r="AP55" i="32" s="1"/>
  <c r="CP9" i="29"/>
  <c r="AP9" i="32" s="1"/>
  <c r="CP14" i="29"/>
  <c r="CP27" i="29"/>
  <c r="AP27" i="4" s="1"/>
  <c r="CP52" i="29"/>
  <c r="AP52" i="4" s="1"/>
  <c r="CP39" i="29"/>
  <c r="AQ7" i="4"/>
  <c r="CP49" i="29"/>
  <c r="CP17" i="29"/>
  <c r="CP32" i="29"/>
  <c r="CP29" i="29"/>
  <c r="CP12" i="29"/>
  <c r="CP71" i="29"/>
  <c r="AP71" i="4" s="1"/>
  <c r="CP7" i="29"/>
  <c r="AP7" i="4" s="1"/>
  <c r="CP26" i="29"/>
  <c r="CP34" i="29"/>
  <c r="CP44" i="29"/>
  <c r="AP44" i="4" s="1"/>
  <c r="CP31" i="29"/>
  <c r="AK34" i="4"/>
  <c r="AM67" i="4"/>
  <c r="CP4" i="29"/>
  <c r="AP4" i="4" s="1"/>
  <c r="CP10" i="29"/>
  <c r="AP10" i="4" s="1"/>
  <c r="CP47" i="29"/>
  <c r="AP47" i="4" s="1"/>
  <c r="CP30" i="29"/>
  <c r="AP30" i="4" s="1"/>
  <c r="CP63" i="29"/>
  <c r="AP63" i="4" s="1"/>
  <c r="CP62" i="29"/>
  <c r="AP62" i="32" s="1"/>
  <c r="CP46" i="29"/>
  <c r="CP11" i="29"/>
  <c r="CP66" i="29"/>
  <c r="AQ28" i="32"/>
  <c r="CP40" i="29"/>
  <c r="AP40" i="4" s="1"/>
  <c r="CP69" i="29"/>
  <c r="AP69" i="32" s="1"/>
  <c r="CP22" i="29"/>
  <c r="AP22" i="4" s="1"/>
  <c r="CP16" i="29"/>
  <c r="AP16" i="4" s="1"/>
  <c r="CP53" i="29"/>
  <c r="AP53" i="32" s="1"/>
  <c r="CP48" i="29"/>
  <c r="AP48" i="32" s="1"/>
  <c r="BW34" i="29"/>
  <c r="AN34" i="4" s="1"/>
  <c r="BW17" i="29"/>
  <c r="AN17" i="32" s="1"/>
  <c r="BW26" i="29"/>
  <c r="AN26" i="32" s="1"/>
  <c r="BW31" i="29"/>
  <c r="AN31" i="4" s="1"/>
  <c r="BW32" i="29"/>
  <c r="BW9" i="29"/>
  <c r="BW54" i="29"/>
  <c r="AN54" i="4" s="1"/>
  <c r="BW4" i="29"/>
  <c r="AN4" i="32" s="1"/>
  <c r="BW46" i="29"/>
  <c r="BW33" i="29"/>
  <c r="AN33" i="4" s="1"/>
  <c r="BW53" i="29"/>
  <c r="BW18" i="29"/>
  <c r="BW16" i="29"/>
  <c r="BW52" i="29"/>
  <c r="BW66" i="29"/>
  <c r="BW65" i="29"/>
  <c r="BW55" i="29"/>
  <c r="AN55" i="32" s="1"/>
  <c r="BW48" i="29"/>
  <c r="AN48" i="4" s="1"/>
  <c r="AQ66" i="4"/>
  <c r="AQ32" i="4"/>
  <c r="BW44" i="29"/>
  <c r="AN44" i="32" s="1"/>
  <c r="BW30" i="29"/>
  <c r="AN30" i="4" s="1"/>
  <c r="BW7" i="29"/>
  <c r="BW69" i="29"/>
  <c r="AO62" i="32"/>
  <c r="AR33" i="4"/>
  <c r="BW40" i="29"/>
  <c r="AN40" i="32" s="1"/>
  <c r="BW27" i="29"/>
  <c r="AN27" i="32" s="1"/>
  <c r="BW67" i="29"/>
  <c r="AN67" i="4" s="1"/>
  <c r="BW49" i="29"/>
  <c r="AN49" i="4" s="1"/>
  <c r="BW22" i="29"/>
  <c r="AN22" i="4" s="1"/>
  <c r="BW39" i="29"/>
  <c r="AN39" i="32" s="1"/>
  <c r="BW15" i="29"/>
  <c r="AN15" i="32" s="1"/>
  <c r="BW47" i="29"/>
  <c r="AN47" i="32" s="1"/>
  <c r="BW63" i="29"/>
  <c r="AN63" i="4" s="1"/>
  <c r="BW14" i="29"/>
  <c r="AN14" i="4" s="1"/>
  <c r="BW29" i="29"/>
  <c r="AN29" i="4" s="1"/>
  <c r="BD52" i="29"/>
  <c r="AL52" i="32" s="1"/>
  <c r="BD49" i="29"/>
  <c r="AL49" i="4" s="1"/>
  <c r="BD27" i="29"/>
  <c r="AL27" i="32" s="1"/>
  <c r="BD18" i="29"/>
  <c r="AM30" i="32"/>
  <c r="AQ54" i="4"/>
  <c r="BD31" i="29"/>
  <c r="BD63" i="29"/>
  <c r="AL63" i="4" s="1"/>
  <c r="BD69" i="29"/>
  <c r="AL69" i="4" s="1"/>
  <c r="BD30" i="29"/>
  <c r="AL30" i="32" s="1"/>
  <c r="BD34" i="29"/>
  <c r="AL34" i="32" s="1"/>
  <c r="BD68" i="29"/>
  <c r="AL68" i="32" s="1"/>
  <c r="BD58" i="29"/>
  <c r="AL58" i="4" s="1"/>
  <c r="AR12" i="32"/>
  <c r="BD7" i="29"/>
  <c r="AL7" i="4" s="1"/>
  <c r="BD17" i="29"/>
  <c r="AL17" i="4" s="1"/>
  <c r="BD14" i="29"/>
  <c r="AL14" i="4" s="1"/>
  <c r="BD62" i="29"/>
  <c r="BD60" i="29"/>
  <c r="AL60" i="32" s="1"/>
  <c r="BD53" i="29"/>
  <c r="AL53" i="32" s="1"/>
  <c r="BD26" i="29"/>
  <c r="AL26" i="4" s="1"/>
  <c r="BD47" i="29"/>
  <c r="BD22" i="29"/>
  <c r="AL22" i="4" s="1"/>
  <c r="BD54" i="29"/>
  <c r="AL54" i="32" s="1"/>
  <c r="AP22" i="32"/>
  <c r="BD46" i="29"/>
  <c r="AL46" i="4" s="1"/>
  <c r="BD16" i="29"/>
  <c r="AL16" i="4" s="1"/>
  <c r="BD29" i="29"/>
  <c r="AL29" i="32" s="1"/>
  <c r="BD57" i="29"/>
  <c r="AL57" i="32" s="1"/>
  <c r="BD66" i="29"/>
  <c r="AL66" i="32" s="1"/>
  <c r="BD44" i="29"/>
  <c r="AL44" i="4" s="1"/>
  <c r="BD64" i="29"/>
  <c r="AL64" i="32" s="1"/>
  <c r="BD24" i="29"/>
  <c r="AL24" i="4" s="1"/>
  <c r="BD59" i="29"/>
  <c r="AL59" i="32" s="1"/>
  <c r="BD70" i="29"/>
  <c r="BD15" i="29"/>
  <c r="AL15" i="32" s="1"/>
  <c r="BD40" i="29"/>
  <c r="AL40" i="32" s="1"/>
  <c r="BD38" i="29"/>
  <c r="AL38" i="32" s="1"/>
  <c r="BD61" i="29"/>
  <c r="BD65" i="29"/>
  <c r="AL65" i="32" s="1"/>
  <c r="BD43" i="29"/>
  <c r="AL43" i="4" s="1"/>
  <c r="AO46" i="32"/>
  <c r="BD48" i="29"/>
  <c r="BD36" i="29"/>
  <c r="BD32" i="29"/>
  <c r="BD67" i="29"/>
  <c r="BD55" i="29"/>
  <c r="BD33" i="29"/>
  <c r="BD72" i="29"/>
  <c r="BD4" i="29"/>
  <c r="AK32" i="29"/>
  <c r="AJ32" i="32" s="1"/>
  <c r="AK33" i="29"/>
  <c r="AK47" i="29"/>
  <c r="AJ47" i="32" s="1"/>
  <c r="AO71" i="4"/>
  <c r="AK49" i="29"/>
  <c r="AJ49" i="4" s="1"/>
  <c r="AK52" i="29"/>
  <c r="AJ52" i="32" s="1"/>
  <c r="AK7" i="29"/>
  <c r="AJ7" i="32" s="1"/>
  <c r="AK53" i="29"/>
  <c r="AJ53" i="32" s="1"/>
  <c r="AK63" i="29"/>
  <c r="AR44" i="4"/>
  <c r="AK69" i="29"/>
  <c r="AJ69" i="32" s="1"/>
  <c r="AQ27" i="4"/>
  <c r="AK27" i="29"/>
  <c r="AJ27" i="32" s="1"/>
  <c r="AK34" i="29"/>
  <c r="AJ34" i="4" s="1"/>
  <c r="AK29" i="29"/>
  <c r="AJ29" i="32" s="1"/>
  <c r="AK30" i="29"/>
  <c r="AJ30" i="4" s="1"/>
  <c r="AK22" i="29"/>
  <c r="AJ22" i="32" s="1"/>
  <c r="AK4" i="29"/>
  <c r="AJ4" i="32" s="1"/>
  <c r="AP16" i="32"/>
  <c r="AQ22" i="4"/>
  <c r="AK44" i="29"/>
  <c r="AJ44" i="32" s="1"/>
  <c r="AK64" i="29"/>
  <c r="AJ64" i="4" s="1"/>
  <c r="AK36" i="29"/>
  <c r="AJ36" i="4" s="1"/>
  <c r="AK11" i="29"/>
  <c r="AJ11" i="32" s="1"/>
  <c r="AK59" i="29"/>
  <c r="AJ59" i="32" s="1"/>
  <c r="AK17" i="29"/>
  <c r="AJ17" i="32" s="1"/>
  <c r="AK54" i="29"/>
  <c r="AJ54" i="32" s="1"/>
  <c r="AK73" i="29"/>
  <c r="AJ73" i="4" s="1"/>
  <c r="AK71" i="29"/>
  <c r="AJ71" i="32" s="1"/>
  <c r="AK38" i="29"/>
  <c r="AJ38" i="4" s="1"/>
  <c r="AK70" i="29"/>
  <c r="AJ70" i="4" s="1"/>
  <c r="AK15" i="29"/>
  <c r="AJ15" i="4" s="1"/>
  <c r="AK58" i="29"/>
  <c r="AJ58" i="32" s="1"/>
  <c r="AK65" i="29"/>
  <c r="AK42" i="29"/>
  <c r="AJ42" i="4" s="1"/>
  <c r="AK10" i="29"/>
  <c r="AJ10" i="4" s="1"/>
  <c r="AK62" i="29"/>
  <c r="AJ62" i="4" s="1"/>
  <c r="AK55" i="29"/>
  <c r="AR11" i="32"/>
  <c r="AK40" i="29"/>
  <c r="AJ40" i="4" s="1"/>
  <c r="AK39" i="29"/>
  <c r="AJ39" i="4" s="1"/>
  <c r="AK72" i="29"/>
  <c r="AK47" i="32"/>
  <c r="AK68" i="29"/>
  <c r="AJ68" i="32" s="1"/>
  <c r="AK16" i="29"/>
  <c r="AJ16" i="4" s="1"/>
  <c r="AK66" i="29"/>
  <c r="AJ66" i="32" s="1"/>
  <c r="AK48" i="29"/>
  <c r="AJ48" i="32" s="1"/>
  <c r="AK46" i="29"/>
  <c r="AJ46" i="4" s="1"/>
  <c r="AK59" i="4"/>
  <c r="AR52" i="32"/>
  <c r="AM39" i="32"/>
  <c r="AK43" i="29"/>
  <c r="AJ43" i="4" s="1"/>
  <c r="AK18" i="29"/>
  <c r="AJ18" i="32" s="1"/>
  <c r="AK41" i="29"/>
  <c r="AJ41" i="32" s="1"/>
  <c r="AK60" i="29"/>
  <c r="AJ60" i="32" s="1"/>
  <c r="AK61" i="29"/>
  <c r="AK9" i="29"/>
  <c r="AJ9" i="4" s="1"/>
  <c r="AK31" i="29"/>
  <c r="AK67" i="29"/>
  <c r="AJ67" i="32" s="1"/>
  <c r="AK57" i="29"/>
  <c r="AK12" i="29"/>
  <c r="AK26" i="29"/>
  <c r="AI55" i="4"/>
  <c r="AL16" i="32"/>
  <c r="AK31" i="4"/>
  <c r="AR49" i="32"/>
  <c r="AO65" i="4"/>
  <c r="AO18" i="32"/>
  <c r="AR43" i="32"/>
  <c r="AP47" i="32"/>
  <c r="AI22" i="4"/>
  <c r="AI39" i="4"/>
  <c r="AR4" i="4"/>
  <c r="AQ10" i="4"/>
  <c r="AK38" i="32"/>
  <c r="AI58" i="4"/>
  <c r="AQ46" i="4"/>
  <c r="AQ69" i="4"/>
  <c r="AR55" i="4"/>
  <c r="AK70" i="4"/>
  <c r="AP30" i="32"/>
  <c r="AM66" i="4"/>
  <c r="AO26" i="32"/>
  <c r="AO15" i="32"/>
  <c r="AN55" i="4"/>
  <c r="AN34" i="32"/>
  <c r="AP67" i="4"/>
  <c r="AI62" i="4"/>
  <c r="AK15" i="32"/>
  <c r="AN17" i="4"/>
  <c r="AM7" i="32"/>
  <c r="AN26" i="4"/>
  <c r="AN33" i="32"/>
  <c r="AM54" i="4"/>
  <c r="AG12" i="4"/>
  <c r="AK26" i="4"/>
  <c r="AK66" i="4"/>
  <c r="AJ16" i="32"/>
  <c r="AK65" i="32"/>
  <c r="AI10" i="4"/>
  <c r="AK58" i="4"/>
  <c r="AG36" i="32"/>
  <c r="AI38" i="4"/>
  <c r="AI27" i="4"/>
  <c r="AK43" i="4"/>
  <c r="AK62" i="4"/>
  <c r="AK54" i="4"/>
  <c r="AK46" i="4"/>
  <c r="AK18" i="4"/>
  <c r="AI46" i="4"/>
  <c r="AG26" i="4"/>
  <c r="AI63" i="32"/>
  <c r="AI69" i="4"/>
  <c r="AI66" i="4"/>
  <c r="AJ49" i="32"/>
  <c r="AJ32" i="4"/>
  <c r="AG62" i="4"/>
  <c r="AI54" i="4"/>
  <c r="AI42" i="4"/>
  <c r="AI30" i="4"/>
  <c r="AI14" i="4"/>
  <c r="AG66" i="4"/>
  <c r="R61" i="29"/>
  <c r="AH61" i="32" s="1"/>
  <c r="R31" i="29"/>
  <c r="AH31" i="4" s="1"/>
  <c r="R69" i="29"/>
  <c r="AH69" i="32" s="1"/>
  <c r="R12" i="29"/>
  <c r="AH12" i="32" s="1"/>
  <c r="R27" i="29"/>
  <c r="AH27" i="32" s="1"/>
  <c r="R49" i="29"/>
  <c r="AH49" i="32" s="1"/>
  <c r="R9" i="29"/>
  <c r="AH9" i="32" s="1"/>
  <c r="R10" i="29"/>
  <c r="AH10" i="32" s="1"/>
  <c r="R30" i="29"/>
  <c r="AH30" i="4" s="1"/>
  <c r="R71" i="29"/>
  <c r="AH71" i="32" s="1"/>
  <c r="R59" i="29"/>
  <c r="AH59" i="32" s="1"/>
  <c r="R60" i="29"/>
  <c r="AH60" i="4" s="1"/>
  <c r="R16" i="29"/>
  <c r="AH16" i="32" s="1"/>
  <c r="R57" i="29"/>
  <c r="AH57" i="4" s="1"/>
  <c r="R72" i="29"/>
  <c r="AH72" i="32" s="1"/>
  <c r="R40" i="29"/>
  <c r="AH40" i="32" s="1"/>
  <c r="R14" i="29"/>
  <c r="AH14" i="32" s="1"/>
  <c r="R68" i="29"/>
  <c r="AH68" i="32" s="1"/>
  <c r="R33" i="29"/>
  <c r="R7" i="29"/>
  <c r="AH7" i="4" s="1"/>
  <c r="R4" i="29"/>
  <c r="AH4" i="32" s="1"/>
  <c r="R64" i="29"/>
  <c r="AH64" i="4" s="1"/>
  <c r="R29" i="29"/>
  <c r="AH29" i="32" s="1"/>
  <c r="R70" i="29"/>
  <c r="AH70" i="32" s="1"/>
  <c r="R52" i="29"/>
  <c r="AH52" i="4" s="1"/>
  <c r="R11" i="29"/>
  <c r="AH11" i="4" s="1"/>
  <c r="R36" i="29"/>
  <c r="AH36" i="32" s="1"/>
  <c r="R62" i="29"/>
  <c r="AH62" i="32" s="1"/>
  <c r="R58" i="29"/>
  <c r="AH58" i="32" s="1"/>
  <c r="R65" i="29"/>
  <c r="AH65" i="32" s="1"/>
  <c r="AG38" i="32"/>
  <c r="R55" i="29"/>
  <c r="R22" i="29"/>
  <c r="AH22" i="32" s="1"/>
  <c r="R17" i="29"/>
  <c r="AH17" i="4" s="1"/>
  <c r="R38" i="29"/>
  <c r="AH38" i="32" s="1"/>
  <c r="R44" i="29"/>
  <c r="AH44" i="4" s="1"/>
  <c r="R18" i="29"/>
  <c r="AH18" i="4" s="1"/>
  <c r="AG15" i="4"/>
  <c r="R53" i="29"/>
  <c r="R43" i="29"/>
  <c r="R67" i="29"/>
  <c r="R48" i="29"/>
  <c r="R41" i="29"/>
  <c r="R66" i="29"/>
  <c r="AH66" i="32" s="1"/>
  <c r="R46" i="29"/>
  <c r="AH46" i="32" s="1"/>
  <c r="R15" i="29"/>
  <c r="AH15" i="32" s="1"/>
  <c r="R34" i="29"/>
  <c r="AH34" i="32" s="1"/>
  <c r="R26" i="29"/>
  <c r="AH26" i="4" s="1"/>
  <c r="R47" i="29"/>
  <c r="R39" i="29"/>
  <c r="R63" i="29"/>
  <c r="R32" i="29"/>
  <c r="AH10" i="4"/>
  <c r="AG70" i="4"/>
  <c r="AG18" i="4"/>
  <c r="AG11" i="4"/>
  <c r="AG34" i="32"/>
  <c r="AG31" i="4"/>
  <c r="AG65" i="4"/>
  <c r="AG58" i="4"/>
  <c r="AG46" i="4"/>
  <c r="I27" i="32"/>
  <c r="I26" i="4"/>
  <c r="K27" i="4"/>
  <c r="K21" i="32"/>
  <c r="K6" i="4"/>
  <c r="K16" i="4"/>
  <c r="I37" i="32"/>
  <c r="BD35" i="27"/>
  <c r="L34" i="4" s="1"/>
  <c r="BD50" i="27"/>
  <c r="L49" i="4" s="1"/>
  <c r="BD71" i="27"/>
  <c r="L70" i="32" s="1"/>
  <c r="BD73" i="27"/>
  <c r="L72" i="32" s="1"/>
  <c r="BD11" i="27"/>
  <c r="L10" i="32" s="1"/>
  <c r="BD74" i="27"/>
  <c r="L73" i="32" s="1"/>
  <c r="BD22" i="27"/>
  <c r="L21" i="4" s="1"/>
  <c r="BD5" i="27"/>
  <c r="L4" i="32" s="1"/>
  <c r="BD25" i="27"/>
  <c r="L24" i="4" s="1"/>
  <c r="BD38" i="27"/>
  <c r="L37" i="32" s="1"/>
  <c r="BD8" i="27"/>
  <c r="L7" i="32" s="1"/>
  <c r="BD21" i="27"/>
  <c r="L20" i="32" s="1"/>
  <c r="K70" i="4"/>
  <c r="BD17" i="27"/>
  <c r="L16" i="32" s="1"/>
  <c r="BD40" i="27"/>
  <c r="BD28" i="27"/>
  <c r="L27" i="32" s="1"/>
  <c r="BD65" i="27"/>
  <c r="L64" i="32" s="1"/>
  <c r="BD66" i="27"/>
  <c r="L65" i="32" s="1"/>
  <c r="BD70" i="27"/>
  <c r="BD51" i="27"/>
  <c r="L50" i="32" s="1"/>
  <c r="BD9" i="27"/>
  <c r="L8" i="32" s="1"/>
  <c r="BD19" i="27"/>
  <c r="L18" i="4" s="1"/>
  <c r="I40" i="32"/>
  <c r="BD41" i="27"/>
  <c r="BD13" i="27"/>
  <c r="L12" i="32" s="1"/>
  <c r="I35" i="32"/>
  <c r="I19" i="4"/>
  <c r="I17" i="32"/>
  <c r="BD6" i="27"/>
  <c r="L5" i="32" s="1"/>
  <c r="BD33" i="27"/>
  <c r="L32" i="4" s="1"/>
  <c r="BD63" i="27"/>
  <c r="L62" i="4" s="1"/>
  <c r="BD42" i="27"/>
  <c r="BD27" i="27"/>
  <c r="BD23" i="27"/>
  <c r="L22" i="32" s="1"/>
  <c r="BD55" i="27"/>
  <c r="L54" i="32" s="1"/>
  <c r="BD20" i="27"/>
  <c r="L19" i="32" s="1"/>
  <c r="BD14" i="27"/>
  <c r="I39" i="4"/>
  <c r="I23" i="32"/>
  <c r="I21" i="4"/>
  <c r="BD43" i="27"/>
  <c r="L42" i="32" s="1"/>
  <c r="BD52" i="27"/>
  <c r="L51" i="32" s="1"/>
  <c r="BD44" i="27"/>
  <c r="L43" i="4" s="1"/>
  <c r="BD36" i="27"/>
  <c r="L35" i="4" s="1"/>
  <c r="BD7" i="27"/>
  <c r="L6" i="4" s="1"/>
  <c r="BD10" i="27"/>
  <c r="L9" i="32" s="1"/>
  <c r="BD54" i="27"/>
  <c r="L53" i="32" s="1"/>
  <c r="BD61" i="27"/>
  <c r="L60" i="4" s="1"/>
  <c r="BD18" i="27"/>
  <c r="L17" i="32" s="1"/>
  <c r="BD69" i="27"/>
  <c r="L68" i="32" s="1"/>
  <c r="BD12" i="27"/>
  <c r="BD37" i="27"/>
  <c r="L36" i="32" s="1"/>
  <c r="BD16" i="27"/>
  <c r="L15" i="4" s="1"/>
  <c r="BD29" i="27"/>
  <c r="L28" i="32" s="1"/>
  <c r="BD15" i="27"/>
  <c r="L14" i="32" s="1"/>
  <c r="BD34" i="27"/>
  <c r="L33" i="32" s="1"/>
  <c r="I18" i="32"/>
  <c r="I49" i="32"/>
  <c r="I24" i="4"/>
  <c r="I15" i="4"/>
  <c r="I6" i="32"/>
  <c r="AK36" i="27"/>
  <c r="J35" i="32" s="1"/>
  <c r="AK13" i="27"/>
  <c r="J12" i="32" s="1"/>
  <c r="AK7" i="27"/>
  <c r="J6" i="4" s="1"/>
  <c r="E90" i="4" s="1"/>
  <c r="AK9" i="27"/>
  <c r="J8" i="32" s="1"/>
  <c r="I30" i="32"/>
  <c r="AK69" i="27"/>
  <c r="J68" i="4" s="1"/>
  <c r="AK44" i="27"/>
  <c r="J43" i="4" s="1"/>
  <c r="AK41" i="27"/>
  <c r="J40" i="32" s="1"/>
  <c r="AK40" i="27"/>
  <c r="J39" i="4" s="1"/>
  <c r="I32" i="32"/>
  <c r="AK8" i="27"/>
  <c r="J7" i="4" s="1"/>
  <c r="AK20" i="27"/>
  <c r="J19" i="32" s="1"/>
  <c r="AK18" i="27"/>
  <c r="J17" i="4" s="1"/>
  <c r="E101" i="4" s="1"/>
  <c r="AK54" i="27"/>
  <c r="J53" i="32" s="1"/>
  <c r="AK10" i="27"/>
  <c r="J9" i="32" s="1"/>
  <c r="AK73" i="27"/>
  <c r="J72" i="4" s="1"/>
  <c r="F156" i="4" s="1"/>
  <c r="AK21" i="27"/>
  <c r="J20" i="32" s="1"/>
  <c r="AK11" i="27"/>
  <c r="J10" i="32" s="1"/>
  <c r="AK52" i="27"/>
  <c r="J51" i="4" s="1"/>
  <c r="I16" i="4"/>
  <c r="I53" i="4"/>
  <c r="I20" i="4"/>
  <c r="I34" i="32"/>
  <c r="AK71" i="27"/>
  <c r="J70" i="32" s="1"/>
  <c r="AK32" i="27"/>
  <c r="J31" i="32" s="1"/>
  <c r="AK74" i="27"/>
  <c r="J73" i="32" s="1"/>
  <c r="AK43" i="27"/>
  <c r="J42" i="4" s="1"/>
  <c r="AK34" i="27"/>
  <c r="J33" i="4" s="1"/>
  <c r="AK33" i="27"/>
  <c r="J32" i="32" s="1"/>
  <c r="AK51" i="27"/>
  <c r="J50" i="32" s="1"/>
  <c r="AK12" i="27"/>
  <c r="J11" i="4" s="1"/>
  <c r="AK42" i="27"/>
  <c r="J41" i="32" s="1"/>
  <c r="AK29" i="27"/>
  <c r="J28" i="4" s="1"/>
  <c r="F112" i="4" s="1"/>
  <c r="AK28" i="27"/>
  <c r="J27" i="4" s="1"/>
  <c r="AK5" i="27"/>
  <c r="J4" i="4" s="1"/>
  <c r="AK16" i="27"/>
  <c r="J15" i="4" s="1"/>
  <c r="E99" i="4" s="1"/>
  <c r="AK17" i="27"/>
  <c r="J16" i="32" s="1"/>
  <c r="I42" i="4"/>
  <c r="AK25" i="27"/>
  <c r="J24" i="32" s="1"/>
  <c r="AK6" i="27"/>
  <c r="J5" i="4" s="1"/>
  <c r="AK19" i="27"/>
  <c r="J18" i="32" s="1"/>
  <c r="AK72" i="27"/>
  <c r="J71" i="32" s="1"/>
  <c r="I155" i="32" s="1"/>
  <c r="AK70" i="27"/>
  <c r="J69" i="4" s="1"/>
  <c r="AK38" i="27"/>
  <c r="J37" i="4" s="1"/>
  <c r="AK22" i="27"/>
  <c r="J21" i="32" s="1"/>
  <c r="AK50" i="27"/>
  <c r="J49" i="32" s="1"/>
  <c r="AK35" i="27"/>
  <c r="J34" i="32" s="1"/>
  <c r="AK24" i="27"/>
  <c r="J23" i="4" s="1"/>
  <c r="AK27" i="27"/>
  <c r="J26" i="4" s="1"/>
  <c r="E110" i="4" s="1"/>
  <c r="AK31" i="27"/>
  <c r="J30" i="4" s="1"/>
  <c r="F114" i="4" s="1"/>
  <c r="I69" i="4"/>
  <c r="I71" i="4"/>
  <c r="I31" i="4"/>
  <c r="I12" i="32"/>
  <c r="I9" i="32"/>
  <c r="I10" i="4"/>
  <c r="I73" i="4"/>
  <c r="I8" i="4"/>
  <c r="I11" i="4"/>
  <c r="AR72" i="4"/>
  <c r="AR71" i="32"/>
  <c r="AN4" i="4"/>
  <c r="AP4" i="32"/>
  <c r="AN71" i="32"/>
  <c r="L63" i="32"/>
  <c r="L63" i="4"/>
  <c r="AO68" i="32"/>
  <c r="AO68" i="4"/>
  <c r="AL52" i="4"/>
  <c r="J63" i="32"/>
  <c r="J63" i="4"/>
  <c r="E147" i="4" s="1"/>
  <c r="AP34" i="32"/>
  <c r="AP34" i="4"/>
  <c r="L29" i="32"/>
  <c r="L29" i="4"/>
  <c r="J36" i="32"/>
  <c r="J36" i="4"/>
  <c r="AR50" i="32"/>
  <c r="AR50" i="4"/>
  <c r="AG40" i="32"/>
  <c r="AG40" i="4"/>
  <c r="AP61" i="32"/>
  <c r="AP61" i="4"/>
  <c r="AM48" i="32"/>
  <c r="AM48" i="4"/>
  <c r="AQ40" i="4"/>
  <c r="AQ40" i="32"/>
  <c r="AN10" i="4"/>
  <c r="AN10" i="32"/>
  <c r="AK5" i="4"/>
  <c r="AK5" i="32"/>
  <c r="AP20" i="32"/>
  <c r="AP20" i="4"/>
  <c r="AG32" i="32"/>
  <c r="AG32" i="4"/>
  <c r="AH50" i="32"/>
  <c r="AH50" i="4"/>
  <c r="J4" i="32"/>
  <c r="AG73" i="32"/>
  <c r="AG73" i="4"/>
  <c r="AO60" i="32"/>
  <c r="AO60" i="4"/>
  <c r="AK56" i="32"/>
  <c r="AK56" i="4"/>
  <c r="AI40" i="32"/>
  <c r="AI40" i="4"/>
  <c r="AL20" i="4"/>
  <c r="AL20" i="32"/>
  <c r="AQ43" i="4"/>
  <c r="AQ43" i="32"/>
  <c r="AG21" i="32"/>
  <c r="AG21" i="4"/>
  <c r="AI41" i="32"/>
  <c r="AI41" i="4"/>
  <c r="AG22" i="32"/>
  <c r="AG22" i="4"/>
  <c r="AM5" i="32"/>
  <c r="AM5" i="4"/>
  <c r="AJ13" i="32"/>
  <c r="AJ13" i="4"/>
  <c r="AI36" i="32"/>
  <c r="AI36" i="4"/>
  <c r="AO14" i="4"/>
  <c r="AO14" i="32"/>
  <c r="AI68" i="32"/>
  <c r="AI68" i="4"/>
  <c r="AQ12" i="32"/>
  <c r="AQ12" i="4"/>
  <c r="AO43" i="32"/>
  <c r="AO43" i="4"/>
  <c r="AH13" i="32"/>
  <c r="AH13" i="4"/>
  <c r="AQ63" i="32"/>
  <c r="AQ63" i="4"/>
  <c r="AQ45" i="32"/>
  <c r="AQ45" i="4"/>
  <c r="AN25" i="4"/>
  <c r="AN25" i="32"/>
  <c r="AO47" i="4"/>
  <c r="AO47" i="32"/>
  <c r="AO17" i="32"/>
  <c r="AO17" i="4"/>
  <c r="AM71" i="32"/>
  <c r="AM71" i="4"/>
  <c r="AL39" i="32"/>
  <c r="AL39" i="4"/>
  <c r="AK25" i="4"/>
  <c r="AK25" i="32"/>
  <c r="AQ34" i="32"/>
  <c r="AQ34" i="4"/>
  <c r="J54" i="32"/>
  <c r="J54" i="4"/>
  <c r="AI64" i="32"/>
  <c r="AI64" i="4"/>
  <c r="L56" i="32"/>
  <c r="L56" i="4"/>
  <c r="AK29" i="4"/>
  <c r="AK29" i="32"/>
  <c r="AM38" i="4"/>
  <c r="AM38" i="32"/>
  <c r="AO7" i="4"/>
  <c r="AO7" i="32"/>
  <c r="AN24" i="32"/>
  <c r="AN24" i="4"/>
  <c r="AK4" i="32"/>
  <c r="AK4" i="4"/>
  <c r="AG68" i="32"/>
  <c r="AG68" i="4"/>
  <c r="AJ42" i="32"/>
  <c r="AQ48" i="32"/>
  <c r="AQ48" i="4"/>
  <c r="AI52" i="32"/>
  <c r="AI52" i="4"/>
  <c r="AP26" i="4"/>
  <c r="AP26" i="32"/>
  <c r="AL35" i="32"/>
  <c r="AL35" i="4"/>
  <c r="J56" i="32"/>
  <c r="J56" i="4"/>
  <c r="AI67" i="32"/>
  <c r="AI67" i="4"/>
  <c r="AM18" i="32"/>
  <c r="AM18" i="4"/>
  <c r="AG72" i="32"/>
  <c r="AG72" i="4"/>
  <c r="AN13" i="4"/>
  <c r="AN13" i="32"/>
  <c r="AM61" i="32"/>
  <c r="AM61" i="4"/>
  <c r="AP11" i="4"/>
  <c r="AP11" i="32"/>
  <c r="AM12" i="32"/>
  <c r="AM12" i="4"/>
  <c r="AO9" i="32"/>
  <c r="AO9" i="4"/>
  <c r="AM11" i="4"/>
  <c r="AM11" i="32"/>
  <c r="AK33" i="32"/>
  <c r="AK33" i="4"/>
  <c r="AI18" i="32"/>
  <c r="AI18" i="4"/>
  <c r="I43" i="32"/>
  <c r="I43" i="4"/>
  <c r="I68" i="32"/>
  <c r="I68" i="4"/>
  <c r="K42" i="32"/>
  <c r="K42" i="4"/>
  <c r="L58" i="32"/>
  <c r="L58" i="4"/>
  <c r="K35" i="4"/>
  <c r="K35" i="32"/>
  <c r="K41" i="32"/>
  <c r="K41" i="4"/>
  <c r="K17" i="32"/>
  <c r="K17" i="4"/>
  <c r="K68" i="32"/>
  <c r="K68" i="4"/>
  <c r="L43" i="32"/>
  <c r="AM70" i="32"/>
  <c r="AM70" i="4"/>
  <c r="AR42" i="32"/>
  <c r="AR42" i="4"/>
  <c r="AI44" i="32"/>
  <c r="AI44" i="4"/>
  <c r="AG44" i="32"/>
  <c r="AG44" i="4"/>
  <c r="AG52" i="32"/>
  <c r="AG52" i="4"/>
  <c r="AK61" i="32"/>
  <c r="AK61" i="4"/>
  <c r="AI31" i="32"/>
  <c r="AI31" i="4"/>
  <c r="AG16" i="32"/>
  <c r="AG16" i="4"/>
  <c r="AQ57" i="32"/>
  <c r="AQ57" i="4"/>
  <c r="L67" i="32"/>
  <c r="L67" i="4"/>
  <c r="AQ72" i="32"/>
  <c r="AQ72" i="4"/>
  <c r="AL62" i="32"/>
  <c r="AL62" i="4"/>
  <c r="AI60" i="32"/>
  <c r="AI60" i="4"/>
  <c r="AG60" i="32"/>
  <c r="AG60" i="4"/>
  <c r="AM40" i="32"/>
  <c r="AM40" i="4"/>
  <c r="AQ56" i="32"/>
  <c r="AQ56" i="4"/>
  <c r="AG53" i="32"/>
  <c r="AG53" i="4"/>
  <c r="AK27" i="32"/>
  <c r="AK27" i="4"/>
  <c r="AI33" i="32"/>
  <c r="AI33" i="4"/>
  <c r="L46" i="32"/>
  <c r="L46" i="4"/>
  <c r="AO53" i="32"/>
  <c r="AO53" i="4"/>
  <c r="AQ33" i="32"/>
  <c r="AQ33" i="4"/>
  <c r="AO19" i="4"/>
  <c r="AO19" i="32"/>
  <c r="AM33" i="32"/>
  <c r="AM33" i="4"/>
  <c r="AP23" i="4"/>
  <c r="AP23" i="32"/>
  <c r="AK45" i="32"/>
  <c r="AK45" i="4"/>
  <c r="AQ5" i="4"/>
  <c r="AQ5" i="32"/>
  <c r="AQ36" i="32"/>
  <c r="AQ36" i="4"/>
  <c r="AL11" i="32"/>
  <c r="AL11" i="4"/>
  <c r="AO36" i="32"/>
  <c r="AO36" i="4"/>
  <c r="AP66" i="32"/>
  <c r="AP66" i="4"/>
  <c r="AQ14" i="4"/>
  <c r="AQ14" i="32"/>
  <c r="AO57" i="32"/>
  <c r="AO57" i="4"/>
  <c r="AO72" i="32"/>
  <c r="AO72" i="4"/>
  <c r="AJ55" i="32"/>
  <c r="AJ55" i="4"/>
  <c r="AK72" i="32"/>
  <c r="AK72" i="4"/>
  <c r="I56" i="32"/>
  <c r="I56" i="4"/>
  <c r="K37" i="32"/>
  <c r="K37" i="4"/>
  <c r="AO37" i="32"/>
  <c r="AO37" i="4"/>
  <c r="AM36" i="32"/>
  <c r="AM36" i="4"/>
  <c r="AK67" i="32"/>
  <c r="AK67" i="4"/>
  <c r="AG41" i="32"/>
  <c r="AG41" i="4"/>
  <c r="J42" i="32"/>
  <c r="I36" i="32"/>
  <c r="I36" i="4"/>
  <c r="I62" i="32"/>
  <c r="I62" i="4"/>
  <c r="K28" i="32"/>
  <c r="K28" i="4"/>
  <c r="K65" i="32"/>
  <c r="K65" i="4"/>
  <c r="K69" i="32"/>
  <c r="K69" i="4"/>
  <c r="K63" i="32"/>
  <c r="K63" i="4"/>
  <c r="K9" i="32"/>
  <c r="K9" i="4"/>
  <c r="K26" i="32"/>
  <c r="K26" i="4"/>
  <c r="L23" i="32"/>
  <c r="L23" i="4"/>
  <c r="K5" i="4"/>
  <c r="K5" i="32"/>
  <c r="K72" i="32"/>
  <c r="K72" i="4"/>
  <c r="AI4" i="32"/>
  <c r="AI4" i="4"/>
  <c r="L21" i="32"/>
  <c r="J66" i="32"/>
  <c r="J66" i="4"/>
  <c r="J48" i="32"/>
  <c r="J48" i="4"/>
  <c r="E132" i="4" s="1"/>
  <c r="L60" i="32"/>
  <c r="AI70" i="32"/>
  <c r="AI70" i="4"/>
  <c r="AK68" i="32"/>
  <c r="AK68" i="4"/>
  <c r="AH54" i="32"/>
  <c r="AH54" i="4"/>
  <c r="AN42" i="4"/>
  <c r="AN42" i="32"/>
  <c r="AQ60" i="32"/>
  <c r="AQ60" i="4"/>
  <c r="AO40" i="32"/>
  <c r="AO40" i="4"/>
  <c r="AP60" i="32"/>
  <c r="AP60" i="4"/>
  <c r="AL50" i="32"/>
  <c r="AL50" i="4"/>
  <c r="AO61" i="32"/>
  <c r="AO61" i="4"/>
  <c r="AQ52" i="32"/>
  <c r="AQ52" i="4"/>
  <c r="AI57" i="32"/>
  <c r="AI57" i="4"/>
  <c r="AL61" i="32"/>
  <c r="AL61" i="4"/>
  <c r="AR30" i="4"/>
  <c r="AR30" i="32"/>
  <c r="L57" i="32"/>
  <c r="L57" i="4"/>
  <c r="AI28" i="32"/>
  <c r="AI28" i="4"/>
  <c r="AO13" i="32"/>
  <c r="AO13" i="4"/>
  <c r="AK35" i="32"/>
  <c r="AK35" i="4"/>
  <c r="AO5" i="32"/>
  <c r="AO5" i="4"/>
  <c r="AJ22" i="4"/>
  <c r="AI71" i="32"/>
  <c r="AI71" i="4"/>
  <c r="AK57" i="32"/>
  <c r="AK57" i="4"/>
  <c r="AI37" i="32"/>
  <c r="AI37" i="4"/>
  <c r="AG19" i="32"/>
  <c r="AG19" i="4"/>
  <c r="AL31" i="32"/>
  <c r="AL31" i="4"/>
  <c r="AI34" i="32"/>
  <c r="AI34" i="4"/>
  <c r="AM20" i="4"/>
  <c r="AM20" i="32"/>
  <c r="AR62" i="32"/>
  <c r="AR62" i="4"/>
  <c r="AI73" i="32"/>
  <c r="AI73" i="4"/>
  <c r="AR35" i="4"/>
  <c r="AR35" i="32"/>
  <c r="AQ26" i="32"/>
  <c r="AQ26" i="4"/>
  <c r="AG14" i="4"/>
  <c r="AG14" i="32"/>
  <c r="AO67" i="4"/>
  <c r="AO67" i="32"/>
  <c r="AO51" i="32"/>
  <c r="AO51" i="4"/>
  <c r="AM8" i="32"/>
  <c r="AM8" i="4"/>
  <c r="AM37" i="4"/>
  <c r="AM37" i="32"/>
  <c r="AI12" i="32"/>
  <c r="AI12" i="4"/>
  <c r="AM53" i="4"/>
  <c r="AM53" i="32"/>
  <c r="AO41" i="4"/>
  <c r="AO41" i="32"/>
  <c r="AQ16" i="32"/>
  <c r="AQ16" i="4"/>
  <c r="AJ45" i="32"/>
  <c r="AJ45" i="4"/>
  <c r="AI16" i="32"/>
  <c r="AI16" i="4"/>
  <c r="AJ63" i="32"/>
  <c r="AJ63" i="4"/>
  <c r="AM73" i="32"/>
  <c r="AM73" i="4"/>
  <c r="AR59" i="32"/>
  <c r="AR59" i="4"/>
  <c r="AK16" i="4"/>
  <c r="AK16" i="32"/>
  <c r="AI9" i="32"/>
  <c r="AI9" i="4"/>
  <c r="AR24" i="4"/>
  <c r="AR24" i="32"/>
  <c r="AI5" i="32"/>
  <c r="AI5" i="4"/>
  <c r="AG63" i="32"/>
  <c r="AG63" i="4"/>
  <c r="AO22" i="4"/>
  <c r="AO22" i="32"/>
  <c r="J46" i="32"/>
  <c r="J46" i="4"/>
  <c r="F130" i="4" s="1"/>
  <c r="I38" i="32"/>
  <c r="I38" i="4"/>
  <c r="I54" i="32"/>
  <c r="I54" i="4"/>
  <c r="I64" i="32"/>
  <c r="I64" i="4"/>
  <c r="K34" i="32"/>
  <c r="K34" i="4"/>
  <c r="K12" i="32"/>
  <c r="K12" i="4"/>
  <c r="L69" i="32"/>
  <c r="L69" i="4"/>
  <c r="K73" i="32"/>
  <c r="K73" i="4"/>
  <c r="K58" i="32"/>
  <c r="K58" i="4"/>
  <c r="K18" i="32"/>
  <c r="K18" i="4"/>
  <c r="L26" i="4"/>
  <c r="L26" i="32"/>
  <c r="K30" i="32"/>
  <c r="K30" i="4"/>
  <c r="K8" i="32"/>
  <c r="K8" i="4"/>
  <c r="K60" i="32"/>
  <c r="K60" i="4"/>
  <c r="AJ4" i="4"/>
  <c r="AO56" i="32"/>
  <c r="AO56" i="4"/>
  <c r="AK19" i="32"/>
  <c r="AK19" i="4"/>
  <c r="AO64" i="32"/>
  <c r="AO64" i="4"/>
  <c r="K66" i="32"/>
  <c r="K66" i="4"/>
  <c r="AR66" i="32"/>
  <c r="AG61" i="32"/>
  <c r="AG61" i="4"/>
  <c r="K43" i="4"/>
  <c r="K43" i="32"/>
  <c r="L5" i="4"/>
  <c r="AM72" i="32"/>
  <c r="AM72" i="4"/>
  <c r="AP38" i="32"/>
  <c r="AP38" i="4"/>
  <c r="AR48" i="32"/>
  <c r="AR48" i="4"/>
  <c r="AM49" i="32"/>
  <c r="AM49" i="4"/>
  <c r="L65" i="4"/>
  <c r="AR19" i="32"/>
  <c r="AR19" i="4"/>
  <c r="AK30" i="32"/>
  <c r="AK30" i="4"/>
  <c r="AM68" i="32"/>
  <c r="AM68" i="4"/>
  <c r="AI17" i="32"/>
  <c r="AI17" i="4"/>
  <c r="AI32" i="32"/>
  <c r="AI32" i="4"/>
  <c r="AG57" i="32"/>
  <c r="AG57" i="4"/>
  <c r="AR27" i="32"/>
  <c r="AR27" i="4"/>
  <c r="AK71" i="32"/>
  <c r="AK71" i="4"/>
  <c r="AR54" i="4"/>
  <c r="AR54" i="32"/>
  <c r="AO49" i="32"/>
  <c r="AO49" i="4"/>
  <c r="AJ6" i="32"/>
  <c r="AJ6" i="4"/>
  <c r="I44" i="32"/>
  <c r="I44" i="4"/>
  <c r="I70" i="32"/>
  <c r="I70" i="4"/>
  <c r="K47" i="32"/>
  <c r="K47" i="4"/>
  <c r="K7" i="32"/>
  <c r="K7" i="4"/>
  <c r="K32" i="32"/>
  <c r="K32" i="4"/>
  <c r="K55" i="32"/>
  <c r="K55" i="4"/>
  <c r="L66" i="32"/>
  <c r="L66" i="4"/>
  <c r="AN66" i="32"/>
  <c r="AN66" i="4"/>
  <c r="AR46" i="32"/>
  <c r="AR46" i="4"/>
  <c r="AK44" i="32"/>
  <c r="AK44" i="4"/>
  <c r="J67" i="32"/>
  <c r="J67" i="4"/>
  <c r="F151" i="4" s="1"/>
  <c r="AR22" i="4"/>
  <c r="AR22" i="32"/>
  <c r="AI8" i="32"/>
  <c r="AI8" i="4"/>
  <c r="AK24" i="4"/>
  <c r="AK24" i="32"/>
  <c r="AQ49" i="32"/>
  <c r="AQ49" i="4"/>
  <c r="AM15" i="32"/>
  <c r="AM15" i="4"/>
  <c r="AQ31" i="32"/>
  <c r="AQ31" i="4"/>
  <c r="AO55" i="4"/>
  <c r="AO55" i="32"/>
  <c r="AQ23" i="32"/>
  <c r="AQ23" i="4"/>
  <c r="AQ71" i="32"/>
  <c r="AQ71" i="4"/>
  <c r="AQ55" i="32"/>
  <c r="AQ55" i="4"/>
  <c r="AO25" i="32"/>
  <c r="AO25" i="4"/>
  <c r="J58" i="32"/>
  <c r="J58" i="4"/>
  <c r="K51" i="4"/>
  <c r="K51" i="32"/>
  <c r="K46" i="32"/>
  <c r="K46" i="4"/>
  <c r="K40" i="4"/>
  <c r="K40" i="32"/>
  <c r="K48" i="32"/>
  <c r="K48" i="4"/>
  <c r="AP70" i="32"/>
  <c r="AP70" i="4"/>
  <c r="AN58" i="32"/>
  <c r="AN58" i="4"/>
  <c r="AP46" i="4"/>
  <c r="AP46" i="32"/>
  <c r="AM52" i="32"/>
  <c r="AM52" i="4"/>
  <c r="AP42" i="32"/>
  <c r="AP42" i="4"/>
  <c r="AN56" i="4"/>
  <c r="AN56" i="32"/>
  <c r="AJ48" i="4"/>
  <c r="AK8" i="4"/>
  <c r="AK8" i="32"/>
  <c r="AQ65" i="32"/>
  <c r="AQ65" i="4"/>
  <c r="AG48" i="32"/>
  <c r="AG48" i="4"/>
  <c r="AJ56" i="32"/>
  <c r="AJ56" i="4"/>
  <c r="AL44" i="32"/>
  <c r="AN44" i="4"/>
  <c r="J14" i="4"/>
  <c r="J14" i="32"/>
  <c r="AO35" i="32"/>
  <c r="AO35" i="4"/>
  <c r="AQ38" i="32"/>
  <c r="AQ38" i="4"/>
  <c r="AQ20" i="32"/>
  <c r="AQ20" i="4"/>
  <c r="AK6" i="32"/>
  <c r="AK6" i="4"/>
  <c r="AM23" i="4"/>
  <c r="AM23" i="32"/>
  <c r="J55" i="32"/>
  <c r="J55" i="4"/>
  <c r="F139" i="4" s="1"/>
  <c r="AJ54" i="4"/>
  <c r="AR7" i="32"/>
  <c r="AQ61" i="32"/>
  <c r="AQ61" i="4"/>
  <c r="AI47" i="32"/>
  <c r="AI47" i="4"/>
  <c r="AG27" i="32"/>
  <c r="AG27" i="4"/>
  <c r="AO10" i="4"/>
  <c r="AO10" i="32"/>
  <c r="AP65" i="32"/>
  <c r="AP65" i="4"/>
  <c r="AI49" i="32"/>
  <c r="AI49" i="4"/>
  <c r="AH28" i="32"/>
  <c r="AH28" i="4"/>
  <c r="AK14" i="32"/>
  <c r="AK14" i="4"/>
  <c r="AN19" i="32"/>
  <c r="AN19" i="4"/>
  <c r="AI51" i="32"/>
  <c r="AI51" i="4"/>
  <c r="AO30" i="4"/>
  <c r="AO30" i="32"/>
  <c r="AJ19" i="32"/>
  <c r="AJ19" i="4"/>
  <c r="AL47" i="32"/>
  <c r="AL47" i="4"/>
  <c r="AN69" i="32"/>
  <c r="AN69" i="4"/>
  <c r="AG33" i="4"/>
  <c r="AG33" i="32"/>
  <c r="AM55" i="32"/>
  <c r="AM55" i="4"/>
  <c r="AO24" i="32"/>
  <c r="AO24" i="4"/>
  <c r="AH24" i="32"/>
  <c r="AH24" i="4"/>
  <c r="AM59" i="32"/>
  <c r="AM59" i="4"/>
  <c r="AM31" i="32"/>
  <c r="AM31" i="4"/>
  <c r="AL59" i="4"/>
  <c r="AL41" i="32"/>
  <c r="AL41" i="4"/>
  <c r="AP28" i="32"/>
  <c r="AP28" i="4"/>
  <c r="AM9" i="32"/>
  <c r="AM9" i="4"/>
  <c r="AI15" i="32"/>
  <c r="AI15" i="4"/>
  <c r="AH20" i="32"/>
  <c r="AH20" i="4"/>
  <c r="AN57" i="32"/>
  <c r="AN57" i="4"/>
  <c r="AM47" i="32"/>
  <c r="AM47" i="4"/>
  <c r="AG43" i="32"/>
  <c r="AG43" i="4"/>
  <c r="AM32" i="32"/>
  <c r="AM32" i="4"/>
  <c r="AQ17" i="4"/>
  <c r="AQ17" i="32"/>
  <c r="AP31" i="4"/>
  <c r="AP31" i="32"/>
  <c r="AG17" i="32"/>
  <c r="AG17" i="4"/>
  <c r="I14" i="4"/>
  <c r="I14" i="32"/>
  <c r="I50" i="32"/>
  <c r="I50" i="4"/>
  <c r="I59" i="32"/>
  <c r="I59" i="4"/>
  <c r="K11" i="32"/>
  <c r="K11" i="4"/>
  <c r="K33" i="32"/>
  <c r="K33" i="4"/>
  <c r="K54" i="32"/>
  <c r="K54" i="4"/>
  <c r="K19" i="32"/>
  <c r="K19" i="4"/>
  <c r="K53" i="32"/>
  <c r="K53" i="4"/>
  <c r="K49" i="32"/>
  <c r="K49" i="4"/>
  <c r="K13" i="4"/>
  <c r="K13" i="32"/>
  <c r="L48" i="32"/>
  <c r="L48" i="4"/>
  <c r="K10" i="32"/>
  <c r="K10" i="4"/>
  <c r="AI23" i="32"/>
  <c r="AI23" i="4"/>
  <c r="AO27" i="4"/>
  <c r="AO27" i="32"/>
  <c r="L38" i="32"/>
  <c r="L38" i="4"/>
  <c r="AM16" i="4"/>
  <c r="AM16" i="32"/>
  <c r="AN62" i="32"/>
  <c r="AN62" i="4"/>
  <c r="AK22" i="32"/>
  <c r="AK22" i="4"/>
  <c r="AI43" i="32"/>
  <c r="AI43" i="4"/>
  <c r="AO33" i="32"/>
  <c r="AO33" i="4"/>
  <c r="AK12" i="4"/>
  <c r="AK12" i="32"/>
  <c r="AK55" i="32"/>
  <c r="AK55" i="4"/>
  <c r="AN43" i="32"/>
  <c r="AN43" i="4"/>
  <c r="AG9" i="32"/>
  <c r="AG9" i="4"/>
  <c r="AK49" i="32"/>
  <c r="AK49" i="4"/>
  <c r="K39" i="32"/>
  <c r="K39" i="4"/>
  <c r="L40" i="4"/>
  <c r="L40" i="32"/>
  <c r="AI72" i="32"/>
  <c r="AI72" i="4"/>
  <c r="AR58" i="32"/>
  <c r="AR58" i="4"/>
  <c r="AM56" i="32"/>
  <c r="AM56" i="4"/>
  <c r="AO8" i="32"/>
  <c r="AO8" i="4"/>
  <c r="AI56" i="32"/>
  <c r="AI56" i="4"/>
  <c r="AR38" i="32"/>
  <c r="AR38" i="4"/>
  <c r="AP15" i="4"/>
  <c r="AP15" i="32"/>
  <c r="AR8" i="4"/>
  <c r="AR8" i="32"/>
  <c r="AI59" i="32"/>
  <c r="AI59" i="4"/>
  <c r="AK7" i="32"/>
  <c r="AK7" i="4"/>
  <c r="AO59" i="32"/>
  <c r="AO59" i="4"/>
  <c r="AG25" i="32"/>
  <c r="AG25" i="4"/>
  <c r="AR32" i="32"/>
  <c r="AR32" i="4"/>
  <c r="AQ11" i="32"/>
  <c r="AQ11" i="4"/>
  <c r="AQ67" i="32"/>
  <c r="AQ67" i="4"/>
  <c r="AO29" i="32"/>
  <c r="AO29" i="4"/>
  <c r="J52" i="32"/>
  <c r="J52" i="4"/>
  <c r="J60" i="32"/>
  <c r="J60" i="4"/>
  <c r="L7" i="4"/>
  <c r="L55" i="32"/>
  <c r="L55" i="4"/>
  <c r="J38" i="32"/>
  <c r="J38" i="4"/>
  <c r="L52" i="32"/>
  <c r="L52" i="4"/>
  <c r="AK69" i="32"/>
  <c r="AK69" i="4"/>
  <c r="AO73" i="32"/>
  <c r="AO73" i="4"/>
  <c r="AI65" i="32"/>
  <c r="AI65" i="4"/>
  <c r="AO44" i="32"/>
  <c r="AO44" i="4"/>
  <c r="AR65" i="32"/>
  <c r="AR65" i="4"/>
  <c r="AP50" i="32"/>
  <c r="AP50" i="4"/>
  <c r="AO52" i="32"/>
  <c r="AO52" i="4"/>
  <c r="AM65" i="32"/>
  <c r="AM65" i="4"/>
  <c r="AG35" i="32"/>
  <c r="AG35" i="4"/>
  <c r="L39" i="32"/>
  <c r="L39" i="4"/>
  <c r="AL18" i="32"/>
  <c r="AL18" i="4"/>
  <c r="AP35" i="32"/>
  <c r="AP35" i="4"/>
  <c r="AG37" i="4"/>
  <c r="AG37" i="32"/>
  <c r="AP18" i="4"/>
  <c r="AP18" i="32"/>
  <c r="AG6" i="4"/>
  <c r="AG6" i="32"/>
  <c r="AK40" i="32"/>
  <c r="AK40" i="4"/>
  <c r="AI11" i="32"/>
  <c r="AI11" i="4"/>
  <c r="AL42" i="4"/>
  <c r="AL42" i="32"/>
  <c r="AH23" i="4"/>
  <c r="AH23" i="32"/>
  <c r="AI61" i="32"/>
  <c r="AI61" i="4"/>
  <c r="AM45" i="32"/>
  <c r="AM45" i="4"/>
  <c r="AM26" i="32"/>
  <c r="AM26" i="4"/>
  <c r="AK9" i="4"/>
  <c r="AK9" i="32"/>
  <c r="AN41" i="4"/>
  <c r="AN41" i="32"/>
  <c r="AN46" i="32"/>
  <c r="AN46" i="4"/>
  <c r="AQ25" i="4"/>
  <c r="AQ25" i="32"/>
  <c r="AQ9" i="4"/>
  <c r="AQ9" i="32"/>
  <c r="AQ37" i="32"/>
  <c r="AQ37" i="4"/>
  <c r="AR28" i="4"/>
  <c r="AR28" i="32"/>
  <c r="AQ18" i="32"/>
  <c r="AQ18" i="4"/>
  <c r="AG71" i="32"/>
  <c r="AG71" i="4"/>
  <c r="AG67" i="32"/>
  <c r="AG67" i="4"/>
  <c r="AL23" i="32"/>
  <c r="AL23" i="4"/>
  <c r="AM51" i="32"/>
  <c r="AM51" i="4"/>
  <c r="AQ21" i="4"/>
  <c r="AQ21" i="32"/>
  <c r="AN6" i="4"/>
  <c r="AN6" i="32"/>
  <c r="AL53" i="4"/>
  <c r="AI29" i="32"/>
  <c r="AI29" i="4"/>
  <c r="AR51" i="32"/>
  <c r="AR51" i="4"/>
  <c r="AN67" i="32"/>
  <c r="AM21" i="32"/>
  <c r="AM21" i="4"/>
  <c r="AO6" i="4"/>
  <c r="AO6" i="32"/>
  <c r="AP12" i="32"/>
  <c r="AP12" i="4"/>
  <c r="AG47" i="32"/>
  <c r="AG47" i="4"/>
  <c r="AQ41" i="32"/>
  <c r="AQ41" i="4"/>
  <c r="AG39" i="32"/>
  <c r="AG39" i="4"/>
  <c r="AO16" i="32"/>
  <c r="AO16" i="4"/>
  <c r="AG64" i="32"/>
  <c r="AG64" i="4"/>
  <c r="AM14" i="32"/>
  <c r="AM14" i="4"/>
  <c r="J57" i="32"/>
  <c r="J57" i="4"/>
  <c r="I22" i="4"/>
  <c r="I22" i="32"/>
  <c r="J59" i="32"/>
  <c r="J59" i="4"/>
  <c r="K14" i="32"/>
  <c r="K14" i="4"/>
  <c r="K59" i="32"/>
  <c r="K59" i="4"/>
  <c r="K61" i="32"/>
  <c r="K61" i="4"/>
  <c r="K57" i="32"/>
  <c r="K57" i="4"/>
  <c r="L13" i="32"/>
  <c r="L13" i="4"/>
  <c r="K44" i="32"/>
  <c r="K44" i="4"/>
  <c r="K56" i="32"/>
  <c r="K56" i="4"/>
  <c r="K20" i="32"/>
  <c r="K20" i="4"/>
  <c r="L59" i="32"/>
  <c r="L59" i="4"/>
  <c r="AN50" i="32"/>
  <c r="AN50" i="4"/>
  <c r="AP58" i="32"/>
  <c r="AP58" i="4"/>
  <c r="AN40" i="4"/>
  <c r="AR56" i="32"/>
  <c r="AR56" i="4"/>
  <c r="AO45" i="32"/>
  <c r="AO45" i="4"/>
  <c r="AR40" i="4"/>
  <c r="AR40" i="32"/>
  <c r="AG10" i="4"/>
  <c r="AG10" i="32"/>
  <c r="AG5" i="32"/>
  <c r="AG5" i="4"/>
  <c r="AG51" i="32"/>
  <c r="AG51" i="4"/>
  <c r="AJ24" i="32"/>
  <c r="AJ24" i="4"/>
  <c r="AK32" i="4"/>
  <c r="AK32" i="32"/>
  <c r="AR10" i="32"/>
  <c r="AR10" i="4"/>
  <c r="AQ68" i="32"/>
  <c r="AQ68" i="4"/>
  <c r="AN35" i="32"/>
  <c r="AN35" i="4"/>
  <c r="AG30" i="32"/>
  <c r="AG30" i="4"/>
  <c r="AR53" i="4"/>
  <c r="AR53" i="32"/>
  <c r="AO32" i="4"/>
  <c r="AO32" i="32"/>
  <c r="I60" i="32"/>
  <c r="I60" i="4"/>
  <c r="L41" i="32"/>
  <c r="L41" i="4"/>
  <c r="L11" i="32"/>
  <c r="L11" i="4"/>
  <c r="L30" i="32"/>
  <c r="L30" i="4"/>
  <c r="AJ50" i="32"/>
  <c r="AJ50" i="4"/>
  <c r="AG56" i="32"/>
  <c r="AG56" i="4"/>
  <c r="AI48" i="32"/>
  <c r="AI48" i="4"/>
  <c r="AO48" i="32"/>
  <c r="AO48" i="4"/>
  <c r="AM44" i="32"/>
  <c r="AM44" i="4"/>
  <c r="AL26" i="32"/>
  <c r="J61" i="32"/>
  <c r="J61" i="4"/>
  <c r="AO63" i="32"/>
  <c r="AO63" i="4"/>
  <c r="AQ29" i="4"/>
  <c r="AQ29" i="32"/>
  <c r="AK13" i="4"/>
  <c r="AK13" i="32"/>
  <c r="AG29" i="32"/>
  <c r="AG29" i="4"/>
  <c r="AJ20" i="32"/>
  <c r="AJ20" i="4"/>
  <c r="AM34" i="4"/>
  <c r="AM34" i="32"/>
  <c r="AR69" i="32"/>
  <c r="AR69" i="4"/>
  <c r="AG4" i="32"/>
  <c r="AG4" i="4"/>
  <c r="AM29" i="32"/>
  <c r="AM29" i="4"/>
  <c r="AO39" i="32"/>
  <c r="AO39" i="4"/>
  <c r="AK51" i="32"/>
  <c r="AK51" i="4"/>
  <c r="AM28" i="4"/>
  <c r="AM28" i="32"/>
  <c r="J29" i="32"/>
  <c r="J29" i="4"/>
  <c r="E113" i="4" s="1"/>
  <c r="J44" i="32"/>
  <c r="J44" i="4"/>
  <c r="L47" i="32"/>
  <c r="L47" i="4"/>
  <c r="K4" i="32"/>
  <c r="K4" i="4"/>
  <c r="K50" i="32"/>
  <c r="K50" i="4"/>
  <c r="J13" i="32"/>
  <c r="J13" i="4"/>
  <c r="E97" i="4" s="1"/>
  <c r="AQ73" i="32"/>
  <c r="AQ73" i="4"/>
  <c r="L27" i="4"/>
  <c r="AL70" i="32"/>
  <c r="AL70" i="4"/>
  <c r="AQ64" i="32"/>
  <c r="AQ64" i="4"/>
  <c r="AL46" i="32"/>
  <c r="AK48" i="32"/>
  <c r="AK48" i="4"/>
  <c r="AN54" i="32"/>
  <c r="AG8" i="32"/>
  <c r="AG8" i="4"/>
  <c r="J19" i="4"/>
  <c r="E103" i="4" s="1"/>
  <c r="J62" i="32"/>
  <c r="J62" i="4"/>
  <c r="L31" i="32"/>
  <c r="L31" i="4"/>
  <c r="L53" i="4"/>
  <c r="AQ70" i="32"/>
  <c r="AQ70" i="4"/>
  <c r="AM64" i="32"/>
  <c r="AM64" i="4"/>
  <c r="AP54" i="4"/>
  <c r="AP54" i="32"/>
  <c r="AK73" i="32"/>
  <c r="AK73" i="4"/>
  <c r="AQ44" i="32"/>
  <c r="AQ44" i="4"/>
  <c r="AJ65" i="32"/>
  <c r="AJ65" i="4"/>
  <c r="AK52" i="32"/>
  <c r="AK52" i="4"/>
  <c r="AP44" i="32"/>
  <c r="AG69" i="32"/>
  <c r="AG69" i="4"/>
  <c r="AM60" i="32"/>
  <c r="AM60" i="4"/>
  <c r="AK60" i="32"/>
  <c r="AK60" i="4"/>
  <c r="AP52" i="32"/>
  <c r="AN65" i="32"/>
  <c r="AN65" i="4"/>
  <c r="AH35" i="32"/>
  <c r="AH35" i="4"/>
  <c r="J47" i="32"/>
  <c r="J47" i="4"/>
  <c r="AJ10" i="32"/>
  <c r="AH37" i="4"/>
  <c r="AH37" i="32"/>
  <c r="AM17" i="32"/>
  <c r="AM17" i="4"/>
  <c r="AN38" i="32"/>
  <c r="AN38" i="4"/>
  <c r="AK10" i="32"/>
  <c r="AK10" i="4"/>
  <c r="L32" i="32"/>
  <c r="J64" i="32"/>
  <c r="J64" i="4"/>
  <c r="AL21" i="4"/>
  <c r="AL21" i="32"/>
  <c r="AG59" i="32"/>
  <c r="AG59" i="4"/>
  <c r="AG45" i="32"/>
  <c r="AG45" i="4"/>
  <c r="AO21" i="32"/>
  <c r="AO21" i="4"/>
  <c r="AQ6" i="4"/>
  <c r="AQ6" i="32"/>
  <c r="AJ35" i="32"/>
  <c r="AJ35" i="4"/>
  <c r="AH42" i="32"/>
  <c r="AH42" i="4"/>
  <c r="AI25" i="32"/>
  <c r="AI25" i="4"/>
  <c r="AN7" i="32"/>
  <c r="AN7" i="4"/>
  <c r="AR13" i="4"/>
  <c r="AR13" i="32"/>
  <c r="AK37" i="32"/>
  <c r="AK37" i="4"/>
  <c r="AL28" i="4"/>
  <c r="AL28" i="32"/>
  <c r="AQ15" i="32"/>
  <c r="AQ15" i="4"/>
  <c r="AO69" i="32"/>
  <c r="AO69" i="4"/>
  <c r="AK63" i="32"/>
  <c r="AK63" i="4"/>
  <c r="AI21" i="32"/>
  <c r="AI21" i="4"/>
  <c r="AQ47" i="32"/>
  <c r="AQ47" i="4"/>
  <c r="AK17" i="4"/>
  <c r="AK17" i="32"/>
  <c r="AK64" i="32"/>
  <c r="AK64" i="4"/>
  <c r="AG49" i="32"/>
  <c r="AG49" i="4"/>
  <c r="AI26" i="32"/>
  <c r="AI26" i="4"/>
  <c r="AJ46" i="32"/>
  <c r="AM63" i="32"/>
  <c r="AM63" i="4"/>
  <c r="AM4" i="32"/>
  <c r="AM4" i="4"/>
  <c r="AG7" i="32"/>
  <c r="AG7" i="4"/>
  <c r="AQ4" i="32"/>
  <c r="AQ4" i="4"/>
  <c r="AQ39" i="32"/>
  <c r="AQ39" i="4"/>
  <c r="AK36" i="32"/>
  <c r="AK36" i="4"/>
  <c r="AO4" i="32"/>
  <c r="AO4" i="4"/>
  <c r="AP71" i="32"/>
  <c r="AG55" i="32"/>
  <c r="AG55" i="4"/>
  <c r="J65" i="32"/>
  <c r="J65" i="4"/>
  <c r="E149" i="4" s="1"/>
  <c r="J8" i="4"/>
  <c r="F92" i="4" s="1"/>
  <c r="J22" i="4"/>
  <c r="J22" i="32"/>
  <c r="I51" i="32"/>
  <c r="I51" i="4"/>
  <c r="I61" i="32"/>
  <c r="I61" i="4"/>
  <c r="K24" i="32"/>
  <c r="K24" i="4"/>
  <c r="K67" i="32"/>
  <c r="K67" i="4"/>
  <c r="K36" i="4"/>
  <c r="K36" i="32"/>
  <c r="K62" i="32"/>
  <c r="K62" i="4"/>
  <c r="K38" i="32"/>
  <c r="K38" i="4"/>
  <c r="L61" i="32"/>
  <c r="L61" i="4"/>
  <c r="K15" i="32"/>
  <c r="K15" i="4"/>
  <c r="K23" i="32"/>
  <c r="K23" i="4"/>
  <c r="L44" i="32"/>
  <c r="L44" i="4"/>
  <c r="K64" i="32"/>
  <c r="K64" i="4"/>
  <c r="M8" i="16"/>
  <c r="M10" i="16"/>
  <c r="M11" i="16"/>
  <c r="M12" i="16"/>
  <c r="M13" i="16"/>
  <c r="M15" i="16"/>
  <c r="M16" i="16"/>
  <c r="M25" i="16"/>
  <c r="M27" i="16"/>
  <c r="M28" i="16"/>
  <c r="M33" i="16"/>
  <c r="M34" i="16"/>
  <c r="M35" i="16"/>
  <c r="M41" i="16"/>
  <c r="M42" i="16"/>
  <c r="M43" i="16"/>
  <c r="M44" i="16"/>
  <c r="M49" i="16"/>
  <c r="M50" i="16"/>
  <c r="M54" i="16"/>
  <c r="M55" i="16"/>
  <c r="M69" i="16"/>
  <c r="M70" i="16"/>
  <c r="M71" i="16"/>
  <c r="M72" i="16"/>
  <c r="M73" i="16"/>
  <c r="M74" i="16"/>
  <c r="E351" i="39" s="1"/>
  <c r="AP63" i="32" l="1"/>
  <c r="AP62" i="4"/>
  <c r="AP10" i="32"/>
  <c r="AR16" i="32"/>
  <c r="T100" i="32" s="1"/>
  <c r="AP40" i="32"/>
  <c r="AP55" i="4"/>
  <c r="AJ53" i="4"/>
  <c r="AL64" i="4"/>
  <c r="AN39" i="4"/>
  <c r="AL34" i="4"/>
  <c r="AN22" i="32"/>
  <c r="AL65" i="4"/>
  <c r="AL40" i="4"/>
  <c r="AJ66" i="4"/>
  <c r="AP7" i="32"/>
  <c r="AR67" i="4"/>
  <c r="AR29" i="32"/>
  <c r="AR14" i="4"/>
  <c r="AN48" i="32"/>
  <c r="AL54" i="4"/>
  <c r="AJ41" i="4"/>
  <c r="AP48" i="4"/>
  <c r="AP9" i="4"/>
  <c r="AR41" i="32"/>
  <c r="AR41" i="4"/>
  <c r="AR31" i="4"/>
  <c r="AR31" i="32"/>
  <c r="AR68" i="4"/>
  <c r="AR68" i="32"/>
  <c r="T152" i="32" s="1"/>
  <c r="AR17" i="4"/>
  <c r="AR17" i="32"/>
  <c r="AR47" i="4"/>
  <c r="AR47" i="32"/>
  <c r="AL68" i="4"/>
  <c r="AN27" i="4"/>
  <c r="AR73" i="32"/>
  <c r="AR73" i="4"/>
  <c r="S157" i="4" s="1"/>
  <c r="AR39" i="4"/>
  <c r="AR39" i="32"/>
  <c r="AR36" i="4"/>
  <c r="AR36" i="32"/>
  <c r="AR26" i="32"/>
  <c r="AR26" i="4"/>
  <c r="AL49" i="32"/>
  <c r="AN31" i="32"/>
  <c r="AL15" i="4"/>
  <c r="AN30" i="32"/>
  <c r="AJ30" i="32"/>
  <c r="AN49" i="32"/>
  <c r="AL30" i="4"/>
  <c r="AR18" i="4"/>
  <c r="AR15" i="32"/>
  <c r="AJ39" i="32"/>
  <c r="AJ27" i="4"/>
  <c r="AL60" i="4"/>
  <c r="AH14" i="4"/>
  <c r="AL22" i="32"/>
  <c r="AP68" i="4"/>
  <c r="AP27" i="32"/>
  <c r="AR63" i="4"/>
  <c r="AR63" i="32"/>
  <c r="AR9" i="4"/>
  <c r="AR9" i="32"/>
  <c r="AR34" i="4"/>
  <c r="AR34" i="32"/>
  <c r="AL38" i="4"/>
  <c r="AJ7" i="4"/>
  <c r="AL66" i="4"/>
  <c r="AL43" i="32"/>
  <c r="AL27" i="4"/>
  <c r="AL57" i="4"/>
  <c r="S141" i="4" s="1"/>
  <c r="AN15" i="4"/>
  <c r="AP49" i="4"/>
  <c r="AP49" i="32"/>
  <c r="AP29" i="32"/>
  <c r="AP29" i="4"/>
  <c r="AP14" i="4"/>
  <c r="T98" i="4" s="1"/>
  <c r="AP14" i="32"/>
  <c r="T98" i="32" s="1"/>
  <c r="AJ38" i="32"/>
  <c r="X122" i="32" s="1"/>
  <c r="AJ40" i="32"/>
  <c r="AL58" i="32"/>
  <c r="S142" i="32" s="1"/>
  <c r="AL14" i="32"/>
  <c r="AL69" i="32"/>
  <c r="AP69" i="4"/>
  <c r="AP32" i="32"/>
  <c r="AP32" i="4"/>
  <c r="AP39" i="4"/>
  <c r="AP39" i="32"/>
  <c r="AJ69" i="4"/>
  <c r="AJ62" i="32"/>
  <c r="AJ17" i="4"/>
  <c r="AJ73" i="32"/>
  <c r="S157" i="32" s="1"/>
  <c r="AN14" i="32"/>
  <c r="AL63" i="32"/>
  <c r="AJ58" i="4"/>
  <c r="AH18" i="32"/>
  <c r="AJ52" i="4"/>
  <c r="AJ64" i="32"/>
  <c r="AP33" i="4"/>
  <c r="AN29" i="32"/>
  <c r="S113" i="32" s="1"/>
  <c r="AP53" i="4"/>
  <c r="AP17" i="32"/>
  <c r="AP17" i="4"/>
  <c r="W101" i="4" s="1"/>
  <c r="AN52" i="4"/>
  <c r="X136" i="4" s="1"/>
  <c r="AN52" i="32"/>
  <c r="AN16" i="32"/>
  <c r="AN16" i="4"/>
  <c r="AJ60" i="4"/>
  <c r="W144" i="4" s="1"/>
  <c r="AL24" i="32"/>
  <c r="AN18" i="32"/>
  <c r="AN18" i="4"/>
  <c r="AN9" i="4"/>
  <c r="AN9" i="32"/>
  <c r="AJ29" i="4"/>
  <c r="AJ43" i="32"/>
  <c r="AJ36" i="32"/>
  <c r="V120" i="32" s="1"/>
  <c r="AJ71" i="4"/>
  <c r="AJ34" i="32"/>
  <c r="S118" i="32" s="1"/>
  <c r="AJ11" i="4"/>
  <c r="U95" i="4" s="1"/>
  <c r="AN47" i="4"/>
  <c r="AN63" i="32"/>
  <c r="AN53" i="4"/>
  <c r="AN53" i="32"/>
  <c r="AN32" i="4"/>
  <c r="AN32" i="32"/>
  <c r="AH27" i="4"/>
  <c r="X111" i="4" s="1"/>
  <c r="AL4" i="32"/>
  <c r="T88" i="32" s="1"/>
  <c r="AL4" i="4"/>
  <c r="W88" i="4" s="1"/>
  <c r="AL67" i="4"/>
  <c r="AL67" i="32"/>
  <c r="AL72" i="32"/>
  <c r="AL72" i="4"/>
  <c r="AL32" i="4"/>
  <c r="AL32" i="32"/>
  <c r="AJ15" i="32"/>
  <c r="S99" i="32" s="1"/>
  <c r="AL33" i="4"/>
  <c r="AL33" i="32"/>
  <c r="AL36" i="32"/>
  <c r="AL36" i="4"/>
  <c r="AJ44" i="4"/>
  <c r="U128" i="4" s="1"/>
  <c r="AJ59" i="4"/>
  <c r="AJ47" i="4"/>
  <c r="AL17" i="32"/>
  <c r="AL7" i="32"/>
  <c r="AL29" i="4"/>
  <c r="AL55" i="4"/>
  <c r="AL55" i="32"/>
  <c r="AL48" i="4"/>
  <c r="AL48" i="32"/>
  <c r="U132" i="32" s="1"/>
  <c r="AJ18" i="4"/>
  <c r="S102" i="4" s="1"/>
  <c r="AJ12" i="4"/>
  <c r="AJ12" i="32"/>
  <c r="Y96" i="32" s="1"/>
  <c r="AJ57" i="32"/>
  <c r="AJ57" i="4"/>
  <c r="AJ61" i="32"/>
  <c r="AJ61" i="4"/>
  <c r="AJ72" i="32"/>
  <c r="T156" i="32" s="1"/>
  <c r="AJ72" i="4"/>
  <c r="AJ33" i="32"/>
  <c r="AJ33" i="4"/>
  <c r="AJ9" i="32"/>
  <c r="AJ68" i="4"/>
  <c r="AJ70" i="32"/>
  <c r="AJ67" i="4"/>
  <c r="AJ26" i="4"/>
  <c r="X110" i="4" s="1"/>
  <c r="AJ26" i="32"/>
  <c r="AJ31" i="32"/>
  <c r="U115" i="32" s="1"/>
  <c r="AJ31" i="4"/>
  <c r="S115" i="4" s="1"/>
  <c r="AH11" i="32"/>
  <c r="S95" i="32" s="1"/>
  <c r="AH4" i="4"/>
  <c r="AH44" i="32"/>
  <c r="S128" i="32" s="1"/>
  <c r="AH9" i="4"/>
  <c r="AH60" i="32"/>
  <c r="T144" i="32" s="1"/>
  <c r="AH62" i="4"/>
  <c r="X146" i="4" s="1"/>
  <c r="AH70" i="4"/>
  <c r="V154" i="4" s="1"/>
  <c r="AH31" i="32"/>
  <c r="AH36" i="4"/>
  <c r="AH71" i="4"/>
  <c r="AH52" i="32"/>
  <c r="AH61" i="4"/>
  <c r="V145" i="4" s="1"/>
  <c r="AH26" i="32"/>
  <c r="AH57" i="32"/>
  <c r="W141" i="32" s="1"/>
  <c r="AH46" i="4"/>
  <c r="S130" i="4" s="1"/>
  <c r="AH12" i="4"/>
  <c r="AH7" i="32"/>
  <c r="AH59" i="4"/>
  <c r="AH38" i="4"/>
  <c r="AH69" i="4"/>
  <c r="AH72" i="4"/>
  <c r="V156" i="4" s="1"/>
  <c r="AH29" i="4"/>
  <c r="S113" i="4" s="1"/>
  <c r="AH64" i="32"/>
  <c r="T148" i="32" s="1"/>
  <c r="AH40" i="4"/>
  <c r="S124" i="4" s="1"/>
  <c r="AH15" i="4"/>
  <c r="AH34" i="4"/>
  <c r="AH58" i="4"/>
  <c r="AH17" i="32"/>
  <c r="AH30" i="32"/>
  <c r="AH16" i="4"/>
  <c r="X100" i="4" s="1"/>
  <c r="AH65" i="4"/>
  <c r="T149" i="4" s="1"/>
  <c r="AH49" i="4"/>
  <c r="T133" i="4" s="1"/>
  <c r="AH47" i="32"/>
  <c r="X131" i="32" s="1"/>
  <c r="AH47" i="4"/>
  <c r="AH67" i="32"/>
  <c r="AH67" i="4"/>
  <c r="AH55" i="4"/>
  <c r="AH55" i="32"/>
  <c r="U139" i="32" s="1"/>
  <c r="AH32" i="32"/>
  <c r="W116" i="32" s="1"/>
  <c r="AH32" i="4"/>
  <c r="AH43" i="4"/>
  <c r="W127" i="4" s="1"/>
  <c r="AH43" i="32"/>
  <c r="AH33" i="4"/>
  <c r="AH33" i="32"/>
  <c r="AH63" i="4"/>
  <c r="W147" i="4" s="1"/>
  <c r="AH63" i="32"/>
  <c r="V147" i="32" s="1"/>
  <c r="AH41" i="4"/>
  <c r="T125" i="4" s="1"/>
  <c r="AH41" i="32"/>
  <c r="Y125" i="32" s="1"/>
  <c r="AH53" i="32"/>
  <c r="AH53" i="4"/>
  <c r="AH66" i="4"/>
  <c r="AH22" i="4"/>
  <c r="V106" i="4" s="1"/>
  <c r="AH68" i="4"/>
  <c r="AH39" i="32"/>
  <c r="AH39" i="4"/>
  <c r="W123" i="4" s="1"/>
  <c r="AH48" i="32"/>
  <c r="AH48" i="4"/>
  <c r="S89" i="32"/>
  <c r="S105" i="32"/>
  <c r="S133" i="32"/>
  <c r="T157" i="32"/>
  <c r="S98" i="32"/>
  <c r="S100" i="32"/>
  <c r="T89" i="32"/>
  <c r="K42" i="16"/>
  <c r="F319" i="39" s="1"/>
  <c r="H319" i="39" s="1"/>
  <c r="E319" i="39"/>
  <c r="K33" i="16"/>
  <c r="F310" i="39" s="1"/>
  <c r="H310" i="39" s="1"/>
  <c r="E310" i="39"/>
  <c r="K70" i="16"/>
  <c r="F347" i="39" s="1"/>
  <c r="H347" i="39" s="1"/>
  <c r="E347" i="39"/>
  <c r="K15" i="16"/>
  <c r="F292" i="39" s="1"/>
  <c r="H292" i="39" s="1"/>
  <c r="E292" i="39"/>
  <c r="K16" i="16"/>
  <c r="F293" i="39" s="1"/>
  <c r="H293" i="39" s="1"/>
  <c r="E293" i="39"/>
  <c r="K41" i="16"/>
  <c r="F318" i="39" s="1"/>
  <c r="H318" i="39" s="1"/>
  <c r="E318" i="39"/>
  <c r="K69" i="16"/>
  <c r="F346" i="39" s="1"/>
  <c r="H346" i="39" s="1"/>
  <c r="E346" i="39"/>
  <c r="K55" i="16"/>
  <c r="F332" i="39" s="1"/>
  <c r="H332" i="39" s="1"/>
  <c r="E332" i="39"/>
  <c r="K35" i="16"/>
  <c r="F312" i="39" s="1"/>
  <c r="H312" i="39" s="1"/>
  <c r="E312" i="39"/>
  <c r="K13" i="16"/>
  <c r="F290" i="39" s="1"/>
  <c r="H290" i="39" s="1"/>
  <c r="E290" i="39"/>
  <c r="K54" i="16"/>
  <c r="F331" i="39" s="1"/>
  <c r="H331" i="39" s="1"/>
  <c r="E331" i="39"/>
  <c r="K34" i="16"/>
  <c r="F311" i="39" s="1"/>
  <c r="H311" i="39" s="1"/>
  <c r="E311" i="39"/>
  <c r="K12" i="16"/>
  <c r="F289" i="39" s="1"/>
  <c r="H289" i="39" s="1"/>
  <c r="E289" i="39"/>
  <c r="K50" i="16"/>
  <c r="F327" i="39" s="1"/>
  <c r="H327" i="39" s="1"/>
  <c r="E327" i="39"/>
  <c r="K11" i="16"/>
  <c r="F288" i="39" s="1"/>
  <c r="H288" i="39" s="1"/>
  <c r="E288" i="39"/>
  <c r="K73" i="16"/>
  <c r="F350" i="39" s="1"/>
  <c r="H350" i="39" s="1"/>
  <c r="E350" i="39"/>
  <c r="K49" i="16"/>
  <c r="F326" i="39" s="1"/>
  <c r="H326" i="39" s="1"/>
  <c r="E326" i="39"/>
  <c r="K28" i="16"/>
  <c r="F305" i="39" s="1"/>
  <c r="H305" i="39" s="1"/>
  <c r="E305" i="39"/>
  <c r="K10" i="16"/>
  <c r="F287" i="39" s="1"/>
  <c r="H287" i="39" s="1"/>
  <c r="E287" i="39"/>
  <c r="K72" i="16"/>
  <c r="F349" i="39" s="1"/>
  <c r="H349" i="39" s="1"/>
  <c r="E349" i="39"/>
  <c r="K44" i="16"/>
  <c r="F321" i="39" s="1"/>
  <c r="H321" i="39" s="1"/>
  <c r="E321" i="39"/>
  <c r="K27" i="16"/>
  <c r="F304" i="39" s="1"/>
  <c r="H304" i="39" s="1"/>
  <c r="E304" i="39"/>
  <c r="K8" i="16"/>
  <c r="F285" i="39" s="1"/>
  <c r="H285" i="39" s="1"/>
  <c r="E285" i="39"/>
  <c r="K71" i="16"/>
  <c r="F348" i="39" s="1"/>
  <c r="H348" i="39" s="1"/>
  <c r="E348" i="39"/>
  <c r="K43" i="16"/>
  <c r="F320" i="39" s="1"/>
  <c r="H320" i="39" s="1"/>
  <c r="E320" i="39"/>
  <c r="K25" i="16"/>
  <c r="F302" i="39" s="1"/>
  <c r="H302" i="39" s="1"/>
  <c r="E302" i="39"/>
  <c r="L74" i="16"/>
  <c r="K74" i="16"/>
  <c r="F351" i="39" s="1"/>
  <c r="H351" i="39" s="1"/>
  <c r="N13" i="16"/>
  <c r="L12" i="16"/>
  <c r="M11" i="32" s="1"/>
  <c r="L41" i="16"/>
  <c r="M40" i="4" s="1"/>
  <c r="L54" i="16"/>
  <c r="M53" i="4" s="1"/>
  <c r="L55" i="16"/>
  <c r="M54" i="32" s="1"/>
  <c r="L35" i="16"/>
  <c r="M34" i="32" s="1"/>
  <c r="L34" i="16"/>
  <c r="M33" i="32" s="1"/>
  <c r="N50" i="16"/>
  <c r="L33" i="16"/>
  <c r="M32" i="32" s="1"/>
  <c r="L11" i="16"/>
  <c r="M10" i="32" s="1"/>
  <c r="L73" i="16"/>
  <c r="M72" i="4" s="1"/>
  <c r="L49" i="16"/>
  <c r="M48" i="4" s="1"/>
  <c r="L28" i="16"/>
  <c r="M27" i="32" s="1"/>
  <c r="L10" i="16"/>
  <c r="M9" i="4" s="1"/>
  <c r="L72" i="16"/>
  <c r="M71" i="32" s="1"/>
  <c r="N44" i="16"/>
  <c r="L27" i="16"/>
  <c r="M26" i="4" s="1"/>
  <c r="L8" i="16"/>
  <c r="M7" i="32" s="1"/>
  <c r="L71" i="16"/>
  <c r="M70" i="32" s="1"/>
  <c r="N43" i="16"/>
  <c r="L25" i="16"/>
  <c r="M24" i="32" s="1"/>
  <c r="N70" i="16"/>
  <c r="L42" i="16"/>
  <c r="M41" i="4" s="1"/>
  <c r="N16" i="16"/>
  <c r="L10" i="4"/>
  <c r="J49" i="4"/>
  <c r="L34" i="32"/>
  <c r="J118" i="32" s="1"/>
  <c r="L24" i="32"/>
  <c r="J9" i="4"/>
  <c r="F93" i="4" s="1"/>
  <c r="L15" i="32"/>
  <c r="J99" i="32" s="1"/>
  <c r="L70" i="4"/>
  <c r="I154" i="4" s="1"/>
  <c r="L8" i="4"/>
  <c r="H92" i="4" s="1"/>
  <c r="L22" i="4"/>
  <c r="L17" i="4"/>
  <c r="L14" i="4"/>
  <c r="J71" i="4"/>
  <c r="L42" i="4"/>
  <c r="J69" i="32"/>
  <c r="H153" i="32" s="1"/>
  <c r="L28" i="4"/>
  <c r="L112" i="4" s="1"/>
  <c r="L6" i="32"/>
  <c r="E90" i="32" s="1"/>
  <c r="L9" i="4"/>
  <c r="L37" i="4"/>
  <c r="L73" i="4"/>
  <c r="J72" i="32"/>
  <c r="E156" i="32" s="1"/>
  <c r="L49" i="32"/>
  <c r="J73" i="4"/>
  <c r="F157" i="4" s="1"/>
  <c r="L19" i="4"/>
  <c r="I103" i="4" s="1"/>
  <c r="J50" i="4"/>
  <c r="E134" i="4" s="1"/>
  <c r="J43" i="32"/>
  <c r="L51" i="4"/>
  <c r="L68" i="4"/>
  <c r="L62" i="32"/>
  <c r="E146" i="32" s="1"/>
  <c r="L12" i="4"/>
  <c r="L18" i="32"/>
  <c r="K102" i="32" s="1"/>
  <c r="L16" i="4"/>
  <c r="J30" i="32"/>
  <c r="K114" i="32" s="1"/>
  <c r="L54" i="4"/>
  <c r="F95" i="4"/>
  <c r="E126" i="4"/>
  <c r="J51" i="32"/>
  <c r="L64" i="4"/>
  <c r="F123" i="4"/>
  <c r="L4" i="4"/>
  <c r="J88" i="4" s="1"/>
  <c r="J7" i="32"/>
  <c r="E91" i="32" s="1"/>
  <c r="L35" i="32"/>
  <c r="H119" i="32" s="1"/>
  <c r="J37" i="32"/>
  <c r="E121" i="32" s="1"/>
  <c r="J12" i="4"/>
  <c r="E96" i="4" s="1"/>
  <c r="J21" i="4"/>
  <c r="F105" i="4" s="1"/>
  <c r="L33" i="4"/>
  <c r="J18" i="4"/>
  <c r="E102" i="4" s="1"/>
  <c r="J16" i="4"/>
  <c r="F100" i="4" s="1"/>
  <c r="L72" i="4"/>
  <c r="L156" i="4" s="1"/>
  <c r="L20" i="4"/>
  <c r="J31" i="4"/>
  <c r="J68" i="32"/>
  <c r="E152" i="32" s="1"/>
  <c r="L50" i="4"/>
  <c r="J32" i="4"/>
  <c r="L36" i="4"/>
  <c r="H120" i="4" s="1"/>
  <c r="J28" i="32"/>
  <c r="G112" i="32" s="1"/>
  <c r="J33" i="32"/>
  <c r="K117" i="32" s="1"/>
  <c r="J15" i="32"/>
  <c r="J26" i="32"/>
  <c r="I110" i="32" s="1"/>
  <c r="J53" i="4"/>
  <c r="I137" i="4" s="1"/>
  <c r="E153" i="4"/>
  <c r="J70" i="4"/>
  <c r="J10" i="4"/>
  <c r="K94" i="4" s="1"/>
  <c r="J35" i="4"/>
  <c r="E119" i="4" s="1"/>
  <c r="J41" i="4"/>
  <c r="E125" i="4" s="1"/>
  <c r="E116" i="32"/>
  <c r="J5" i="32"/>
  <c r="J89" i="32" s="1"/>
  <c r="J23" i="32"/>
  <c r="I107" i="32" s="1"/>
  <c r="J39" i="32"/>
  <c r="E123" i="32" s="1"/>
  <c r="J17" i="32"/>
  <c r="H101" i="32" s="1"/>
  <c r="E155" i="4"/>
  <c r="J11" i="32"/>
  <c r="I95" i="32" s="1"/>
  <c r="J40" i="4"/>
  <c r="F124" i="4" s="1"/>
  <c r="J27" i="32"/>
  <c r="H111" i="32" s="1"/>
  <c r="J6" i="32"/>
  <c r="J20" i="4"/>
  <c r="K104" i="4" s="1"/>
  <c r="J34" i="4"/>
  <c r="J24" i="4"/>
  <c r="L108" i="4" s="1"/>
  <c r="E115" i="32"/>
  <c r="E105" i="32"/>
  <c r="S109" i="32"/>
  <c r="E137" i="32"/>
  <c r="S143" i="32"/>
  <c r="S129" i="32"/>
  <c r="T105" i="32"/>
  <c r="T133" i="32"/>
  <c r="T92" i="32"/>
  <c r="T135" i="32"/>
  <c r="S94" i="32"/>
  <c r="E124" i="32"/>
  <c r="S140" i="32"/>
  <c r="T103" i="32"/>
  <c r="S106" i="32"/>
  <c r="E153" i="32"/>
  <c r="E97" i="32"/>
  <c r="E100" i="32"/>
  <c r="S90" i="32"/>
  <c r="T111" i="32"/>
  <c r="S92" i="32"/>
  <c r="T94" i="32"/>
  <c r="S107" i="32"/>
  <c r="T107" i="32"/>
  <c r="S126" i="32"/>
  <c r="T126" i="32"/>
  <c r="S154" i="32"/>
  <c r="T154" i="32"/>
  <c r="S112" i="32"/>
  <c r="T112" i="32"/>
  <c r="S138" i="32"/>
  <c r="T138" i="32"/>
  <c r="S134" i="32"/>
  <c r="T134" i="32"/>
  <c r="S97" i="32"/>
  <c r="T97" i="32"/>
  <c r="S125" i="32"/>
  <c r="S103" i="32"/>
  <c r="T153" i="32"/>
  <c r="S153" i="32"/>
  <c r="T140" i="32"/>
  <c r="T143" i="32"/>
  <c r="T90" i="32"/>
  <c r="S130" i="32"/>
  <c r="T130" i="32"/>
  <c r="S119" i="32"/>
  <c r="T119" i="32"/>
  <c r="E103" i="32"/>
  <c r="S104" i="32"/>
  <c r="T104" i="32"/>
  <c r="T128" i="32"/>
  <c r="S102" i="32"/>
  <c r="T102" i="32"/>
  <c r="E119" i="32"/>
  <c r="E126" i="32"/>
  <c r="S146" i="32"/>
  <c r="T146" i="32"/>
  <c r="S149" i="32"/>
  <c r="T149" i="32"/>
  <c r="T145" i="32"/>
  <c r="S145" i="32"/>
  <c r="S150" i="32"/>
  <c r="T150" i="32"/>
  <c r="T109" i="32"/>
  <c r="S135" i="32"/>
  <c r="T129" i="32"/>
  <c r="S111" i="32"/>
  <c r="T106" i="32"/>
  <c r="S108" i="32"/>
  <c r="T108" i="32"/>
  <c r="S121" i="32"/>
  <c r="T121" i="32"/>
  <c r="S155" i="32"/>
  <c r="T155" i="32"/>
  <c r="E142" i="32"/>
  <c r="E131" i="32"/>
  <c r="E138" i="32"/>
  <c r="E149" i="32"/>
  <c r="E114" i="32"/>
  <c r="E104" i="32"/>
  <c r="E133" i="32"/>
  <c r="E92" i="32"/>
  <c r="E150" i="32"/>
  <c r="E110" i="32"/>
  <c r="E140" i="32"/>
  <c r="E130" i="32"/>
  <c r="E151" i="32"/>
  <c r="E93" i="32"/>
  <c r="E125" i="32"/>
  <c r="E144" i="32"/>
  <c r="E139" i="32"/>
  <c r="E98" i="32"/>
  <c r="E132" i="32"/>
  <c r="E102" i="32"/>
  <c r="E141" i="32"/>
  <c r="E120" i="32"/>
  <c r="E127" i="32"/>
  <c r="E147" i="32"/>
  <c r="E155" i="32"/>
  <c r="E157" i="32"/>
  <c r="F128" i="32"/>
  <c r="E145" i="32"/>
  <c r="E154" i="32"/>
  <c r="E122" i="32"/>
  <c r="E113" i="32"/>
  <c r="E106" i="32"/>
  <c r="E134" i="32"/>
  <c r="E148" i="32"/>
  <c r="E89" i="32"/>
  <c r="E135" i="32"/>
  <c r="E128" i="32"/>
  <c r="E118" i="32"/>
  <c r="E96" i="32"/>
  <c r="E94" i="32"/>
  <c r="E136" i="32"/>
  <c r="E108" i="32"/>
  <c r="E88" i="32"/>
  <c r="E143" i="32"/>
  <c r="F146" i="4"/>
  <c r="M4" i="32"/>
  <c r="N5" i="16"/>
  <c r="G282" i="39" s="1"/>
  <c r="I282" i="39" s="1"/>
  <c r="J282" i="39" s="1"/>
  <c r="F101" i="4"/>
  <c r="E112" i="4"/>
  <c r="E95" i="4"/>
  <c r="E123" i="4"/>
  <c r="W145" i="4"/>
  <c r="T107" i="4"/>
  <c r="T138" i="4"/>
  <c r="W109" i="4"/>
  <c r="S97" i="4"/>
  <c r="V94" i="4"/>
  <c r="W134" i="4"/>
  <c r="T136" i="4"/>
  <c r="X97" i="4"/>
  <c r="U91" i="4"/>
  <c r="F132" i="4"/>
  <c r="S98" i="4"/>
  <c r="U148" i="4"/>
  <c r="U107" i="4"/>
  <c r="U102" i="4"/>
  <c r="T109" i="4"/>
  <c r="T144" i="4"/>
  <c r="F99" i="4"/>
  <c r="X115" i="4"/>
  <c r="W148" i="4"/>
  <c r="T92" i="4"/>
  <c r="S112" i="4"/>
  <c r="W157" i="4"/>
  <c r="T140" i="4"/>
  <c r="U108" i="4"/>
  <c r="X138" i="4"/>
  <c r="W89" i="4"/>
  <c r="T121" i="4"/>
  <c r="V98" i="4"/>
  <c r="X135" i="4"/>
  <c r="H89" i="4"/>
  <c r="U109" i="4"/>
  <c r="S126" i="4"/>
  <c r="U126" i="4"/>
  <c r="V126" i="4"/>
  <c r="S119" i="4"/>
  <c r="V148" i="4"/>
  <c r="F140" i="4"/>
  <c r="S107" i="4"/>
  <c r="X89" i="4"/>
  <c r="W92" i="4"/>
  <c r="V107" i="4"/>
  <c r="F147" i="4"/>
  <c r="V92" i="4"/>
  <c r="E130" i="4"/>
  <c r="T104" i="4"/>
  <c r="U89" i="4"/>
  <c r="F135" i="4"/>
  <c r="S91" i="4"/>
  <c r="X144" i="4"/>
  <c r="S136" i="4"/>
  <c r="W138" i="4"/>
  <c r="G140" i="4"/>
  <c r="K152" i="4"/>
  <c r="V109" i="4"/>
  <c r="W105" i="4"/>
  <c r="V121" i="4"/>
  <c r="V114" i="4"/>
  <c r="T157" i="4"/>
  <c r="X92" i="4"/>
  <c r="E151" i="4"/>
  <c r="X126" i="4"/>
  <c r="U140" i="4"/>
  <c r="U121" i="4"/>
  <c r="W112" i="4"/>
  <c r="V112" i="4"/>
  <c r="X112" i="4"/>
  <c r="U97" i="4"/>
  <c r="T105" i="4"/>
  <c r="V105" i="4"/>
  <c r="X128" i="4"/>
  <c r="F97" i="4"/>
  <c r="U138" i="4"/>
  <c r="S138" i="4"/>
  <c r="V138" i="4"/>
  <c r="V129" i="4"/>
  <c r="X129" i="4"/>
  <c r="U94" i="4"/>
  <c r="V97" i="4"/>
  <c r="W121" i="4"/>
  <c r="X119" i="4"/>
  <c r="W119" i="4"/>
  <c r="S109" i="4"/>
  <c r="X109" i="4"/>
  <c r="X108" i="4"/>
  <c r="W108" i="4"/>
  <c r="V108" i="4"/>
  <c r="S108" i="4"/>
  <c r="W126" i="4"/>
  <c r="U157" i="4"/>
  <c r="U134" i="4"/>
  <c r="X94" i="4"/>
  <c r="J121" i="32"/>
  <c r="W107" i="4"/>
  <c r="X107" i="4"/>
  <c r="X121" i="4"/>
  <c r="S121" i="4"/>
  <c r="S90" i="4"/>
  <c r="U90" i="4"/>
  <c r="T90" i="4"/>
  <c r="U92" i="4"/>
  <c r="S103" i="4"/>
  <c r="W103" i="4"/>
  <c r="V103" i="4"/>
  <c r="V135" i="4"/>
  <c r="S89" i="4"/>
  <c r="T126" i="4"/>
  <c r="S105" i="4"/>
  <c r="X157" i="4"/>
  <c r="V144" i="4"/>
  <c r="U104" i="4"/>
  <c r="K141" i="32"/>
  <c r="I136" i="32"/>
  <c r="E98" i="4"/>
  <c r="G102" i="32"/>
  <c r="T148" i="4"/>
  <c r="F90" i="4"/>
  <c r="V110" i="4"/>
  <c r="X105" i="4"/>
  <c r="W97" i="4"/>
  <c r="T97" i="4"/>
  <c r="F110" i="4"/>
  <c r="F144" i="4"/>
  <c r="W91" i="4"/>
  <c r="W140" i="4"/>
  <c r="S122" i="4"/>
  <c r="E148" i="4"/>
  <c r="I104" i="32"/>
  <c r="I96" i="32"/>
  <c r="U105" i="4"/>
  <c r="X134" i="4"/>
  <c r="V157" i="4"/>
  <c r="T112" i="4"/>
  <c r="W115" i="4"/>
  <c r="J115" i="32"/>
  <c r="E92" i="4"/>
  <c r="W114" i="4"/>
  <c r="S114" i="4"/>
  <c r="K93" i="32"/>
  <c r="T108" i="4"/>
  <c r="K94" i="32"/>
  <c r="K124" i="32"/>
  <c r="J130" i="32"/>
  <c r="G131" i="32"/>
  <c r="G151" i="32"/>
  <c r="G137" i="32"/>
  <c r="J97" i="32"/>
  <c r="I92" i="32"/>
  <c r="J149" i="32"/>
  <c r="J136" i="32"/>
  <c r="J142" i="32"/>
  <c r="G113" i="32"/>
  <c r="G133" i="32"/>
  <c r="K157" i="32"/>
  <c r="H151" i="32"/>
  <c r="K110" i="32"/>
  <c r="G115" i="32"/>
  <c r="J139" i="32"/>
  <c r="H130" i="32"/>
  <c r="J104" i="32"/>
  <c r="I108" i="32"/>
  <c r="H97" i="32"/>
  <c r="I133" i="32"/>
  <c r="V112" i="32"/>
  <c r="X138" i="32"/>
  <c r="G149" i="32"/>
  <c r="K115" i="32"/>
  <c r="K133" i="32"/>
  <c r="J111" i="32"/>
  <c r="J133" i="32"/>
  <c r="H139" i="32"/>
  <c r="H110" i="32"/>
  <c r="H148" i="32"/>
  <c r="H133" i="32"/>
  <c r="G124" i="32"/>
  <c r="V149" i="32"/>
  <c r="J119" i="32"/>
  <c r="I97" i="32"/>
  <c r="I112" i="32"/>
  <c r="K153" i="32"/>
  <c r="U154" i="32"/>
  <c r="V134" i="32"/>
  <c r="J125" i="32"/>
  <c r="J156" i="32"/>
  <c r="G93" i="32"/>
  <c r="K149" i="32"/>
  <c r="G100" i="32"/>
  <c r="V150" i="32"/>
  <c r="H93" i="32"/>
  <c r="J96" i="32"/>
  <c r="K92" i="32"/>
  <c r="X120" i="32"/>
  <c r="G108" i="32"/>
  <c r="I116" i="32"/>
  <c r="W130" i="32"/>
  <c r="H104" i="32"/>
  <c r="I126" i="32"/>
  <c r="V146" i="32"/>
  <c r="G132" i="32"/>
  <c r="G125" i="32"/>
  <c r="G150" i="32"/>
  <c r="I121" i="32"/>
  <c r="K96" i="32"/>
  <c r="H105" i="32"/>
  <c r="I147" i="32"/>
  <c r="K151" i="32"/>
  <c r="G123" i="32"/>
  <c r="U138" i="32"/>
  <c r="H88" i="32"/>
  <c r="I88" i="32"/>
  <c r="I124" i="32"/>
  <c r="I123" i="32"/>
  <c r="H157" i="32"/>
  <c r="I139" i="32"/>
  <c r="J93" i="32"/>
  <c r="H136" i="32"/>
  <c r="K97" i="32"/>
  <c r="G139" i="32"/>
  <c r="H156" i="32"/>
  <c r="H108" i="32"/>
  <c r="G130" i="32"/>
  <c r="I156" i="32"/>
  <c r="H95" i="32"/>
  <c r="G104" i="32"/>
  <c r="I131" i="32"/>
  <c r="K121" i="32"/>
  <c r="G96" i="32"/>
  <c r="K130" i="32"/>
  <c r="G97" i="32"/>
  <c r="K156" i="32"/>
  <c r="K104" i="32"/>
  <c r="I113" i="32"/>
  <c r="H155" i="32"/>
  <c r="H125" i="32"/>
  <c r="H121" i="32"/>
  <c r="K136" i="32"/>
  <c r="G136" i="32"/>
  <c r="J124" i="32"/>
  <c r="G157" i="32"/>
  <c r="G121" i="32"/>
  <c r="K139" i="32"/>
  <c r="J155" i="32"/>
  <c r="J110" i="32"/>
  <c r="I103" i="32"/>
  <c r="H127" i="32"/>
  <c r="K127" i="32"/>
  <c r="I127" i="32"/>
  <c r="G127" i="32"/>
  <c r="J127" i="32"/>
  <c r="G156" i="32"/>
  <c r="K123" i="32"/>
  <c r="K122" i="32"/>
  <c r="G122" i="32"/>
  <c r="I122" i="32"/>
  <c r="H122" i="32"/>
  <c r="J122" i="32"/>
  <c r="J113" i="32"/>
  <c r="H96" i="32"/>
  <c r="G116" i="32"/>
  <c r="H137" i="32"/>
  <c r="J91" i="32"/>
  <c r="Y142" i="32"/>
  <c r="Y112" i="32"/>
  <c r="W112" i="32"/>
  <c r="G107" i="32"/>
  <c r="J107" i="32"/>
  <c r="X142" i="32"/>
  <c r="I89" i="32"/>
  <c r="H89" i="32"/>
  <c r="G89" i="32"/>
  <c r="I154" i="32"/>
  <c r="H154" i="32"/>
  <c r="G154" i="32"/>
  <c r="J154" i="32"/>
  <c r="G118" i="32"/>
  <c r="H113" i="32"/>
  <c r="J132" i="32"/>
  <c r="G92" i="32"/>
  <c r="H124" i="32"/>
  <c r="I100" i="32"/>
  <c r="H118" i="32"/>
  <c r="K88" i="32"/>
  <c r="K116" i="32"/>
  <c r="H131" i="32"/>
  <c r="G110" i="32"/>
  <c r="H100" i="32"/>
  <c r="J141" i="32"/>
  <c r="I138" i="32"/>
  <c r="H138" i="32"/>
  <c r="K138" i="32"/>
  <c r="G138" i="32"/>
  <c r="J138" i="32"/>
  <c r="H142" i="32"/>
  <c r="I142" i="32"/>
  <c r="I144" i="32"/>
  <c r="K144" i="32"/>
  <c r="H144" i="32"/>
  <c r="G144" i="32"/>
  <c r="J144" i="32"/>
  <c r="G106" i="32"/>
  <c r="I106" i="32"/>
  <c r="K106" i="32"/>
  <c r="H106" i="32"/>
  <c r="J106" i="32"/>
  <c r="H134" i="32"/>
  <c r="J134" i="32"/>
  <c r="K134" i="32"/>
  <c r="I134" i="32"/>
  <c r="G134" i="32"/>
  <c r="J151" i="32"/>
  <c r="I151" i="32"/>
  <c r="I146" i="32"/>
  <c r="G146" i="32"/>
  <c r="K146" i="32"/>
  <c r="J146" i="32"/>
  <c r="H146" i="32"/>
  <c r="K118" i="32"/>
  <c r="I137" i="32"/>
  <c r="I132" i="32"/>
  <c r="H103" i="32"/>
  <c r="G142" i="32"/>
  <c r="J123" i="32"/>
  <c r="H112" i="32"/>
  <c r="G155" i="32"/>
  <c r="K100" i="32"/>
  <c r="H92" i="32"/>
  <c r="J88" i="32"/>
  <c r="K108" i="32"/>
  <c r="J112" i="32"/>
  <c r="K131" i="32"/>
  <c r="J116" i="32"/>
  <c r="I115" i="32"/>
  <c r="J150" i="32"/>
  <c r="H150" i="32"/>
  <c r="I150" i="32"/>
  <c r="K150" i="32"/>
  <c r="G147" i="32"/>
  <c r="K147" i="32"/>
  <c r="J147" i="32"/>
  <c r="H120" i="32"/>
  <c r="K120" i="32"/>
  <c r="J120" i="32"/>
  <c r="I120" i="32"/>
  <c r="G120" i="32"/>
  <c r="H141" i="32"/>
  <c r="G141" i="32"/>
  <c r="G103" i="32"/>
  <c r="H143" i="32"/>
  <c r="I143" i="32"/>
  <c r="K143" i="32"/>
  <c r="J143" i="32"/>
  <c r="G143" i="32"/>
  <c r="V122" i="32"/>
  <c r="G94" i="32"/>
  <c r="I94" i="32"/>
  <c r="H94" i="32"/>
  <c r="I125" i="32"/>
  <c r="J94" i="32"/>
  <c r="K105" i="32"/>
  <c r="J105" i="32"/>
  <c r="I105" i="32"/>
  <c r="I157" i="32"/>
  <c r="J157" i="32"/>
  <c r="I98" i="32"/>
  <c r="H98" i="32"/>
  <c r="J98" i="32"/>
  <c r="K98" i="32"/>
  <c r="G98" i="32"/>
  <c r="K128" i="32"/>
  <c r="J128" i="32"/>
  <c r="I128" i="32"/>
  <c r="G128" i="32"/>
  <c r="H128" i="32"/>
  <c r="I148" i="32"/>
  <c r="K148" i="32"/>
  <c r="G148" i="32"/>
  <c r="J148" i="32"/>
  <c r="K155" i="32"/>
  <c r="I141" i="32"/>
  <c r="K142" i="32"/>
  <c r="J103" i="32"/>
  <c r="J100" i="32"/>
  <c r="G101" i="32"/>
  <c r="J108" i="32"/>
  <c r="J131" i="32"/>
  <c r="I93" i="32"/>
  <c r="H123" i="32"/>
  <c r="G135" i="32"/>
  <c r="I135" i="32"/>
  <c r="H135" i="32"/>
  <c r="K135" i="32"/>
  <c r="J135" i="32"/>
  <c r="K103" i="32"/>
  <c r="H147" i="32"/>
  <c r="U146" i="32"/>
  <c r="K145" i="32"/>
  <c r="J145" i="32"/>
  <c r="H145" i="32"/>
  <c r="I145" i="32"/>
  <c r="G145" i="32"/>
  <c r="I149" i="32"/>
  <c r="H149" i="32"/>
  <c r="H115" i="32"/>
  <c r="K154" i="32"/>
  <c r="K132" i="32"/>
  <c r="U122" i="32"/>
  <c r="K125" i="32"/>
  <c r="J126" i="32"/>
  <c r="K126" i="32"/>
  <c r="G126" i="32"/>
  <c r="H126" i="32"/>
  <c r="G140" i="32"/>
  <c r="H140" i="32"/>
  <c r="I140" i="32"/>
  <c r="J140" i="32"/>
  <c r="K140" i="32"/>
  <c r="W150" i="32"/>
  <c r="H152" i="32"/>
  <c r="G152" i="32"/>
  <c r="J137" i="32"/>
  <c r="G88" i="32"/>
  <c r="J92" i="32"/>
  <c r="G105" i="32"/>
  <c r="K137" i="32"/>
  <c r="I130" i="32"/>
  <c r="H116" i="32"/>
  <c r="K113" i="32"/>
  <c r="H132" i="32"/>
  <c r="W142" i="32"/>
  <c r="U112" i="32"/>
  <c r="X112" i="32"/>
  <c r="Y138" i="32"/>
  <c r="W120" i="32"/>
  <c r="W134" i="32"/>
  <c r="V130" i="32"/>
  <c r="Y150" i="32"/>
  <c r="X118" i="32"/>
  <c r="Y118" i="32"/>
  <c r="U120" i="32"/>
  <c r="X150" i="32"/>
  <c r="U149" i="32"/>
  <c r="X149" i="32"/>
  <c r="W104" i="32"/>
  <c r="V138" i="32"/>
  <c r="W102" i="32"/>
  <c r="V126" i="32"/>
  <c r="X154" i="32"/>
  <c r="U150" i="32"/>
  <c r="W138" i="32"/>
  <c r="X126" i="32"/>
  <c r="X97" i="32"/>
  <c r="W97" i="32"/>
  <c r="V97" i="32"/>
  <c r="E107" i="4"/>
  <c r="F107" i="4"/>
  <c r="X107" i="32"/>
  <c r="U107" i="32"/>
  <c r="V121" i="32"/>
  <c r="U121" i="32"/>
  <c r="Y121" i="32"/>
  <c r="X121" i="32"/>
  <c r="W121" i="32"/>
  <c r="E116" i="4"/>
  <c r="F116" i="4"/>
  <c r="M64" i="32"/>
  <c r="M64" i="4"/>
  <c r="M56" i="32"/>
  <c r="M56" i="4"/>
  <c r="M39" i="32"/>
  <c r="M39" i="4"/>
  <c r="N31" i="32"/>
  <c r="M115" i="32" s="1"/>
  <c r="N31" i="4"/>
  <c r="N23" i="32"/>
  <c r="M107" i="32" s="1"/>
  <c r="N23" i="4"/>
  <c r="V111" i="4"/>
  <c r="W98" i="4"/>
  <c r="X103" i="4"/>
  <c r="V89" i="4"/>
  <c r="T142" i="4"/>
  <c r="X114" i="4"/>
  <c r="T134" i="4"/>
  <c r="T94" i="4"/>
  <c r="T110" i="4"/>
  <c r="U142" i="4"/>
  <c r="W135" i="4"/>
  <c r="W129" i="4"/>
  <c r="S92" i="4"/>
  <c r="X122" i="4"/>
  <c r="X148" i="4"/>
  <c r="S110" i="4"/>
  <c r="U150" i="4"/>
  <c r="Y135" i="32"/>
  <c r="X135" i="32"/>
  <c r="U135" i="32"/>
  <c r="V135" i="32"/>
  <c r="W135" i="32"/>
  <c r="Y155" i="32"/>
  <c r="X155" i="32"/>
  <c r="W155" i="32"/>
  <c r="V155" i="32"/>
  <c r="U155" i="32"/>
  <c r="U119" i="32"/>
  <c r="V119" i="32"/>
  <c r="Y119" i="32"/>
  <c r="X119" i="32"/>
  <c r="W119" i="32"/>
  <c r="U142" i="32"/>
  <c r="F91" i="4"/>
  <c r="E91" i="4"/>
  <c r="V142" i="32"/>
  <c r="Y104" i="32"/>
  <c r="U104" i="32"/>
  <c r="Y108" i="32"/>
  <c r="X108" i="32"/>
  <c r="W108" i="32"/>
  <c r="V108" i="32"/>
  <c r="U108" i="32"/>
  <c r="Y122" i="32"/>
  <c r="E139" i="4"/>
  <c r="X104" i="32"/>
  <c r="V95" i="32"/>
  <c r="E140" i="4"/>
  <c r="X134" i="32"/>
  <c r="U134" i="32"/>
  <c r="M38" i="32"/>
  <c r="M38" i="4"/>
  <c r="S104" i="4"/>
  <c r="W104" i="4"/>
  <c r="V104" i="32"/>
  <c r="M16" i="32"/>
  <c r="M16" i="4"/>
  <c r="M47" i="32"/>
  <c r="M47" i="4"/>
  <c r="V132" i="32"/>
  <c r="F127" i="4"/>
  <c r="E127" i="4"/>
  <c r="M57" i="32"/>
  <c r="M57" i="4"/>
  <c r="M63" i="32"/>
  <c r="M63" i="4"/>
  <c r="W145" i="32"/>
  <c r="V145" i="32"/>
  <c r="U145" i="32"/>
  <c r="Y145" i="32"/>
  <c r="X145" i="32"/>
  <c r="Y107" i="32"/>
  <c r="M29" i="4"/>
  <c r="M29" i="32"/>
  <c r="M5" i="4"/>
  <c r="M5" i="32"/>
  <c r="V134" i="4"/>
  <c r="M61" i="32"/>
  <c r="M61" i="4"/>
  <c r="M20" i="4"/>
  <c r="M20" i="32"/>
  <c r="S140" i="4"/>
  <c r="V99" i="4"/>
  <c r="V119" i="4"/>
  <c r="W153" i="32"/>
  <c r="V153" i="32"/>
  <c r="U153" i="32"/>
  <c r="Y153" i="32"/>
  <c r="X153" i="32"/>
  <c r="M35" i="32"/>
  <c r="M35" i="4"/>
  <c r="M19" i="32"/>
  <c r="M19" i="4"/>
  <c r="V140" i="4"/>
  <c r="U103" i="4"/>
  <c r="T89" i="4"/>
  <c r="T114" i="4"/>
  <c r="V91" i="4"/>
  <c r="T135" i="4"/>
  <c r="V90" i="4"/>
  <c r="T129" i="4"/>
  <c r="U119" i="4"/>
  <c r="S95" i="4"/>
  <c r="V104" i="4"/>
  <c r="S148" i="4"/>
  <c r="S142" i="4"/>
  <c r="F145" i="4"/>
  <c r="E145" i="4"/>
  <c r="F148" i="4"/>
  <c r="F115" i="4"/>
  <c r="E115" i="4"/>
  <c r="F133" i="4"/>
  <c r="E133" i="4"/>
  <c r="Y109" i="32"/>
  <c r="X109" i="32"/>
  <c r="W109" i="32"/>
  <c r="U109" i="32"/>
  <c r="V109" i="32"/>
  <c r="X93" i="32"/>
  <c r="W93" i="32"/>
  <c r="Y93" i="32"/>
  <c r="U93" i="32"/>
  <c r="F111" i="4"/>
  <c r="E111" i="4"/>
  <c r="W107" i="32"/>
  <c r="E146" i="4"/>
  <c r="M65" i="32"/>
  <c r="M65" i="4"/>
  <c r="M8" i="32"/>
  <c r="M8" i="4"/>
  <c r="M6" i="32"/>
  <c r="M6" i="4"/>
  <c r="M62" i="32"/>
  <c r="M62" i="4"/>
  <c r="M21" i="4"/>
  <c r="M21" i="32"/>
  <c r="M45" i="32"/>
  <c r="M45" i="4"/>
  <c r="W90" i="4"/>
  <c r="U129" i="4"/>
  <c r="V101" i="4"/>
  <c r="N67" i="32"/>
  <c r="M151" i="32" s="1"/>
  <c r="N67" i="4"/>
  <c r="N59" i="32"/>
  <c r="M143" i="32" s="1"/>
  <c r="N59" i="4"/>
  <c r="N51" i="32"/>
  <c r="M135" i="32" s="1"/>
  <c r="N51" i="4"/>
  <c r="M18" i="32"/>
  <c r="M18" i="4"/>
  <c r="U111" i="4"/>
  <c r="X140" i="4"/>
  <c r="T103" i="4"/>
  <c r="U114" i="4"/>
  <c r="X91" i="4"/>
  <c r="W94" i="4"/>
  <c r="T153" i="4"/>
  <c r="S135" i="4"/>
  <c r="X90" i="4"/>
  <c r="S129" i="4"/>
  <c r="T119" i="4"/>
  <c r="U110" i="4"/>
  <c r="T101" i="4"/>
  <c r="U155" i="4"/>
  <c r="T102" i="4"/>
  <c r="S134" i="4"/>
  <c r="V95" i="4"/>
  <c r="Y134" i="32"/>
  <c r="Y126" i="32"/>
  <c r="V129" i="32"/>
  <c r="U129" i="32"/>
  <c r="W129" i="32"/>
  <c r="Y129" i="32"/>
  <c r="X129" i="32"/>
  <c r="W154" i="32"/>
  <c r="V154" i="32"/>
  <c r="Y92" i="32"/>
  <c r="X92" i="32"/>
  <c r="U92" i="32"/>
  <c r="W92" i="32"/>
  <c r="V92" i="32"/>
  <c r="U96" i="32"/>
  <c r="E141" i="4"/>
  <c r="F141" i="4"/>
  <c r="U97" i="32"/>
  <c r="Y154" i="32"/>
  <c r="U112" i="4"/>
  <c r="F121" i="4"/>
  <c r="E121" i="4"/>
  <c r="X102" i="32"/>
  <c r="E117" i="4"/>
  <c r="F117" i="4"/>
  <c r="V107" i="32"/>
  <c r="W126" i="32"/>
  <c r="M73" i="32"/>
  <c r="M73" i="4"/>
  <c r="M55" i="32"/>
  <c r="M55" i="4"/>
  <c r="M46" i="32"/>
  <c r="M46" i="4"/>
  <c r="N13" i="4"/>
  <c r="N13" i="32"/>
  <c r="M97" i="32" s="1"/>
  <c r="S94" i="4"/>
  <c r="W101" i="32"/>
  <c r="Y127" i="32"/>
  <c r="X127" i="32"/>
  <c r="V127" i="32"/>
  <c r="M28" i="4"/>
  <c r="M28" i="32"/>
  <c r="T91" i="4"/>
  <c r="T143" i="4"/>
  <c r="U135" i="4"/>
  <c r="X149" i="4"/>
  <c r="W155" i="4"/>
  <c r="W133" i="32"/>
  <c r="V133" i="32"/>
  <c r="Y133" i="32"/>
  <c r="X133" i="32"/>
  <c r="U133" i="32"/>
  <c r="E144" i="4"/>
  <c r="N66" i="32"/>
  <c r="M150" i="32" s="1"/>
  <c r="N66" i="4"/>
  <c r="N58" i="32"/>
  <c r="M142" i="32" s="1"/>
  <c r="N58" i="4"/>
  <c r="N50" i="32"/>
  <c r="M134" i="32" s="1"/>
  <c r="N50" i="4"/>
  <c r="M25" i="4"/>
  <c r="M25" i="32"/>
  <c r="M17" i="4"/>
  <c r="M17" i="32"/>
  <c r="X104" i="4"/>
  <c r="F108" i="4"/>
  <c r="E131" i="4"/>
  <c r="F131" i="4"/>
  <c r="Y88" i="32"/>
  <c r="X88" i="32"/>
  <c r="V88" i="32"/>
  <c r="W88" i="32"/>
  <c r="Y113" i="32"/>
  <c r="X113" i="32"/>
  <c r="W113" i="32"/>
  <c r="V113" i="32"/>
  <c r="U113" i="32"/>
  <c r="V96" i="32"/>
  <c r="F149" i="4"/>
  <c r="Y151" i="32"/>
  <c r="X151" i="32"/>
  <c r="W151" i="32"/>
  <c r="V151" i="32"/>
  <c r="U151" i="32"/>
  <c r="W118" i="32"/>
  <c r="V118" i="32"/>
  <c r="U118" i="32"/>
  <c r="Y146" i="32"/>
  <c r="X146" i="32"/>
  <c r="W146" i="32"/>
  <c r="Y97" i="32"/>
  <c r="Y149" i="32"/>
  <c r="W149" i="32"/>
  <c r="U126" i="32"/>
  <c r="U103" i="32"/>
  <c r="V103" i="32"/>
  <c r="W103" i="32"/>
  <c r="Y103" i="32"/>
  <c r="X103" i="32"/>
  <c r="V137" i="32"/>
  <c r="Y100" i="32"/>
  <c r="X100" i="32"/>
  <c r="W100" i="32"/>
  <c r="V100" i="32"/>
  <c r="U100" i="32"/>
  <c r="X128" i="32"/>
  <c r="W128" i="32"/>
  <c r="V128" i="32"/>
  <c r="Y128" i="32"/>
  <c r="U128" i="32"/>
  <c r="W157" i="32"/>
  <c r="V157" i="32"/>
  <c r="U157" i="32"/>
  <c r="Y157" i="32"/>
  <c r="X157" i="32"/>
  <c r="E135" i="4"/>
  <c r="F153" i="4"/>
  <c r="X124" i="32"/>
  <c r="W124" i="32"/>
  <c r="V124" i="32"/>
  <c r="Y124" i="32"/>
  <c r="U124" i="32"/>
  <c r="E157" i="4"/>
  <c r="Y156" i="32"/>
  <c r="X156" i="32"/>
  <c r="W156" i="32"/>
  <c r="V156" i="32"/>
  <c r="U156" i="32"/>
  <c r="Y105" i="32"/>
  <c r="X105" i="32"/>
  <c r="W105" i="32"/>
  <c r="U105" i="32"/>
  <c r="V105" i="32"/>
  <c r="U91" i="32"/>
  <c r="X91" i="32"/>
  <c r="W91" i="32"/>
  <c r="V91" i="32"/>
  <c r="Y91" i="32"/>
  <c r="X143" i="32"/>
  <c r="V143" i="32"/>
  <c r="U143" i="32"/>
  <c r="W143" i="32"/>
  <c r="Y143" i="32"/>
  <c r="X89" i="32"/>
  <c r="W89" i="32"/>
  <c r="V89" i="32"/>
  <c r="Y89" i="32"/>
  <c r="U89" i="32"/>
  <c r="E114" i="4"/>
  <c r="X115" i="32"/>
  <c r="X130" i="32"/>
  <c r="F98" i="4"/>
  <c r="E142" i="4"/>
  <c r="F142" i="4"/>
  <c r="F113" i="4"/>
  <c r="F138" i="4"/>
  <c r="E138" i="4"/>
  <c r="E150" i="4"/>
  <c r="F150" i="4"/>
  <c r="E105" i="4"/>
  <c r="E156" i="4"/>
  <c r="F120" i="4"/>
  <c r="E120" i="4"/>
  <c r="E88" i="4"/>
  <c r="F88" i="4"/>
  <c r="V94" i="32"/>
  <c r="U94" i="32"/>
  <c r="W94" i="32"/>
  <c r="Y94" i="32"/>
  <c r="X94" i="32"/>
  <c r="F106" i="4"/>
  <c r="E106" i="4"/>
  <c r="F119" i="4"/>
  <c r="F136" i="4"/>
  <c r="E136" i="4"/>
  <c r="Y115" i="32"/>
  <c r="Y130" i="32"/>
  <c r="E154" i="4"/>
  <c r="F154" i="4"/>
  <c r="F155" i="4"/>
  <c r="W125" i="32"/>
  <c r="X125" i="32"/>
  <c r="Y152" i="32"/>
  <c r="X152" i="32"/>
  <c r="W152" i="32"/>
  <c r="V152" i="32"/>
  <c r="U152" i="32"/>
  <c r="W139" i="32"/>
  <c r="V139" i="32"/>
  <c r="Y140" i="32"/>
  <c r="X140" i="32"/>
  <c r="W140" i="32"/>
  <c r="V140" i="32"/>
  <c r="U140" i="32"/>
  <c r="V90" i="32"/>
  <c r="U90" i="32"/>
  <c r="W90" i="32"/>
  <c r="Y90" i="32"/>
  <c r="X90" i="32"/>
  <c r="U130" i="32"/>
  <c r="V141" i="32"/>
  <c r="U141" i="32"/>
  <c r="Y141" i="32"/>
  <c r="X141" i="32"/>
  <c r="F103" i="4"/>
  <c r="E122" i="4"/>
  <c r="F122" i="4"/>
  <c r="V98" i="32"/>
  <c r="U98" i="32"/>
  <c r="W98" i="32"/>
  <c r="X98" i="32"/>
  <c r="Y98" i="32"/>
  <c r="E118" i="4"/>
  <c r="F118" i="4"/>
  <c r="E152" i="4"/>
  <c r="F152" i="4"/>
  <c r="F126" i="4"/>
  <c r="X148" i="32"/>
  <c r="W148" i="32"/>
  <c r="Y131" i="32"/>
  <c r="F89" i="4"/>
  <c r="E89" i="4"/>
  <c r="F143" i="4"/>
  <c r="E143" i="4"/>
  <c r="U111" i="32"/>
  <c r="V111" i="32"/>
  <c r="Y111" i="32"/>
  <c r="X111" i="32"/>
  <c r="W111" i="32"/>
  <c r="F128" i="4"/>
  <c r="E128" i="4"/>
  <c r="E93" i="4"/>
  <c r="Y144" i="32"/>
  <c r="X144" i="32"/>
  <c r="W144" i="32"/>
  <c r="V144" i="32"/>
  <c r="U144" i="32"/>
  <c r="Y136" i="32"/>
  <c r="X136" i="32"/>
  <c r="V136" i="32"/>
  <c r="U136" i="32"/>
  <c r="W136" i="32"/>
  <c r="W106" i="32"/>
  <c r="V106" i="32"/>
  <c r="U106" i="32"/>
  <c r="Y106" i="32"/>
  <c r="X106" i="32"/>
  <c r="I112" i="4"/>
  <c r="K145" i="4"/>
  <c r="K121" i="4"/>
  <c r="K122" i="4"/>
  <c r="J126" i="4"/>
  <c r="G95" i="4"/>
  <c r="K93" i="4"/>
  <c r="J118" i="4"/>
  <c r="I117" i="4"/>
  <c r="I153" i="4"/>
  <c r="H128" i="4"/>
  <c r="L97" i="4"/>
  <c r="L115" i="4"/>
  <c r="I96" i="4"/>
  <c r="L157" i="4"/>
  <c r="L135" i="4"/>
  <c r="J155" i="4"/>
  <c r="K142" i="4"/>
  <c r="I99" i="4"/>
  <c r="G110" i="4"/>
  <c r="L126" i="4"/>
  <c r="L116" i="4"/>
  <c r="K157" i="4"/>
  <c r="H97" i="4"/>
  <c r="K106" i="4"/>
  <c r="G150" i="4"/>
  <c r="L91" i="4"/>
  <c r="K135" i="4"/>
  <c r="L103" i="4"/>
  <c r="G93" i="4"/>
  <c r="K143" i="4"/>
  <c r="J133" i="4"/>
  <c r="G105" i="4"/>
  <c r="I141" i="4"/>
  <c r="I111" i="4"/>
  <c r="G149" i="4"/>
  <c r="G154" i="4"/>
  <c r="H152" i="4"/>
  <c r="G96" i="4"/>
  <c r="K146" i="4"/>
  <c r="J130" i="4"/>
  <c r="J153" i="4"/>
  <c r="H113" i="4"/>
  <c r="K144" i="4"/>
  <c r="J140" i="4"/>
  <c r="J122" i="4"/>
  <c r="L151" i="4"/>
  <c r="L147" i="4"/>
  <c r="G121" i="4"/>
  <c r="G101" i="4"/>
  <c r="I134" i="4"/>
  <c r="L111" i="4"/>
  <c r="L149" i="4"/>
  <c r="I145" i="4"/>
  <c r="K126" i="4"/>
  <c r="J95" i="4"/>
  <c r="I144" i="4"/>
  <c r="K102" i="4"/>
  <c r="H126" i="4"/>
  <c r="G135" i="4"/>
  <c r="G142" i="4"/>
  <c r="I91" i="4"/>
  <c r="H118" i="4"/>
  <c r="J121" i="4"/>
  <c r="H105" i="4"/>
  <c r="I101" i="4"/>
  <c r="J91" i="4"/>
  <c r="G128" i="4"/>
  <c r="J142" i="4"/>
  <c r="G151" i="4"/>
  <c r="J145" i="4"/>
  <c r="G130" i="4"/>
  <c r="K149" i="4"/>
  <c r="K116" i="4"/>
  <c r="G131" i="4"/>
  <c r="L132" i="4"/>
  <c r="I98" i="4"/>
  <c r="H121" i="4"/>
  <c r="J101" i="4"/>
  <c r="G125" i="4"/>
  <c r="L95" i="4"/>
  <c r="H130" i="4"/>
  <c r="L104" i="4"/>
  <c r="J151" i="4"/>
  <c r="H116" i="4"/>
  <c r="J150" i="4"/>
  <c r="K130" i="4"/>
  <c r="L130" i="4"/>
  <c r="K147" i="4"/>
  <c r="J149" i="4"/>
  <c r="G152" i="4"/>
  <c r="G138" i="4"/>
  <c r="I146" i="4"/>
  <c r="I90" i="4"/>
  <c r="H150" i="4"/>
  <c r="G139" i="4"/>
  <c r="H153" i="4"/>
  <c r="I113" i="4"/>
  <c r="H114" i="4"/>
  <c r="I133" i="4"/>
  <c r="J99" i="4"/>
  <c r="I95" i="4"/>
  <c r="G89" i="4"/>
  <c r="G113" i="4"/>
  <c r="H95" i="4"/>
  <c r="G144" i="4"/>
  <c r="L121" i="4"/>
  <c r="I151" i="4"/>
  <c r="I126" i="4"/>
  <c r="H144" i="4"/>
  <c r="K101" i="4"/>
  <c r="L128" i="4"/>
  <c r="H127" i="4"/>
  <c r="L154" i="4"/>
  <c r="H148" i="4"/>
  <c r="L141" i="4"/>
  <c r="G137" i="4"/>
  <c r="J117" i="4"/>
  <c r="H99" i="4"/>
  <c r="J136" i="4"/>
  <c r="I128" i="4"/>
  <c r="J96" i="4"/>
  <c r="J115" i="4"/>
  <c r="J123" i="4"/>
  <c r="G97" i="4"/>
  <c r="I110" i="4"/>
  <c r="I155" i="4"/>
  <c r="L105" i="4"/>
  <c r="K96" i="4"/>
  <c r="J128" i="4"/>
  <c r="J90" i="4"/>
  <c r="J135" i="4"/>
  <c r="H106" i="4"/>
  <c r="J116" i="4"/>
  <c r="J110" i="4"/>
  <c r="I130" i="4"/>
  <c r="L138" i="4"/>
  <c r="H132" i="4"/>
  <c r="G148" i="4"/>
  <c r="I136" i="4"/>
  <c r="G132" i="4"/>
  <c r="K137" i="4"/>
  <c r="J92" i="4"/>
  <c r="L140" i="4"/>
  <c r="J131" i="4"/>
  <c r="K150" i="4"/>
  <c r="K131" i="4"/>
  <c r="K113" i="4"/>
  <c r="H139" i="4"/>
  <c r="L100" i="4"/>
  <c r="H136" i="4"/>
  <c r="L136" i="4"/>
  <c r="K136" i="4"/>
  <c r="I93" i="4"/>
  <c r="H93" i="4"/>
  <c r="J113" i="4"/>
  <c r="L123" i="4"/>
  <c r="I131" i="4"/>
  <c r="L117" i="4"/>
  <c r="H137" i="4"/>
  <c r="J141" i="4"/>
  <c r="I100" i="4"/>
  <c r="I149" i="4"/>
  <c r="K114" i="4"/>
  <c r="I132" i="4"/>
  <c r="I121" i="4"/>
  <c r="K97" i="4"/>
  <c r="G115" i="4"/>
  <c r="L131" i="4"/>
  <c r="J105" i="4"/>
  <c r="G111" i="4"/>
  <c r="H142" i="4"/>
  <c r="I114" i="4"/>
  <c r="L150" i="4"/>
  <c r="H145" i="4"/>
  <c r="K140" i="4"/>
  <c r="K89" i="4"/>
  <c r="I135" i="4"/>
  <c r="H146" i="4"/>
  <c r="I116" i="4"/>
  <c r="H117" i="4"/>
  <c r="K139" i="4"/>
  <c r="G118" i="4"/>
  <c r="K128" i="4"/>
  <c r="G153" i="4"/>
  <c r="H91" i="4"/>
  <c r="L110" i="4"/>
  <c r="I123" i="4"/>
  <c r="G126" i="4"/>
  <c r="J143" i="4"/>
  <c r="L144" i="4"/>
  <c r="I142" i="4"/>
  <c r="G98" i="4"/>
  <c r="H140" i="4"/>
  <c r="H94" i="4"/>
  <c r="J98" i="4"/>
  <c r="I118" i="4"/>
  <c r="K98" i="4"/>
  <c r="K127" i="4"/>
  <c r="L127" i="4"/>
  <c r="K119" i="4"/>
  <c r="K133" i="4"/>
  <c r="L133" i="4"/>
  <c r="K105" i="4"/>
  <c r="I106" i="4"/>
  <c r="J132" i="4"/>
  <c r="J112" i="4"/>
  <c r="G112" i="4"/>
  <c r="H115" i="4"/>
  <c r="H111" i="4"/>
  <c r="L139" i="4"/>
  <c r="L143" i="4"/>
  <c r="G122" i="4"/>
  <c r="H122" i="4"/>
  <c r="L122" i="4"/>
  <c r="I122" i="4"/>
  <c r="G147" i="4"/>
  <c r="H147" i="4"/>
  <c r="J97" i="4"/>
  <c r="I115" i="4"/>
  <c r="H131" i="4"/>
  <c r="K151" i="4"/>
  <c r="K111" i="4"/>
  <c r="J147" i="4"/>
  <c r="G127" i="4"/>
  <c r="G145" i="4"/>
  <c r="L101" i="4"/>
  <c r="J89" i="4"/>
  <c r="H135" i="4"/>
  <c r="G146" i="4"/>
  <c r="G106" i="4"/>
  <c r="G117" i="4"/>
  <c r="J139" i="4"/>
  <c r="I140" i="4"/>
  <c r="L153" i="4"/>
  <c r="H157" i="4"/>
  <c r="G91" i="4"/>
  <c r="K110" i="4"/>
  <c r="H123" i="4"/>
  <c r="L99" i="4"/>
  <c r="J104" i="4"/>
  <c r="I150" i="4"/>
  <c r="L119" i="4"/>
  <c r="K99" i="4"/>
  <c r="J93" i="4"/>
  <c r="G99" i="4"/>
  <c r="G114" i="4"/>
  <c r="H141" i="4"/>
  <c r="J146" i="4"/>
  <c r="J127" i="4"/>
  <c r="K138" i="4"/>
  <c r="K115" i="4"/>
  <c r="G143" i="4"/>
  <c r="I94" i="4"/>
  <c r="I105" i="4"/>
  <c r="L89" i="4"/>
  <c r="H98" i="4"/>
  <c r="K90" i="4"/>
  <c r="K103" i="4"/>
  <c r="G133" i="4"/>
  <c r="I107" i="4"/>
  <c r="K107" i="4"/>
  <c r="H107" i="4"/>
  <c r="L107" i="4"/>
  <c r="J107" i="4"/>
  <c r="G107" i="4"/>
  <c r="J152" i="4"/>
  <c r="I152" i="4"/>
  <c r="G108" i="4"/>
  <c r="I97" i="4"/>
  <c r="J114" i="4"/>
  <c r="J111" i="4"/>
  <c r="L152" i="4"/>
  <c r="H133" i="4"/>
  <c r="J144" i="4"/>
  <c r="L145" i="4"/>
  <c r="H101" i="4"/>
  <c r="I89" i="4"/>
  <c r="L113" i="4"/>
  <c r="L146" i="4"/>
  <c r="L106" i="4"/>
  <c r="K117" i="4"/>
  <c r="I139" i="4"/>
  <c r="K95" i="4"/>
  <c r="K153" i="4"/>
  <c r="G157" i="4"/>
  <c r="K91" i="4"/>
  <c r="H110" i="4"/>
  <c r="G123" i="4"/>
  <c r="H143" i="4"/>
  <c r="G90" i="4"/>
  <c r="G116" i="4"/>
  <c r="H149" i="4"/>
  <c r="G136" i="4"/>
  <c r="H138" i="4"/>
  <c r="K141" i="4"/>
  <c r="H119" i="4"/>
  <c r="K132" i="4"/>
  <c r="I147" i="4"/>
  <c r="I143" i="4"/>
  <c r="L93" i="4"/>
  <c r="G141" i="4"/>
  <c r="K156" i="4"/>
  <c r="J106" i="4"/>
  <c r="L114" i="4"/>
  <c r="J138" i="4"/>
  <c r="K123" i="4"/>
  <c r="I138" i="4"/>
  <c r="I148" i="4"/>
  <c r="K148" i="4"/>
  <c r="L148" i="4"/>
  <c r="J148" i="4"/>
  <c r="L102" i="4"/>
  <c r="L142" i="4"/>
  <c r="L118" i="4"/>
  <c r="K118" i="4"/>
  <c r="L155" i="4"/>
  <c r="K155" i="4"/>
  <c r="G155" i="4"/>
  <c r="H155" i="4"/>
  <c r="H151" i="4"/>
  <c r="L124" i="4"/>
  <c r="L90" i="4"/>
  <c r="L98" i="4"/>
  <c r="H90" i="4"/>
  <c r="I108" i="4"/>
  <c r="I127" i="4"/>
  <c r="N54" i="16"/>
  <c r="N41" i="16"/>
  <c r="N73" i="16"/>
  <c r="N8" i="16"/>
  <c r="L70" i="16"/>
  <c r="N10" i="16"/>
  <c r="L50" i="16"/>
  <c r="L43" i="16"/>
  <c r="N72" i="16"/>
  <c r="L16" i="16"/>
  <c r="L13" i="16"/>
  <c r="N28" i="16"/>
  <c r="N74" i="16"/>
  <c r="L44" i="16"/>
  <c r="N34" i="16"/>
  <c r="N12" i="16"/>
  <c r="N15" i="16"/>
  <c r="L15" i="16"/>
  <c r="N69" i="16"/>
  <c r="L69" i="16"/>
  <c r="N71" i="16"/>
  <c r="N55" i="16"/>
  <c r="N33" i="16"/>
  <c r="N25" i="16"/>
  <c r="N49" i="16"/>
  <c r="N42" i="16"/>
  <c r="G319" i="39" s="1"/>
  <c r="I319" i="39" s="1"/>
  <c r="N35" i="16"/>
  <c r="N27" i="16"/>
  <c r="N11" i="16"/>
  <c r="N4" i="15"/>
  <c r="E1402" i="39" s="1"/>
  <c r="AF4" i="15"/>
  <c r="N5" i="15"/>
  <c r="AF7" i="15"/>
  <c r="N9" i="15"/>
  <c r="AF9" i="15"/>
  <c r="N10" i="15"/>
  <c r="AF10" i="15"/>
  <c r="N11" i="15"/>
  <c r="AF11" i="15"/>
  <c r="N12" i="15"/>
  <c r="AF12" i="15"/>
  <c r="N14" i="15"/>
  <c r="AF14" i="15"/>
  <c r="N15" i="15"/>
  <c r="AF15" i="15"/>
  <c r="N16" i="15"/>
  <c r="AF16" i="15"/>
  <c r="N17" i="15"/>
  <c r="AF17" i="15"/>
  <c r="N18" i="15"/>
  <c r="AF18" i="15"/>
  <c r="N22" i="15"/>
  <c r="AF22" i="15"/>
  <c r="N24" i="15"/>
  <c r="AF24" i="15"/>
  <c r="N25" i="15"/>
  <c r="AF25" i="15"/>
  <c r="N26" i="15"/>
  <c r="AF26" i="15"/>
  <c r="N27" i="15"/>
  <c r="AF27" i="15"/>
  <c r="N28" i="15"/>
  <c r="AF28" i="15"/>
  <c r="N29" i="15"/>
  <c r="AF29" i="15"/>
  <c r="N30" i="15"/>
  <c r="AF30" i="15"/>
  <c r="N31" i="15"/>
  <c r="AF31" i="15"/>
  <c r="N32" i="15"/>
  <c r="AF32" i="15"/>
  <c r="N33" i="15"/>
  <c r="AF33" i="15"/>
  <c r="N34" i="15"/>
  <c r="AF34" i="15"/>
  <c r="N36" i="15"/>
  <c r="AF36" i="15"/>
  <c r="N38" i="15"/>
  <c r="AF38" i="15"/>
  <c r="N39" i="15"/>
  <c r="AF39" i="15"/>
  <c r="N40" i="15"/>
  <c r="AF40" i="15"/>
  <c r="N41" i="15"/>
  <c r="AF41" i="15"/>
  <c r="N42" i="15"/>
  <c r="AF42" i="15"/>
  <c r="N43" i="15"/>
  <c r="AF43" i="15"/>
  <c r="N44" i="15"/>
  <c r="AF44" i="15"/>
  <c r="N46" i="15"/>
  <c r="AF46" i="15"/>
  <c r="N47" i="15"/>
  <c r="AF47" i="15"/>
  <c r="N48" i="15"/>
  <c r="AF48" i="15"/>
  <c r="N49" i="15"/>
  <c r="AF49" i="15"/>
  <c r="N52" i="15"/>
  <c r="AF52" i="15"/>
  <c r="N53" i="15"/>
  <c r="AF53" i="15"/>
  <c r="N54" i="15"/>
  <c r="AF54" i="15"/>
  <c r="N55" i="15"/>
  <c r="AF55" i="15"/>
  <c r="N57" i="15"/>
  <c r="AF57" i="15"/>
  <c r="N58" i="15"/>
  <c r="AF58" i="15"/>
  <c r="N59" i="15"/>
  <c r="AF59" i="15"/>
  <c r="N60" i="15"/>
  <c r="AF60" i="15"/>
  <c r="N61" i="15"/>
  <c r="AF61" i="15"/>
  <c r="N62" i="15"/>
  <c r="AF62" i="15"/>
  <c r="N63" i="15"/>
  <c r="AF63" i="15"/>
  <c r="N64" i="15"/>
  <c r="AF64" i="15"/>
  <c r="N65" i="15"/>
  <c r="AF65" i="15"/>
  <c r="N66" i="15"/>
  <c r="AF66" i="15"/>
  <c r="N67" i="15"/>
  <c r="AF67" i="15"/>
  <c r="N68" i="15"/>
  <c r="AF68" i="15"/>
  <c r="N69" i="15"/>
  <c r="AF69" i="15"/>
  <c r="N70" i="15"/>
  <c r="AF70" i="15"/>
  <c r="N71" i="15"/>
  <c r="AF71" i="15"/>
  <c r="N72" i="15"/>
  <c r="AF72" i="15"/>
  <c r="N73" i="15"/>
  <c r="AF73" i="15"/>
  <c r="AG64" i="15" l="1"/>
  <c r="AD64" i="15"/>
  <c r="AG26" i="15"/>
  <c r="AD26" i="15"/>
  <c r="AE67" i="15"/>
  <c r="AS67" i="32" s="1"/>
  <c r="AD67" i="15"/>
  <c r="AE33" i="15"/>
  <c r="AS33" i="32" s="1"/>
  <c r="AD33" i="15"/>
  <c r="AE24" i="15"/>
  <c r="AD24" i="15"/>
  <c r="AE60" i="15"/>
  <c r="AD60" i="15"/>
  <c r="AG14" i="15"/>
  <c r="AD14" i="15"/>
  <c r="AE59" i="15"/>
  <c r="AS59" i="4" s="1"/>
  <c r="AD59" i="15"/>
  <c r="AG7" i="15"/>
  <c r="AD7" i="15"/>
  <c r="AE72" i="15"/>
  <c r="AS72" i="32" s="1"/>
  <c r="AD72" i="15"/>
  <c r="AG55" i="15"/>
  <c r="AD55" i="15"/>
  <c r="AG49" i="15"/>
  <c r="AD49" i="15"/>
  <c r="AE44" i="15"/>
  <c r="AD44" i="15"/>
  <c r="AE40" i="15"/>
  <c r="AS40" i="32" s="1"/>
  <c r="AD40" i="15"/>
  <c r="AG34" i="15"/>
  <c r="AD34" i="15"/>
  <c r="AG18" i="15"/>
  <c r="AD18" i="15"/>
  <c r="AE9" i="15"/>
  <c r="AD9" i="15"/>
  <c r="AG63" i="15"/>
  <c r="AD63" i="15"/>
  <c r="AE43" i="15"/>
  <c r="AS43" i="4" s="1"/>
  <c r="AD43" i="15"/>
  <c r="AE31" i="15"/>
  <c r="AS31" i="32" s="1"/>
  <c r="AD31" i="15"/>
  <c r="AE68" i="15"/>
  <c r="AD68" i="15"/>
  <c r="AE30" i="15"/>
  <c r="AS30" i="32" s="1"/>
  <c r="AD30" i="15"/>
  <c r="AE71" i="15"/>
  <c r="AS71" i="32" s="1"/>
  <c r="AD71" i="15"/>
  <c r="AE54" i="15"/>
  <c r="AS54" i="32" s="1"/>
  <c r="AD54" i="15"/>
  <c r="AE48" i="15"/>
  <c r="AD48" i="15"/>
  <c r="AG39" i="15"/>
  <c r="AD39" i="15"/>
  <c r="AE29" i="15"/>
  <c r="AS29" i="32" s="1"/>
  <c r="AD29" i="15"/>
  <c r="AG25" i="15"/>
  <c r="AD25" i="15"/>
  <c r="AE17" i="15"/>
  <c r="AD17" i="15"/>
  <c r="AE12" i="15"/>
  <c r="AS12" i="32" s="1"/>
  <c r="AD12" i="15"/>
  <c r="AE70" i="15"/>
  <c r="AS70" i="32" s="1"/>
  <c r="AD70" i="15"/>
  <c r="AG66" i="15"/>
  <c r="AD66" i="15"/>
  <c r="AE62" i="15"/>
  <c r="AD62" i="15"/>
  <c r="AG58" i="15"/>
  <c r="AD58" i="15"/>
  <c r="AG53" i="15"/>
  <c r="AD53" i="15"/>
  <c r="AG47" i="15"/>
  <c r="AD47" i="15"/>
  <c r="AG42" i="15"/>
  <c r="AD42" i="15"/>
  <c r="AE38" i="15"/>
  <c r="AS38" i="32" s="1"/>
  <c r="AD38" i="15"/>
  <c r="AE32" i="15"/>
  <c r="AS32" i="4" s="1"/>
  <c r="AD32" i="15"/>
  <c r="AE28" i="15"/>
  <c r="AS28" i="32" s="1"/>
  <c r="AD28" i="15"/>
  <c r="AE16" i="15"/>
  <c r="AD16" i="15"/>
  <c r="AE11" i="15"/>
  <c r="AD11" i="15"/>
  <c r="AG4" i="15"/>
  <c r="AD4" i="15"/>
  <c r="AE73" i="15"/>
  <c r="AS73" i="4" s="1"/>
  <c r="AD73" i="15"/>
  <c r="AG69" i="15"/>
  <c r="AD69" i="15"/>
  <c r="AE65" i="15"/>
  <c r="AS65" i="32" s="1"/>
  <c r="AD65" i="15"/>
  <c r="AG61" i="15"/>
  <c r="AD61" i="15"/>
  <c r="AG57" i="15"/>
  <c r="AD57" i="15"/>
  <c r="AE52" i="15"/>
  <c r="AD52" i="15"/>
  <c r="AE46" i="15"/>
  <c r="AS46" i="4" s="1"/>
  <c r="AD46" i="15"/>
  <c r="AG41" i="15"/>
  <c r="AD41" i="15"/>
  <c r="AE36" i="15"/>
  <c r="AS36" i="4" s="1"/>
  <c r="AD36" i="15"/>
  <c r="AE27" i="15"/>
  <c r="AD27" i="15"/>
  <c r="AE22" i="15"/>
  <c r="AD22" i="15"/>
  <c r="AG15" i="15"/>
  <c r="AD15" i="15"/>
  <c r="AG10" i="15"/>
  <c r="AD10" i="15"/>
  <c r="M68" i="15"/>
  <c r="L68" i="15"/>
  <c r="M44" i="15"/>
  <c r="L44" i="15"/>
  <c r="M26" i="15"/>
  <c r="AU26" i="32" s="1"/>
  <c r="L26" i="15"/>
  <c r="M63" i="15"/>
  <c r="AU63" i="4" s="1"/>
  <c r="L63" i="15"/>
  <c r="O17" i="15"/>
  <c r="L17" i="15"/>
  <c r="M48" i="15"/>
  <c r="AU48" i="32" s="1"/>
  <c r="L48" i="15"/>
  <c r="M72" i="15"/>
  <c r="AU72" i="4" s="1"/>
  <c r="L72" i="15"/>
  <c r="M55" i="15"/>
  <c r="AU55" i="32" s="1"/>
  <c r="L55" i="15"/>
  <c r="O30" i="15"/>
  <c r="L30" i="15"/>
  <c r="M59" i="15"/>
  <c r="AU59" i="4" s="1"/>
  <c r="L59" i="15"/>
  <c r="M12" i="15"/>
  <c r="AU12" i="4" s="1"/>
  <c r="L12" i="15"/>
  <c r="O70" i="15"/>
  <c r="L70" i="15"/>
  <c r="M66" i="15"/>
  <c r="L66" i="15"/>
  <c r="O62" i="15"/>
  <c r="L62" i="15"/>
  <c r="M58" i="15"/>
  <c r="AU58" i="32" s="1"/>
  <c r="L58" i="15"/>
  <c r="M53" i="15"/>
  <c r="AU53" i="4" s="1"/>
  <c r="L53" i="15"/>
  <c r="M47" i="15"/>
  <c r="L47" i="15"/>
  <c r="M42" i="15"/>
  <c r="AU42" i="4" s="1"/>
  <c r="L42" i="15"/>
  <c r="O38" i="15"/>
  <c r="L38" i="15"/>
  <c r="M32" i="15"/>
  <c r="AU32" i="4" s="1"/>
  <c r="L32" i="15"/>
  <c r="M28" i="15"/>
  <c r="L28" i="15"/>
  <c r="M24" i="15"/>
  <c r="AU24" i="4" s="1"/>
  <c r="L24" i="15"/>
  <c r="M16" i="15"/>
  <c r="AU16" i="4" s="1"/>
  <c r="L16" i="15"/>
  <c r="O11" i="15"/>
  <c r="L11" i="15"/>
  <c r="O4" i="15"/>
  <c r="L4" i="15"/>
  <c r="F1402" i="39" s="1"/>
  <c r="H1402" i="39" s="1"/>
  <c r="J1402" i="39" s="1"/>
  <c r="M60" i="15"/>
  <c r="AU60" i="32" s="1"/>
  <c r="L60" i="15"/>
  <c r="M40" i="15"/>
  <c r="AU40" i="4" s="1"/>
  <c r="L40" i="15"/>
  <c r="M18" i="15"/>
  <c r="AU18" i="32" s="1"/>
  <c r="L18" i="15"/>
  <c r="M67" i="15"/>
  <c r="L67" i="15"/>
  <c r="O33" i="15"/>
  <c r="L33" i="15"/>
  <c r="M64" i="15"/>
  <c r="AU64" i="32" s="1"/>
  <c r="L64" i="15"/>
  <c r="O49" i="15"/>
  <c r="L49" i="15"/>
  <c r="M34" i="15"/>
  <c r="L34" i="15"/>
  <c r="M14" i="15"/>
  <c r="AU14" i="4" s="1"/>
  <c r="L14" i="15"/>
  <c r="M9" i="15"/>
  <c r="AU9" i="4" s="1"/>
  <c r="L9" i="15"/>
  <c r="M71" i="15"/>
  <c r="AU71" i="4" s="1"/>
  <c r="L71" i="15"/>
  <c r="O54" i="15"/>
  <c r="L54" i="15"/>
  <c r="M43" i="15"/>
  <c r="AU43" i="32" s="1"/>
  <c r="L43" i="15"/>
  <c r="M39" i="15"/>
  <c r="AU39" i="32" s="1"/>
  <c r="L39" i="15"/>
  <c r="M29" i="15"/>
  <c r="AU29" i="32" s="1"/>
  <c r="L29" i="15"/>
  <c r="M25" i="15"/>
  <c r="L25" i="15"/>
  <c r="O5" i="15"/>
  <c r="L5" i="15"/>
  <c r="O73" i="15"/>
  <c r="L73" i="15"/>
  <c r="M69" i="15"/>
  <c r="AU69" i="32" s="1"/>
  <c r="L69" i="15"/>
  <c r="O65" i="15"/>
  <c r="L65" i="15"/>
  <c r="M61" i="15"/>
  <c r="AU61" i="32" s="1"/>
  <c r="L61" i="15"/>
  <c r="O57" i="15"/>
  <c r="L57" i="15"/>
  <c r="M52" i="15"/>
  <c r="AU52" i="32" s="1"/>
  <c r="L52" i="15"/>
  <c r="O46" i="15"/>
  <c r="L46" i="15"/>
  <c r="O41" i="15"/>
  <c r="L41" i="15"/>
  <c r="M36" i="15"/>
  <c r="AU36" i="32" s="1"/>
  <c r="L36" i="15"/>
  <c r="M31" i="15"/>
  <c r="AU31" i="32" s="1"/>
  <c r="L31" i="15"/>
  <c r="M27" i="15"/>
  <c r="AU27" i="32" s="1"/>
  <c r="L27" i="15"/>
  <c r="O22" i="15"/>
  <c r="L22" i="15"/>
  <c r="M15" i="15"/>
  <c r="AU15" i="32" s="1"/>
  <c r="L15" i="15"/>
  <c r="M10" i="15"/>
  <c r="AU10" i="32" s="1"/>
  <c r="L10" i="15"/>
  <c r="Y99" i="32"/>
  <c r="S101" i="4"/>
  <c r="X102" i="4"/>
  <c r="T95" i="4"/>
  <c r="V146" i="4"/>
  <c r="W146" i="4"/>
  <c r="V128" i="4"/>
  <c r="T128" i="4"/>
  <c r="U144" i="4"/>
  <c r="W110" i="4"/>
  <c r="T147" i="32"/>
  <c r="U96" i="4"/>
  <c r="T115" i="32"/>
  <c r="Y102" i="32"/>
  <c r="T124" i="32"/>
  <c r="V102" i="4"/>
  <c r="U130" i="4"/>
  <c r="W100" i="4"/>
  <c r="X95" i="4"/>
  <c r="W95" i="4"/>
  <c r="U98" i="4"/>
  <c r="W149" i="4"/>
  <c r="T111" i="4"/>
  <c r="S144" i="4"/>
  <c r="X98" i="4"/>
  <c r="T137" i="4"/>
  <c r="S127" i="32"/>
  <c r="V155" i="4"/>
  <c r="Y148" i="32"/>
  <c r="U101" i="4"/>
  <c r="W99" i="32"/>
  <c r="Y120" i="32"/>
  <c r="T154" i="4"/>
  <c r="X101" i="4"/>
  <c r="S128" i="4"/>
  <c r="S111" i="4"/>
  <c r="S152" i="32"/>
  <c r="S137" i="32"/>
  <c r="X120" i="4"/>
  <c r="V93" i="32"/>
  <c r="W136" i="4"/>
  <c r="S17" i="15"/>
  <c r="AV17" i="4" s="1"/>
  <c r="S62" i="15"/>
  <c r="AV62" i="4" s="1"/>
  <c r="S30" i="15"/>
  <c r="AV30" i="32" s="1"/>
  <c r="S65" i="15"/>
  <c r="AV65" i="4" s="1"/>
  <c r="S46" i="15"/>
  <c r="AV46" i="32" s="1"/>
  <c r="T96" i="4"/>
  <c r="T118" i="32"/>
  <c r="W118" i="4"/>
  <c r="V123" i="32"/>
  <c r="V99" i="32"/>
  <c r="X96" i="32"/>
  <c r="U100" i="4"/>
  <c r="S146" i="4"/>
  <c r="W111" i="4"/>
  <c r="S114" i="32"/>
  <c r="S110" i="32"/>
  <c r="X116" i="32"/>
  <c r="X96" i="4"/>
  <c r="U99" i="32"/>
  <c r="T124" i="4"/>
  <c r="Y95" i="32"/>
  <c r="X95" i="32"/>
  <c r="V141" i="4"/>
  <c r="S133" i="4"/>
  <c r="T122" i="32"/>
  <c r="V151" i="4"/>
  <c r="X153" i="4"/>
  <c r="T120" i="32"/>
  <c r="U125" i="32"/>
  <c r="V125" i="32"/>
  <c r="Y116" i="32"/>
  <c r="U120" i="4"/>
  <c r="U88" i="32"/>
  <c r="V130" i="4"/>
  <c r="X99" i="32"/>
  <c r="U95" i="32"/>
  <c r="U124" i="4"/>
  <c r="W120" i="4"/>
  <c r="T123" i="4"/>
  <c r="S122" i="32"/>
  <c r="S88" i="32"/>
  <c r="T93" i="32"/>
  <c r="T122" i="4"/>
  <c r="W133" i="4"/>
  <c r="W96" i="32"/>
  <c r="V124" i="4"/>
  <c r="X130" i="4"/>
  <c r="U136" i="4"/>
  <c r="T99" i="32"/>
  <c r="T99" i="4"/>
  <c r="S91" i="32"/>
  <c r="S124" i="32"/>
  <c r="S123" i="32"/>
  <c r="W102" i="4"/>
  <c r="T96" i="32"/>
  <c r="U116" i="32"/>
  <c r="V115" i="32"/>
  <c r="V136" i="4"/>
  <c r="V133" i="4"/>
  <c r="T115" i="4"/>
  <c r="S96" i="32"/>
  <c r="S117" i="32"/>
  <c r="S101" i="32"/>
  <c r="V93" i="4"/>
  <c r="U149" i="4"/>
  <c r="U148" i="32"/>
  <c r="W115" i="32"/>
  <c r="U102" i="32"/>
  <c r="V116" i="32"/>
  <c r="W154" i="4"/>
  <c r="X154" i="4"/>
  <c r="V102" i="32"/>
  <c r="W122" i="32"/>
  <c r="U115" i="4"/>
  <c r="W96" i="4"/>
  <c r="W128" i="4"/>
  <c r="T93" i="4"/>
  <c r="T142" i="32"/>
  <c r="T113" i="32"/>
  <c r="S93" i="32"/>
  <c r="V150" i="4"/>
  <c r="S117" i="4"/>
  <c r="W142" i="4"/>
  <c r="S136" i="32"/>
  <c r="V148" i="32"/>
  <c r="V115" i="4"/>
  <c r="W130" i="4"/>
  <c r="U154" i="4"/>
  <c r="S154" i="4"/>
  <c r="U131" i="4"/>
  <c r="S143" i="4"/>
  <c r="U88" i="4"/>
  <c r="X141" i="4"/>
  <c r="S120" i="32"/>
  <c r="X88" i="4"/>
  <c r="S156" i="32"/>
  <c r="T116" i="32"/>
  <c r="T131" i="4"/>
  <c r="V100" i="4"/>
  <c r="U118" i="4"/>
  <c r="V118" i="4"/>
  <c r="X131" i="4"/>
  <c r="T151" i="32"/>
  <c r="T113" i="4"/>
  <c r="X118" i="4"/>
  <c r="W132" i="4"/>
  <c r="S132" i="32"/>
  <c r="T116" i="4"/>
  <c r="T88" i="4"/>
  <c r="V120" i="4"/>
  <c r="T139" i="4"/>
  <c r="U156" i="4"/>
  <c r="S118" i="4"/>
  <c r="V88" i="4"/>
  <c r="S106" i="4"/>
  <c r="S151" i="32"/>
  <c r="S127" i="4"/>
  <c r="T118" i="4"/>
  <c r="W137" i="4"/>
  <c r="X155" i="4"/>
  <c r="T155" i="4"/>
  <c r="T95" i="32"/>
  <c r="U127" i="32"/>
  <c r="W95" i="32"/>
  <c r="T139" i="32"/>
  <c r="U113" i="4"/>
  <c r="U131" i="32"/>
  <c r="Y137" i="32"/>
  <c r="V131" i="4"/>
  <c r="T120" i="4"/>
  <c r="T151" i="4"/>
  <c r="X93" i="4"/>
  <c r="S93" i="4"/>
  <c r="X137" i="4"/>
  <c r="W141" i="4"/>
  <c r="S131" i="4"/>
  <c r="V143" i="4"/>
  <c r="U141" i="4"/>
  <c r="T101" i="32"/>
  <c r="X152" i="4"/>
  <c r="X132" i="4"/>
  <c r="W127" i="32"/>
  <c r="X143" i="4"/>
  <c r="V127" i="4"/>
  <c r="S155" i="4"/>
  <c r="W143" i="4"/>
  <c r="S120" i="4"/>
  <c r="U143" i="4"/>
  <c r="T127" i="32"/>
  <c r="W131" i="32"/>
  <c r="X101" i="32"/>
  <c r="V137" i="4"/>
  <c r="U132" i="4"/>
  <c r="T141" i="4"/>
  <c r="W131" i="4"/>
  <c r="T127" i="4"/>
  <c r="V131" i="32"/>
  <c r="X137" i="32"/>
  <c r="S137" i="4"/>
  <c r="S132" i="4"/>
  <c r="U137" i="4"/>
  <c r="S88" i="4"/>
  <c r="S141" i="32"/>
  <c r="X139" i="32"/>
  <c r="U146" i="4"/>
  <c r="U153" i="4"/>
  <c r="S100" i="4"/>
  <c r="U145" i="4"/>
  <c r="W113" i="4"/>
  <c r="W93" i="4"/>
  <c r="S144" i="32"/>
  <c r="Y139" i="32"/>
  <c r="T100" i="4"/>
  <c r="U106" i="4"/>
  <c r="X110" i="32"/>
  <c r="X147" i="32"/>
  <c r="W123" i="32"/>
  <c r="X113" i="4"/>
  <c r="T146" i="4"/>
  <c r="U93" i="4"/>
  <c r="Y147" i="32"/>
  <c r="X123" i="32"/>
  <c r="X145" i="4"/>
  <c r="V113" i="4"/>
  <c r="X133" i="4"/>
  <c r="V125" i="4"/>
  <c r="W125" i="4"/>
  <c r="T132" i="32"/>
  <c r="V117" i="4"/>
  <c r="T131" i="32"/>
  <c r="T136" i="32"/>
  <c r="U123" i="4"/>
  <c r="T141" i="32"/>
  <c r="T91" i="32"/>
  <c r="T125" i="32"/>
  <c r="S115" i="32"/>
  <c r="S149" i="4"/>
  <c r="V123" i="4"/>
  <c r="V116" i="4"/>
  <c r="T123" i="32"/>
  <c r="W152" i="4"/>
  <c r="X139" i="4"/>
  <c r="T145" i="4"/>
  <c r="U117" i="32"/>
  <c r="X114" i="32"/>
  <c r="U152" i="4"/>
  <c r="S152" i="4"/>
  <c r="X156" i="4"/>
  <c r="S145" i="4"/>
  <c r="T147" i="4"/>
  <c r="T117" i="4"/>
  <c r="X142" i="4"/>
  <c r="V117" i="32"/>
  <c r="W156" i="4"/>
  <c r="W117" i="32"/>
  <c r="V114" i="32"/>
  <c r="U101" i="32"/>
  <c r="W153" i="4"/>
  <c r="X117" i="4"/>
  <c r="S151" i="4"/>
  <c r="W106" i="4"/>
  <c r="X151" i="4"/>
  <c r="Y114" i="32"/>
  <c r="S139" i="4"/>
  <c r="V153" i="4"/>
  <c r="V110" i="32"/>
  <c r="W151" i="4"/>
  <c r="T156" i="4"/>
  <c r="T110" i="32"/>
  <c r="U114" i="32"/>
  <c r="U110" i="32"/>
  <c r="X117" i="32"/>
  <c r="W114" i="32"/>
  <c r="Y101" i="32"/>
  <c r="X150" i="4"/>
  <c r="Y117" i="32"/>
  <c r="V101" i="32"/>
  <c r="T152" i="4"/>
  <c r="W122" i="4"/>
  <c r="V122" i="4"/>
  <c r="T106" i="4"/>
  <c r="X106" i="4"/>
  <c r="W110" i="32"/>
  <c r="Y110" i="32"/>
  <c r="S153" i="4"/>
  <c r="U151" i="4"/>
  <c r="T150" i="4"/>
  <c r="X127" i="4"/>
  <c r="U137" i="32"/>
  <c r="T132" i="4"/>
  <c r="X123" i="4"/>
  <c r="V132" i="4"/>
  <c r="X124" i="4"/>
  <c r="W124" i="4"/>
  <c r="S96" i="4"/>
  <c r="W116" i="4"/>
  <c r="U133" i="4"/>
  <c r="S131" i="32"/>
  <c r="W137" i="32"/>
  <c r="W99" i="4"/>
  <c r="V149" i="4"/>
  <c r="W132" i="32"/>
  <c r="S123" i="4"/>
  <c r="S116" i="4"/>
  <c r="X116" i="4"/>
  <c r="T130" i="4"/>
  <c r="V147" i="4"/>
  <c r="X132" i="32"/>
  <c r="V96" i="4"/>
  <c r="S99" i="4"/>
  <c r="U116" i="4"/>
  <c r="S148" i="32"/>
  <c r="X99" i="4"/>
  <c r="Y132" i="32"/>
  <c r="U99" i="4"/>
  <c r="U127" i="4"/>
  <c r="U122" i="4"/>
  <c r="T114" i="32"/>
  <c r="T117" i="32"/>
  <c r="W150" i="4"/>
  <c r="V142" i="4"/>
  <c r="S150" i="4"/>
  <c r="S156" i="4"/>
  <c r="T137" i="32"/>
  <c r="W117" i="4"/>
  <c r="U117" i="4"/>
  <c r="W147" i="32"/>
  <c r="U123" i="32"/>
  <c r="W139" i="4"/>
  <c r="V152" i="4"/>
  <c r="U125" i="4"/>
  <c r="S139" i="32"/>
  <c r="Y123" i="32"/>
  <c r="U147" i="4"/>
  <c r="V139" i="4"/>
  <c r="X147" i="4"/>
  <c r="X125" i="4"/>
  <c r="S116" i="32"/>
  <c r="S147" i="32"/>
  <c r="U147" i="32"/>
  <c r="S147" i="4"/>
  <c r="S125" i="4"/>
  <c r="U139" i="4"/>
  <c r="M26" i="32"/>
  <c r="M11" i="4"/>
  <c r="J319" i="39"/>
  <c r="M7" i="4"/>
  <c r="M32" i="4"/>
  <c r="M10" i="4"/>
  <c r="M48" i="32"/>
  <c r="F132" i="32" s="1"/>
  <c r="M40" i="32"/>
  <c r="F124" i="32" s="1"/>
  <c r="R70" i="16"/>
  <c r="N69" i="32" s="1"/>
  <c r="M153" i="32" s="1"/>
  <c r="G347" i="39"/>
  <c r="I347" i="39" s="1"/>
  <c r="J347" i="39" s="1"/>
  <c r="R71" i="16"/>
  <c r="N70" i="4" s="1"/>
  <c r="G348" i="39"/>
  <c r="I348" i="39" s="1"/>
  <c r="J348" i="39" s="1"/>
  <c r="R43" i="16"/>
  <c r="G320" i="39"/>
  <c r="I320" i="39" s="1"/>
  <c r="J320" i="39" s="1"/>
  <c r="R49" i="16"/>
  <c r="N48" i="4" s="1"/>
  <c r="G326" i="39"/>
  <c r="I326" i="39" s="1"/>
  <c r="J326" i="39" s="1"/>
  <c r="R15" i="16"/>
  <c r="N14" i="32" s="1"/>
  <c r="M98" i="32" s="1"/>
  <c r="G292" i="39"/>
  <c r="I292" i="39" s="1"/>
  <c r="J292" i="39" s="1"/>
  <c r="R72" i="16"/>
  <c r="N71" i="4" s="1"/>
  <c r="G349" i="39"/>
  <c r="I349" i="39" s="1"/>
  <c r="J349" i="39" s="1"/>
  <c r="R54" i="16"/>
  <c r="N53" i="32" s="1"/>
  <c r="G331" i="39"/>
  <c r="I331" i="39" s="1"/>
  <c r="J331" i="39" s="1"/>
  <c r="R74" i="16"/>
  <c r="N73" i="32" s="1"/>
  <c r="M157" i="32" s="1"/>
  <c r="G351" i="39"/>
  <c r="I351" i="39" s="1"/>
  <c r="J351" i="39" s="1"/>
  <c r="R8" i="16"/>
  <c r="N7" i="32" s="1"/>
  <c r="M91" i="32" s="1"/>
  <c r="G285" i="39"/>
  <c r="I285" i="39" s="1"/>
  <c r="J285" i="39" s="1"/>
  <c r="R35" i="16"/>
  <c r="N34" i="4" s="1"/>
  <c r="G312" i="39"/>
  <c r="I312" i="39" s="1"/>
  <c r="J312" i="39" s="1"/>
  <c r="R41" i="16"/>
  <c r="N40" i="32" s="1"/>
  <c r="G318" i="39"/>
  <c r="I318" i="39" s="1"/>
  <c r="J318" i="39" s="1"/>
  <c r="R25" i="16"/>
  <c r="N24" i="32" s="1"/>
  <c r="M108" i="32" s="1"/>
  <c r="G302" i="39"/>
  <c r="I302" i="39" s="1"/>
  <c r="J302" i="39" s="1"/>
  <c r="R12" i="16"/>
  <c r="N11" i="32" s="1"/>
  <c r="G289" i="39"/>
  <c r="I289" i="39" s="1"/>
  <c r="J289" i="39" s="1"/>
  <c r="R11" i="16"/>
  <c r="N10" i="4" s="1"/>
  <c r="G288" i="39"/>
  <c r="I288" i="39" s="1"/>
  <c r="J288" i="39" s="1"/>
  <c r="R69" i="16"/>
  <c r="N68" i="32" s="1"/>
  <c r="M152" i="32" s="1"/>
  <c r="G346" i="39"/>
  <c r="I346" i="39" s="1"/>
  <c r="J346" i="39" s="1"/>
  <c r="R73" i="16"/>
  <c r="N72" i="4" s="1"/>
  <c r="G350" i="39"/>
  <c r="I350" i="39" s="1"/>
  <c r="J350" i="39" s="1"/>
  <c r="R33" i="16"/>
  <c r="N32" i="32" s="1"/>
  <c r="M116" i="32" s="1"/>
  <c r="G310" i="39"/>
  <c r="I310" i="39" s="1"/>
  <c r="J310" i="39" s="1"/>
  <c r="R34" i="16"/>
  <c r="N33" i="4" s="1"/>
  <c r="G311" i="39"/>
  <c r="I311" i="39" s="1"/>
  <c r="J311" i="39" s="1"/>
  <c r="R5" i="16"/>
  <c r="N4" i="32" s="1"/>
  <c r="M88" i="32" s="1"/>
  <c r="R13" i="16"/>
  <c r="G290" i="39"/>
  <c r="I290" i="39" s="1"/>
  <c r="J290" i="39" s="1"/>
  <c r="R27" i="16"/>
  <c r="N26" i="32" s="1"/>
  <c r="M110" i="32" s="1"/>
  <c r="G304" i="39"/>
  <c r="I304" i="39" s="1"/>
  <c r="J304" i="39" s="1"/>
  <c r="R28" i="16"/>
  <c r="N27" i="32" s="1"/>
  <c r="M111" i="32" s="1"/>
  <c r="G305" i="39"/>
  <c r="I305" i="39" s="1"/>
  <c r="J305" i="39" s="1"/>
  <c r="R55" i="16"/>
  <c r="N54" i="32" s="1"/>
  <c r="M138" i="32" s="1"/>
  <c r="G332" i="39"/>
  <c r="I332" i="39" s="1"/>
  <c r="J332" i="39" s="1"/>
  <c r="R10" i="16"/>
  <c r="N9" i="32" s="1"/>
  <c r="M93" i="32" s="1"/>
  <c r="G287" i="39"/>
  <c r="I287" i="39" s="1"/>
  <c r="J287" i="39" s="1"/>
  <c r="R16" i="16"/>
  <c r="N15" i="32" s="1"/>
  <c r="M99" i="32" s="1"/>
  <c r="G293" i="39"/>
  <c r="I293" i="39" s="1"/>
  <c r="J293" i="39" s="1"/>
  <c r="R44" i="16"/>
  <c r="N43" i="32" s="1"/>
  <c r="M127" i="32" s="1"/>
  <c r="G321" i="39"/>
  <c r="I321" i="39" s="1"/>
  <c r="J321" i="39" s="1"/>
  <c r="R50" i="16"/>
  <c r="N49" i="32" s="1"/>
  <c r="M133" i="32" s="1"/>
  <c r="G327" i="39"/>
  <c r="I327" i="39" s="1"/>
  <c r="J327" i="39" s="1"/>
  <c r="M53" i="32"/>
  <c r="F137" i="32" s="1"/>
  <c r="M72" i="32"/>
  <c r="F156" i="32" s="1"/>
  <c r="M9" i="32"/>
  <c r="F93" i="32" s="1"/>
  <c r="M70" i="4"/>
  <c r="M34" i="4"/>
  <c r="M54" i="4"/>
  <c r="M41" i="32"/>
  <c r="F125" i="32" s="1"/>
  <c r="M24" i="4"/>
  <c r="M4" i="4"/>
  <c r="M71" i="4"/>
  <c r="M33" i="4"/>
  <c r="M27" i="4"/>
  <c r="K134" i="4"/>
  <c r="J117" i="32"/>
  <c r="I88" i="4"/>
  <c r="K154" i="4"/>
  <c r="L134" i="4"/>
  <c r="L92" i="4"/>
  <c r="J103" i="4"/>
  <c r="K120" i="4"/>
  <c r="L94" i="4"/>
  <c r="K95" i="32"/>
  <c r="J153" i="32"/>
  <c r="G153" i="32"/>
  <c r="I153" i="32"/>
  <c r="K91" i="32"/>
  <c r="G95" i="32"/>
  <c r="I90" i="32"/>
  <c r="E112" i="32"/>
  <c r="J102" i="32"/>
  <c r="J100" i="4"/>
  <c r="G92" i="4"/>
  <c r="J156" i="4"/>
  <c r="H91" i="32"/>
  <c r="L88" i="4"/>
  <c r="H100" i="4"/>
  <c r="K112" i="4"/>
  <c r="I120" i="4"/>
  <c r="G102" i="4"/>
  <c r="F125" i="4"/>
  <c r="F94" i="4"/>
  <c r="G114" i="32"/>
  <c r="H102" i="32"/>
  <c r="K112" i="32"/>
  <c r="H154" i="4"/>
  <c r="J120" i="4"/>
  <c r="H112" i="4"/>
  <c r="G120" i="4"/>
  <c r="I157" i="4"/>
  <c r="K92" i="4"/>
  <c r="I119" i="4"/>
  <c r="E100" i="4"/>
  <c r="E94" i="4"/>
  <c r="I114" i="32"/>
  <c r="H124" i="4"/>
  <c r="H88" i="4"/>
  <c r="H156" i="4"/>
  <c r="G100" i="4"/>
  <c r="H134" i="4"/>
  <c r="H114" i="32"/>
  <c r="K100" i="4"/>
  <c r="I102" i="32"/>
  <c r="G88" i="4"/>
  <c r="J94" i="4"/>
  <c r="G94" i="4"/>
  <c r="J154" i="4"/>
  <c r="F134" i="4"/>
  <c r="G90" i="32"/>
  <c r="G103" i="4"/>
  <c r="K124" i="4"/>
  <c r="I92" i="4"/>
  <c r="J114" i="32"/>
  <c r="K88" i="4"/>
  <c r="H102" i="4"/>
  <c r="I102" i="4"/>
  <c r="L120" i="4"/>
  <c r="I156" i="4"/>
  <c r="G156" i="4"/>
  <c r="H103" i="4"/>
  <c r="G119" i="4"/>
  <c r="J102" i="4"/>
  <c r="J134" i="4"/>
  <c r="G134" i="4"/>
  <c r="J119" i="4"/>
  <c r="H125" i="4"/>
  <c r="K125" i="4"/>
  <c r="J157" i="4"/>
  <c r="J90" i="32"/>
  <c r="K90" i="32"/>
  <c r="I118" i="32"/>
  <c r="J95" i="32"/>
  <c r="K89" i="32"/>
  <c r="E99" i="32"/>
  <c r="E111" i="32"/>
  <c r="E104" i="4"/>
  <c r="G111" i="32"/>
  <c r="H90" i="32"/>
  <c r="K99" i="32"/>
  <c r="I91" i="32"/>
  <c r="L137" i="4"/>
  <c r="I124" i="4"/>
  <c r="H107" i="32"/>
  <c r="G91" i="32"/>
  <c r="G117" i="32"/>
  <c r="I99" i="32"/>
  <c r="H99" i="32"/>
  <c r="H117" i="32"/>
  <c r="K119" i="32"/>
  <c r="E107" i="32"/>
  <c r="I104" i="4"/>
  <c r="J137" i="4"/>
  <c r="F104" i="4"/>
  <c r="I152" i="32"/>
  <c r="G99" i="32"/>
  <c r="I117" i="32"/>
  <c r="K111" i="32"/>
  <c r="E124" i="4"/>
  <c r="E137" i="4"/>
  <c r="E117" i="32"/>
  <c r="F137" i="4"/>
  <c r="H96" i="4"/>
  <c r="J124" i="4"/>
  <c r="H104" i="4"/>
  <c r="L125" i="4"/>
  <c r="K152" i="32"/>
  <c r="I119" i="32"/>
  <c r="K107" i="32"/>
  <c r="I125" i="4"/>
  <c r="L96" i="4"/>
  <c r="G124" i="4"/>
  <c r="G104" i="4"/>
  <c r="J125" i="4"/>
  <c r="J152" i="32"/>
  <c r="I111" i="32"/>
  <c r="G119" i="32"/>
  <c r="F102" i="4"/>
  <c r="F96" i="4"/>
  <c r="K108" i="4"/>
  <c r="E108" i="4"/>
  <c r="I101" i="32"/>
  <c r="J101" i="32"/>
  <c r="E101" i="32"/>
  <c r="E95" i="32"/>
  <c r="K101" i="32"/>
  <c r="J108" i="4"/>
  <c r="H108" i="4"/>
  <c r="F101" i="32"/>
  <c r="F89" i="32"/>
  <c r="F118" i="32"/>
  <c r="F149" i="32"/>
  <c r="F146" i="32"/>
  <c r="F103" i="32"/>
  <c r="F138" i="32"/>
  <c r="F90" i="32"/>
  <c r="F140" i="32"/>
  <c r="F154" i="32"/>
  <c r="F157" i="32"/>
  <c r="F129" i="32"/>
  <c r="F145" i="32"/>
  <c r="F111" i="32"/>
  <c r="F116" i="32"/>
  <c r="F109" i="32"/>
  <c r="F102" i="32"/>
  <c r="F155" i="32"/>
  <c r="F131" i="32"/>
  <c r="F88" i="32"/>
  <c r="F139" i="32"/>
  <c r="F105" i="32"/>
  <c r="F119" i="32"/>
  <c r="F122" i="32"/>
  <c r="F148" i="32"/>
  <c r="F110" i="32"/>
  <c r="F92" i="32"/>
  <c r="F113" i="32"/>
  <c r="F141" i="32"/>
  <c r="F100" i="32"/>
  <c r="F94" i="32"/>
  <c r="F130" i="32"/>
  <c r="F147" i="32"/>
  <c r="F117" i="32"/>
  <c r="F112" i="32"/>
  <c r="F108" i="32"/>
  <c r="F95" i="32"/>
  <c r="F104" i="32"/>
  <c r="F91" i="32"/>
  <c r="F123" i="32"/>
  <c r="AT21" i="4"/>
  <c r="AT21" i="32"/>
  <c r="AS9" i="4"/>
  <c r="AS9" i="32"/>
  <c r="AT45" i="32"/>
  <c r="AT45" i="4"/>
  <c r="AS17" i="4"/>
  <c r="AS17" i="32"/>
  <c r="AS5" i="4"/>
  <c r="AS5" i="32"/>
  <c r="M13" i="4"/>
  <c r="N97" i="4" s="1"/>
  <c r="M13" i="32"/>
  <c r="N5" i="4"/>
  <c r="N89" i="4" s="1"/>
  <c r="N5" i="32"/>
  <c r="AT37" i="32"/>
  <c r="AT37" i="4"/>
  <c r="AS13" i="4"/>
  <c r="AS13" i="32"/>
  <c r="N60" i="32"/>
  <c r="M144" i="32" s="1"/>
  <c r="N60" i="4"/>
  <c r="N29" i="32"/>
  <c r="M113" i="32" s="1"/>
  <c r="N29" i="4"/>
  <c r="AV45" i="4"/>
  <c r="AV45" i="32"/>
  <c r="AU37" i="32"/>
  <c r="AU37" i="4"/>
  <c r="AU25" i="32"/>
  <c r="AU25" i="4"/>
  <c r="AV21" i="32"/>
  <c r="AV21" i="4"/>
  <c r="AU13" i="32"/>
  <c r="AU13" i="4"/>
  <c r="N22" i="32"/>
  <c r="M106" i="32" s="1"/>
  <c r="N22" i="4"/>
  <c r="M37" i="32"/>
  <c r="M37" i="4"/>
  <c r="N45" i="32"/>
  <c r="M129" i="32" s="1"/>
  <c r="N45" i="4"/>
  <c r="AS48" i="32"/>
  <c r="AS48" i="4"/>
  <c r="N25" i="4"/>
  <c r="N25" i="32"/>
  <c r="M109" i="32" s="1"/>
  <c r="AU68" i="32"/>
  <c r="AU68" i="4"/>
  <c r="AU56" i="32"/>
  <c r="AU56" i="4"/>
  <c r="AU44" i="32"/>
  <c r="AU44" i="4"/>
  <c r="AU28" i="4"/>
  <c r="AU28" i="32"/>
  <c r="AU20" i="4"/>
  <c r="AU20" i="32"/>
  <c r="AU8" i="32"/>
  <c r="AU8" i="4"/>
  <c r="N46" i="32"/>
  <c r="M130" i="32" s="1"/>
  <c r="N46" i="4"/>
  <c r="M68" i="32"/>
  <c r="M68" i="4"/>
  <c r="M30" i="32"/>
  <c r="M30" i="4"/>
  <c r="N35" i="32"/>
  <c r="N35" i="4"/>
  <c r="M42" i="32"/>
  <c r="M42" i="4"/>
  <c r="N63" i="32"/>
  <c r="M147" i="32" s="1"/>
  <c r="N63" i="4"/>
  <c r="M50" i="32"/>
  <c r="M50" i="4"/>
  <c r="Q134" i="4" s="1"/>
  <c r="N19" i="32"/>
  <c r="N19" i="4"/>
  <c r="AS68" i="32"/>
  <c r="AS68" i="4"/>
  <c r="AS52" i="32"/>
  <c r="AS52" i="4"/>
  <c r="AS20" i="4"/>
  <c r="AS20" i="32"/>
  <c r="AS8" i="32"/>
  <c r="AS8" i="4"/>
  <c r="AS51" i="32"/>
  <c r="AS51" i="4"/>
  <c r="N20" i="4"/>
  <c r="N20" i="32"/>
  <c r="M104" i="32" s="1"/>
  <c r="N47" i="32"/>
  <c r="N47" i="4"/>
  <c r="AU67" i="32"/>
  <c r="AU67" i="4"/>
  <c r="AU59" i="32"/>
  <c r="AU51" i="32"/>
  <c r="AU51" i="4"/>
  <c r="AU47" i="32"/>
  <c r="AU47" i="4"/>
  <c r="AV35" i="32"/>
  <c r="AV35" i="4"/>
  <c r="AU27" i="4"/>
  <c r="AU23" i="4"/>
  <c r="AU23" i="32"/>
  <c r="AV19" i="4"/>
  <c r="AV19" i="32"/>
  <c r="AU7" i="32"/>
  <c r="AU7" i="4"/>
  <c r="N28" i="4"/>
  <c r="N28" i="32"/>
  <c r="M112" i="32" s="1"/>
  <c r="N64" i="32"/>
  <c r="N64" i="4"/>
  <c r="N62" i="32"/>
  <c r="N62" i="4"/>
  <c r="N6" i="32"/>
  <c r="M90" i="32" s="1"/>
  <c r="N6" i="4"/>
  <c r="P90" i="4" s="1"/>
  <c r="M52" i="32"/>
  <c r="M52" i="4"/>
  <c r="M51" i="32"/>
  <c r="M51" i="4"/>
  <c r="O135" i="4" s="1"/>
  <c r="M15" i="32"/>
  <c r="M15" i="4"/>
  <c r="M49" i="32"/>
  <c r="M49" i="4"/>
  <c r="M58" i="32"/>
  <c r="M58" i="4"/>
  <c r="O142" i="4" s="1"/>
  <c r="N61" i="32"/>
  <c r="N61" i="4"/>
  <c r="M22" i="32"/>
  <c r="M22" i="4"/>
  <c r="M31" i="32"/>
  <c r="M31" i="4"/>
  <c r="P115" i="4" s="1"/>
  <c r="N36" i="32"/>
  <c r="M120" i="32" s="1"/>
  <c r="N36" i="4"/>
  <c r="AS60" i="32"/>
  <c r="AS60" i="4"/>
  <c r="AS44" i="32"/>
  <c r="AS44" i="4"/>
  <c r="AS24" i="32"/>
  <c r="AS24" i="4"/>
  <c r="N37" i="32"/>
  <c r="M121" i="32" s="1"/>
  <c r="N37" i="4"/>
  <c r="AS35" i="4"/>
  <c r="AS35" i="32"/>
  <c r="AT23" i="32"/>
  <c r="AT23" i="4"/>
  <c r="AS11" i="32"/>
  <c r="AS11" i="4"/>
  <c r="N56" i="32"/>
  <c r="M140" i="32" s="1"/>
  <c r="N56" i="4"/>
  <c r="N30" i="32"/>
  <c r="M114" i="32" s="1"/>
  <c r="N30" i="4"/>
  <c r="M12" i="4"/>
  <c r="M12" i="32"/>
  <c r="M66" i="32"/>
  <c r="M66" i="4"/>
  <c r="M150" i="4" s="1"/>
  <c r="AS46" i="32"/>
  <c r="AS22" i="4"/>
  <c r="AS22" i="32"/>
  <c r="AT6" i="32"/>
  <c r="AT6" i="4"/>
  <c r="N8" i="4"/>
  <c r="N8" i="32"/>
  <c r="M92" i="32" s="1"/>
  <c r="N44" i="32"/>
  <c r="N44" i="4"/>
  <c r="M128" i="4" s="1"/>
  <c r="N52" i="32"/>
  <c r="M136" i="32" s="1"/>
  <c r="N52" i="4"/>
  <c r="M59" i="32"/>
  <c r="M59" i="4"/>
  <c r="P143" i="4" s="1"/>
  <c r="N21" i="32"/>
  <c r="M105" i="32" s="1"/>
  <c r="N21" i="4"/>
  <c r="N65" i="32"/>
  <c r="N65" i="4"/>
  <c r="N17" i="4"/>
  <c r="N17" i="32"/>
  <c r="M101" i="32" s="1"/>
  <c r="N57" i="32"/>
  <c r="N57" i="4"/>
  <c r="AS72" i="4"/>
  <c r="AS56" i="32"/>
  <c r="AS56" i="4"/>
  <c r="AS40" i="4"/>
  <c r="AS16" i="32"/>
  <c r="AS16" i="4"/>
  <c r="N39" i="32"/>
  <c r="M123" i="32" s="1"/>
  <c r="N39" i="4"/>
  <c r="AS27" i="32"/>
  <c r="AS27" i="4"/>
  <c r="AS19" i="32"/>
  <c r="AS19" i="4"/>
  <c r="M43" i="32"/>
  <c r="M43" i="4"/>
  <c r="N55" i="32"/>
  <c r="N55" i="4"/>
  <c r="AS62" i="32"/>
  <c r="AS62" i="4"/>
  <c r="AT50" i="32"/>
  <c r="AT50" i="4"/>
  <c r="AU66" i="32"/>
  <c r="AU66" i="4"/>
  <c r="AU50" i="32"/>
  <c r="AU50" i="4"/>
  <c r="AU42" i="32"/>
  <c r="AU34" i="4"/>
  <c r="AU34" i="32"/>
  <c r="AV6" i="32"/>
  <c r="AV6" i="4"/>
  <c r="N18" i="32"/>
  <c r="M102" i="32" s="1"/>
  <c r="N18" i="4"/>
  <c r="N16" i="32"/>
  <c r="M100" i="32" s="1"/>
  <c r="N16" i="4"/>
  <c r="M60" i="32"/>
  <c r="M60" i="4"/>
  <c r="M14" i="32"/>
  <c r="M14" i="4"/>
  <c r="M36" i="32"/>
  <c r="M36" i="4"/>
  <c r="M67" i="32"/>
  <c r="M67" i="4"/>
  <c r="M151" i="4" s="1"/>
  <c r="M23" i="32"/>
  <c r="M23" i="4"/>
  <c r="P107" i="4" s="1"/>
  <c r="M69" i="32"/>
  <c r="M69" i="4"/>
  <c r="N38" i="32"/>
  <c r="M122" i="32" s="1"/>
  <c r="N38" i="4"/>
  <c r="R42" i="16"/>
  <c r="AG43" i="15"/>
  <c r="AG73" i="15"/>
  <c r="AG65" i="15"/>
  <c r="O63" i="15"/>
  <c r="O43" i="15"/>
  <c r="O68" i="15"/>
  <c r="AG17" i="15"/>
  <c r="AE25" i="15"/>
  <c r="AG71" i="15"/>
  <c r="O61" i="15"/>
  <c r="O29" i="15"/>
  <c r="O59" i="15"/>
  <c r="O15" i="15"/>
  <c r="AG12" i="15"/>
  <c r="O67" i="15"/>
  <c r="AE41" i="15"/>
  <c r="AG32" i="15"/>
  <c r="AE10" i="15"/>
  <c r="O69" i="15"/>
  <c r="AG59" i="15"/>
  <c r="AE55" i="15"/>
  <c r="AE49" i="15"/>
  <c r="O39" i="15"/>
  <c r="M17" i="15"/>
  <c r="O36" i="15"/>
  <c r="AG33" i="15"/>
  <c r="O28" i="15"/>
  <c r="AE69" i="15"/>
  <c r="O60" i="15"/>
  <c r="O53" i="15"/>
  <c r="O52" i="15"/>
  <c r="O47" i="15"/>
  <c r="AE63" i="15"/>
  <c r="AG67" i="15"/>
  <c r="AG31" i="15"/>
  <c r="AE64" i="15"/>
  <c r="M33" i="15"/>
  <c r="O27" i="15"/>
  <c r="M73" i="15"/>
  <c r="M65" i="15"/>
  <c r="AE57" i="15"/>
  <c r="O55" i="15"/>
  <c r="AG48" i="15"/>
  <c r="AE47" i="15"/>
  <c r="AG40" i="15"/>
  <c r="AE39" i="15"/>
  <c r="AG29" i="15"/>
  <c r="AG27" i="15"/>
  <c r="AG24" i="15"/>
  <c r="AG16" i="15"/>
  <c r="AE15" i="15"/>
  <c r="AE14" i="15"/>
  <c r="O10" i="15"/>
  <c r="O9" i="15"/>
  <c r="O25" i="15"/>
  <c r="O14" i="15"/>
  <c r="O12" i="15"/>
  <c r="AE4" i="15"/>
  <c r="AE53" i="15"/>
  <c r="M49" i="15"/>
  <c r="M41" i="15"/>
  <c r="M4" i="15"/>
  <c r="AG72" i="15"/>
  <c r="O44" i="15"/>
  <c r="O31" i="15"/>
  <c r="M5" i="15"/>
  <c r="AE61" i="15"/>
  <c r="M57" i="15"/>
  <c r="O71" i="15"/>
  <c r="O72" i="15"/>
  <c r="M70" i="15"/>
  <c r="AG68" i="15"/>
  <c r="AE66" i="15"/>
  <c r="O64" i="15"/>
  <c r="M62" i="15"/>
  <c r="AG60" i="15"/>
  <c r="AE58" i="15"/>
  <c r="M54" i="15"/>
  <c r="AG52" i="15"/>
  <c r="O48" i="15"/>
  <c r="M46" i="15"/>
  <c r="AG44" i="15"/>
  <c r="AE42" i="15"/>
  <c r="O40" i="15"/>
  <c r="M38" i="15"/>
  <c r="AG36" i="15"/>
  <c r="AE34" i="15"/>
  <c r="O32" i="15"/>
  <c r="M30" i="15"/>
  <c r="AG28" i="15"/>
  <c r="AE26" i="15"/>
  <c r="O24" i="15"/>
  <c r="M22" i="15"/>
  <c r="AE18" i="15"/>
  <c r="O16" i="15"/>
  <c r="M11" i="15"/>
  <c r="AG9" i="15"/>
  <c r="AE7" i="15"/>
  <c r="AG70" i="15"/>
  <c r="O66" i="15"/>
  <c r="AG62" i="15"/>
  <c r="O58" i="15"/>
  <c r="AG54" i="15"/>
  <c r="AG46" i="15"/>
  <c r="O42" i="15"/>
  <c r="AG38" i="15"/>
  <c r="O34" i="15"/>
  <c r="AG30" i="15"/>
  <c r="O26" i="15"/>
  <c r="AG22" i="15"/>
  <c r="O18" i="15"/>
  <c r="AG11" i="15"/>
  <c r="AK4" i="15" l="1"/>
  <c r="AT4" i="32" s="1"/>
  <c r="AS65" i="4"/>
  <c r="AS30" i="4"/>
  <c r="AU48" i="4"/>
  <c r="S33" i="15"/>
  <c r="AV33" i="4" s="1"/>
  <c r="S4" i="15"/>
  <c r="AV4" i="32" s="1"/>
  <c r="AS71" i="4"/>
  <c r="AU15" i="4"/>
  <c r="AU43" i="4"/>
  <c r="AU14" i="32"/>
  <c r="AS38" i="4"/>
  <c r="AK59" i="15"/>
  <c r="AT59" i="4" s="1"/>
  <c r="AK49" i="15"/>
  <c r="AT49" i="4" s="1"/>
  <c r="AK70" i="15"/>
  <c r="AT70" i="4" s="1"/>
  <c r="AK28" i="15"/>
  <c r="AK67" i="15"/>
  <c r="AK73" i="15"/>
  <c r="AT73" i="4" s="1"/>
  <c r="AK15" i="15"/>
  <c r="AT15" i="32" s="1"/>
  <c r="AK55" i="15"/>
  <c r="AT55" i="4" s="1"/>
  <c r="AK24" i="15"/>
  <c r="AT24" i="4" s="1"/>
  <c r="AK32" i="15"/>
  <c r="AT32" i="32" s="1"/>
  <c r="AK71" i="15"/>
  <c r="AT71" i="4" s="1"/>
  <c r="AK43" i="15"/>
  <c r="AS32" i="32"/>
  <c r="AK40" i="15"/>
  <c r="AK10" i="15"/>
  <c r="AK57" i="15"/>
  <c r="AT57" i="32" s="1"/>
  <c r="AK47" i="15"/>
  <c r="AK25" i="15"/>
  <c r="AT25" i="32" s="1"/>
  <c r="AK18" i="15"/>
  <c r="AT18" i="32" s="1"/>
  <c r="AK48" i="15"/>
  <c r="AT48" i="32" s="1"/>
  <c r="AS33" i="4"/>
  <c r="AK16" i="15"/>
  <c r="AT16" i="32" s="1"/>
  <c r="AK41" i="15"/>
  <c r="AT41" i="32" s="1"/>
  <c r="AK61" i="15"/>
  <c r="AT61" i="32" s="1"/>
  <c r="AK53" i="15"/>
  <c r="AT53" i="32" s="1"/>
  <c r="AK9" i="15"/>
  <c r="AT9" i="32" s="1"/>
  <c r="AK27" i="15"/>
  <c r="AT27" i="32" s="1"/>
  <c r="AS70" i="4"/>
  <c r="AK58" i="15"/>
  <c r="AK66" i="15"/>
  <c r="AK31" i="15"/>
  <c r="AT31" i="4" s="1"/>
  <c r="AK65" i="15"/>
  <c r="AT65" i="4" s="1"/>
  <c r="AK38" i="15"/>
  <c r="AT38" i="4" s="1"/>
  <c r="AK44" i="15"/>
  <c r="AT44" i="4" s="1"/>
  <c r="AK33" i="15"/>
  <c r="AK34" i="15"/>
  <c r="AK46" i="15"/>
  <c r="AT46" i="32" s="1"/>
  <c r="AK39" i="15"/>
  <c r="AK63" i="15"/>
  <c r="AK26" i="15"/>
  <c r="AK54" i="15"/>
  <c r="AT54" i="32" s="1"/>
  <c r="AK52" i="15"/>
  <c r="AT52" i="4" s="1"/>
  <c r="AK72" i="15"/>
  <c r="AT72" i="4" s="1"/>
  <c r="AK29" i="15"/>
  <c r="AT29" i="32" s="1"/>
  <c r="AK17" i="15"/>
  <c r="AS12" i="4"/>
  <c r="AU24" i="32"/>
  <c r="AU60" i="4"/>
  <c r="S54" i="15"/>
  <c r="AK62" i="15"/>
  <c r="AT62" i="4" s="1"/>
  <c r="AK30" i="15"/>
  <c r="AK60" i="15"/>
  <c r="AT60" i="32" s="1"/>
  <c r="AK11" i="15"/>
  <c r="AT11" i="32" s="1"/>
  <c r="AK68" i="15"/>
  <c r="AT68" i="4" s="1"/>
  <c r="AK22" i="15"/>
  <c r="AT22" i="4" s="1"/>
  <c r="AK36" i="15"/>
  <c r="AT36" i="4" s="1"/>
  <c r="AK12" i="15"/>
  <c r="AT12" i="4" s="1"/>
  <c r="AS43" i="32"/>
  <c r="AK69" i="15"/>
  <c r="AK42" i="15"/>
  <c r="AK7" i="15"/>
  <c r="AK64" i="15"/>
  <c r="AT18" i="4"/>
  <c r="AS73" i="32"/>
  <c r="AT55" i="32"/>
  <c r="AS28" i="4"/>
  <c r="AU61" i="4"/>
  <c r="AS29" i="4"/>
  <c r="AS59" i="32"/>
  <c r="AS36" i="32"/>
  <c r="AV62" i="32"/>
  <c r="AU9" i="32"/>
  <c r="AS54" i="4"/>
  <c r="AS31" i="4"/>
  <c r="AT4" i="4"/>
  <c r="AU31" i="4"/>
  <c r="AU12" i="32"/>
  <c r="AS67" i="4"/>
  <c r="AU63" i="32"/>
  <c r="AU64" i="4"/>
  <c r="AU16" i="32"/>
  <c r="AU53" i="32"/>
  <c r="S22" i="15"/>
  <c r="AV22" i="32" s="1"/>
  <c r="S41" i="15"/>
  <c r="AV41" i="4" s="1"/>
  <c r="S5" i="15"/>
  <c r="AV5" i="32" s="1"/>
  <c r="S49" i="15"/>
  <c r="AV49" i="32" s="1"/>
  <c r="S70" i="15"/>
  <c r="AV70" i="32" s="1"/>
  <c r="S73" i="15"/>
  <c r="AV73" i="4" s="1"/>
  <c r="S11" i="15"/>
  <c r="AV11" i="4" s="1"/>
  <c r="S38" i="15"/>
  <c r="AV38" i="4" s="1"/>
  <c r="AU29" i="4"/>
  <c r="S57" i="15"/>
  <c r="AV57" i="32" s="1"/>
  <c r="AU26" i="4"/>
  <c r="AU71" i="32"/>
  <c r="AU40" i="32"/>
  <c r="AU72" i="32"/>
  <c r="AU32" i="32"/>
  <c r="AU69" i="4"/>
  <c r="AU39" i="4"/>
  <c r="AU55" i="4"/>
  <c r="AU36" i="4"/>
  <c r="AU52" i="4"/>
  <c r="AU18" i="4"/>
  <c r="AU10" i="4"/>
  <c r="AU58" i="4"/>
  <c r="AV38" i="32"/>
  <c r="AV46" i="4"/>
  <c r="S58" i="15"/>
  <c r="AV58" i="32" s="1"/>
  <c r="S72" i="15"/>
  <c r="AV72" i="4" s="1"/>
  <c r="S9" i="15"/>
  <c r="AV9" i="32" s="1"/>
  <c r="S53" i="15"/>
  <c r="AV53" i="4" s="1"/>
  <c r="S10" i="15"/>
  <c r="AV10" i="4" s="1"/>
  <c r="S59" i="15"/>
  <c r="AV59" i="32" s="1"/>
  <c r="S28" i="15"/>
  <c r="AV28" i="32" s="1"/>
  <c r="S18" i="15"/>
  <c r="AV18" i="32" s="1"/>
  <c r="S16" i="15"/>
  <c r="AV16" i="4" s="1"/>
  <c r="S25" i="15"/>
  <c r="AV25" i="4" s="1"/>
  <c r="S52" i="15"/>
  <c r="AV52" i="4" s="1"/>
  <c r="S39" i="15"/>
  <c r="AV39" i="32" s="1"/>
  <c r="S67" i="15"/>
  <c r="AV67" i="32" s="1"/>
  <c r="S27" i="15"/>
  <c r="AV27" i="32" s="1"/>
  <c r="S68" i="15"/>
  <c r="AV68" i="4" s="1"/>
  <c r="S15" i="15"/>
  <c r="AV15" i="32" s="1"/>
  <c r="S66" i="15"/>
  <c r="AV66" i="32" s="1"/>
  <c r="S63" i="15"/>
  <c r="AV63" i="4" s="1"/>
  <c r="S34" i="15"/>
  <c r="AV34" i="4" s="1"/>
  <c r="S69" i="15"/>
  <c r="AV69" i="4" s="1"/>
  <c r="S64" i="15"/>
  <c r="AV64" i="4" s="1"/>
  <c r="S61" i="15"/>
  <c r="AV61" i="4" s="1"/>
  <c r="AV17" i="32"/>
  <c r="AV65" i="32"/>
  <c r="S26" i="15"/>
  <c r="AV26" i="32" s="1"/>
  <c r="S60" i="15"/>
  <c r="AV60" i="32" s="1"/>
  <c r="S40" i="15"/>
  <c r="AV40" i="32" s="1"/>
  <c r="S55" i="15"/>
  <c r="AV55" i="32" s="1"/>
  <c r="S42" i="15"/>
  <c r="AV42" i="32" s="1"/>
  <c r="S12" i="15"/>
  <c r="AV12" i="32" s="1"/>
  <c r="S71" i="15"/>
  <c r="AV71" i="4" s="1"/>
  <c r="S43" i="15"/>
  <c r="AV43" i="32" s="1"/>
  <c r="S24" i="15"/>
  <c r="AV24" i="32" s="1"/>
  <c r="S29" i="15"/>
  <c r="AV29" i="32" s="1"/>
  <c r="S31" i="15"/>
  <c r="AV31" i="32" s="1"/>
  <c r="S36" i="15"/>
  <c r="AV36" i="32" s="1"/>
  <c r="AV30" i="4"/>
  <c r="S32" i="15"/>
  <c r="AV32" i="32" s="1"/>
  <c r="S48" i="15"/>
  <c r="AV48" i="4" s="1"/>
  <c r="S44" i="15"/>
  <c r="AV44" i="4" s="1"/>
  <c r="S14" i="15"/>
  <c r="AV14" i="4" s="1"/>
  <c r="S47" i="15"/>
  <c r="AV47" i="32" s="1"/>
  <c r="J174" i="32"/>
  <c r="J173" i="32"/>
  <c r="J175" i="32"/>
  <c r="J178" i="32"/>
  <c r="J176" i="32"/>
  <c r="J177" i="32"/>
  <c r="J172" i="32"/>
  <c r="N48" i="32"/>
  <c r="M132" i="32" s="1"/>
  <c r="N72" i="32"/>
  <c r="M156" i="32" s="1"/>
  <c r="N26" i="4"/>
  <c r="N73" i="4"/>
  <c r="N24" i="4"/>
  <c r="P108" i="4" s="1"/>
  <c r="N32" i="4"/>
  <c r="Q116" i="4" s="1"/>
  <c r="N11" i="4"/>
  <c r="P95" i="4" s="1"/>
  <c r="N15" i="4"/>
  <c r="N99" i="4" s="1"/>
  <c r="N7" i="4"/>
  <c r="N14" i="4"/>
  <c r="N53" i="4"/>
  <c r="N9" i="4"/>
  <c r="N4" i="4"/>
  <c r="P88" i="4" s="1"/>
  <c r="N70" i="32"/>
  <c r="M154" i="32" s="1"/>
  <c r="N71" i="32"/>
  <c r="M155" i="32" s="1"/>
  <c r="N10" i="32"/>
  <c r="M94" i="32" s="1"/>
  <c r="N34" i="32"/>
  <c r="M118" i="32" s="1"/>
  <c r="N40" i="4"/>
  <c r="N33" i="32"/>
  <c r="M117" i="32" s="1"/>
  <c r="Q88" i="32"/>
  <c r="N69" i="4"/>
  <c r="Q153" i="4" s="1"/>
  <c r="P88" i="32"/>
  <c r="N43" i="4"/>
  <c r="P127" i="4" s="1"/>
  <c r="N12" i="4"/>
  <c r="O96" i="4" s="1"/>
  <c r="N12" i="32"/>
  <c r="M96" i="32" s="1"/>
  <c r="N42" i="32"/>
  <c r="M126" i="32" s="1"/>
  <c r="N42" i="4"/>
  <c r="Q126" i="4" s="1"/>
  <c r="N68" i="4"/>
  <c r="Q152" i="4" s="1"/>
  <c r="N27" i="4"/>
  <c r="R111" i="4" s="1"/>
  <c r="N88" i="32"/>
  <c r="N54" i="4"/>
  <c r="P138" i="4" s="1"/>
  <c r="L88" i="32"/>
  <c r="R88" i="32"/>
  <c r="N49" i="4"/>
  <c r="P133" i="4" s="1"/>
  <c r="O88" i="32"/>
  <c r="H175" i="32"/>
  <c r="H174" i="32"/>
  <c r="H177" i="32"/>
  <c r="H178" i="32"/>
  <c r="H172" i="32"/>
  <c r="H176" i="32"/>
  <c r="M145" i="32"/>
  <c r="M148" i="32"/>
  <c r="M119" i="32"/>
  <c r="M95" i="32"/>
  <c r="L103" i="32"/>
  <c r="M89" i="32"/>
  <c r="M139" i="32"/>
  <c r="M141" i="32"/>
  <c r="M137" i="32"/>
  <c r="M124" i="32"/>
  <c r="M131" i="32"/>
  <c r="M149" i="32"/>
  <c r="M146" i="32"/>
  <c r="R144" i="4"/>
  <c r="P97" i="4"/>
  <c r="L95" i="32"/>
  <c r="L113" i="32"/>
  <c r="L108" i="32"/>
  <c r="L91" i="32"/>
  <c r="L110" i="32"/>
  <c r="L157" i="32"/>
  <c r="L112" i="32"/>
  <c r="L92" i="32"/>
  <c r="L119" i="32"/>
  <c r="L131" i="32"/>
  <c r="L116" i="32"/>
  <c r="L89" i="32"/>
  <c r="L104" i="32"/>
  <c r="L100" i="32"/>
  <c r="L105" i="32"/>
  <c r="L111" i="32"/>
  <c r="L93" i="32"/>
  <c r="L90" i="32"/>
  <c r="L137" i="32"/>
  <c r="L149" i="32"/>
  <c r="F150" i="32"/>
  <c r="L150" i="32"/>
  <c r="F115" i="32"/>
  <c r="L115" i="32"/>
  <c r="F136" i="32"/>
  <c r="L136" i="32"/>
  <c r="F96" i="32"/>
  <c r="F151" i="32"/>
  <c r="L151" i="32"/>
  <c r="F97" i="32"/>
  <c r="L97" i="32"/>
  <c r="F114" i="32"/>
  <c r="L114" i="32"/>
  <c r="F121" i="32"/>
  <c r="L121" i="32"/>
  <c r="M128" i="32"/>
  <c r="L128" i="32"/>
  <c r="F99" i="32"/>
  <c r="L99" i="32"/>
  <c r="L147" i="32"/>
  <c r="L141" i="32"/>
  <c r="L148" i="32"/>
  <c r="L139" i="32"/>
  <c r="L102" i="32"/>
  <c r="L145" i="32"/>
  <c r="L101" i="32"/>
  <c r="F98" i="32"/>
  <c r="L98" i="32"/>
  <c r="F107" i="32"/>
  <c r="L107" i="32"/>
  <c r="F144" i="32"/>
  <c r="L144" i="32"/>
  <c r="F127" i="32"/>
  <c r="L127" i="32"/>
  <c r="F143" i="32"/>
  <c r="L143" i="32"/>
  <c r="F142" i="32"/>
  <c r="L142" i="32"/>
  <c r="N103" i="32"/>
  <c r="M103" i="32"/>
  <c r="F106" i="32"/>
  <c r="L106" i="32"/>
  <c r="F133" i="32"/>
  <c r="L133" i="32"/>
  <c r="F134" i="32"/>
  <c r="L134" i="32"/>
  <c r="F153" i="32"/>
  <c r="L153" i="32"/>
  <c r="F120" i="32"/>
  <c r="L120" i="32"/>
  <c r="F126" i="32"/>
  <c r="F152" i="32"/>
  <c r="L152" i="32"/>
  <c r="L140" i="32"/>
  <c r="L146" i="32"/>
  <c r="L123" i="32"/>
  <c r="L130" i="32"/>
  <c r="L122" i="32"/>
  <c r="L109" i="32"/>
  <c r="L129" i="32"/>
  <c r="L138" i="32"/>
  <c r="F135" i="32"/>
  <c r="L135" i="32"/>
  <c r="L124" i="32"/>
  <c r="O91" i="32"/>
  <c r="R146" i="32"/>
  <c r="N108" i="32"/>
  <c r="O101" i="32"/>
  <c r="O109" i="32"/>
  <c r="R149" i="32"/>
  <c r="R93" i="32"/>
  <c r="Q139" i="32"/>
  <c r="O110" i="32"/>
  <c r="Q157" i="32"/>
  <c r="M97" i="4"/>
  <c r="Q97" i="4"/>
  <c r="O97" i="4"/>
  <c r="R97" i="4"/>
  <c r="Q121" i="4"/>
  <c r="P108" i="32"/>
  <c r="N114" i="4"/>
  <c r="O108" i="32"/>
  <c r="R135" i="4"/>
  <c r="P120" i="4"/>
  <c r="M135" i="4"/>
  <c r="N135" i="4"/>
  <c r="Q135" i="4"/>
  <c r="P135" i="4"/>
  <c r="P151" i="4"/>
  <c r="N110" i="32"/>
  <c r="R110" i="32"/>
  <c r="M136" i="4"/>
  <c r="R91" i="32"/>
  <c r="R131" i="32"/>
  <c r="N89" i="32"/>
  <c r="R111" i="32"/>
  <c r="R141" i="32"/>
  <c r="R119" i="32"/>
  <c r="P90" i="32"/>
  <c r="N130" i="32"/>
  <c r="R124" i="32"/>
  <c r="R132" i="32"/>
  <c r="R108" i="32"/>
  <c r="N122" i="32"/>
  <c r="Q105" i="32"/>
  <c r="O140" i="32"/>
  <c r="O104" i="32"/>
  <c r="R147" i="32"/>
  <c r="P92" i="32"/>
  <c r="N102" i="32"/>
  <c r="Q112" i="32"/>
  <c r="P103" i="32"/>
  <c r="O130" i="32"/>
  <c r="P113" i="32"/>
  <c r="R95" i="32"/>
  <c r="O134" i="4"/>
  <c r="O115" i="4"/>
  <c r="M107" i="4"/>
  <c r="O107" i="4"/>
  <c r="N106" i="4"/>
  <c r="P134" i="4"/>
  <c r="O133" i="4"/>
  <c r="P98" i="4"/>
  <c r="N134" i="4"/>
  <c r="R107" i="4"/>
  <c r="Q107" i="4"/>
  <c r="P150" i="4"/>
  <c r="N143" i="4"/>
  <c r="R150" i="4"/>
  <c r="M115" i="4"/>
  <c r="N150" i="4"/>
  <c r="N107" i="4"/>
  <c r="N115" i="4"/>
  <c r="Q150" i="4"/>
  <c r="O120" i="4"/>
  <c r="O150" i="4"/>
  <c r="M120" i="4"/>
  <c r="O143" i="4"/>
  <c r="R115" i="4"/>
  <c r="Q115" i="4"/>
  <c r="Q142" i="4"/>
  <c r="N120" i="4"/>
  <c r="O113" i="32"/>
  <c r="O119" i="32"/>
  <c r="N119" i="32"/>
  <c r="Q130" i="32"/>
  <c r="R130" i="32"/>
  <c r="R109" i="32"/>
  <c r="N113" i="32"/>
  <c r="R137" i="32"/>
  <c r="P109" i="32"/>
  <c r="R104" i="32"/>
  <c r="Q101" i="32"/>
  <c r="N137" i="32"/>
  <c r="O147" i="32"/>
  <c r="R123" i="32"/>
  <c r="Q111" i="32"/>
  <c r="Q123" i="32"/>
  <c r="P104" i="32"/>
  <c r="N141" i="32"/>
  <c r="Q104" i="32"/>
  <c r="N139" i="32"/>
  <c r="P140" i="32"/>
  <c r="P149" i="32"/>
  <c r="O111" i="32"/>
  <c r="N111" i="32"/>
  <c r="Q141" i="32"/>
  <c r="P129" i="32"/>
  <c r="P147" i="32"/>
  <c r="N146" i="32"/>
  <c r="N123" i="32"/>
  <c r="P141" i="32"/>
  <c r="O129" i="32"/>
  <c r="O146" i="32"/>
  <c r="O123" i="32"/>
  <c r="Q108" i="32"/>
  <c r="N93" i="32"/>
  <c r="N104" i="32"/>
  <c r="P123" i="32"/>
  <c r="P138" i="32"/>
  <c r="Q129" i="32"/>
  <c r="P111" i="32"/>
  <c r="Q147" i="32"/>
  <c r="Q138" i="32"/>
  <c r="O103" i="32"/>
  <c r="O122" i="32"/>
  <c r="P119" i="32"/>
  <c r="P93" i="32"/>
  <c r="Q90" i="32"/>
  <c r="O89" i="32"/>
  <c r="O149" i="32"/>
  <c r="Q119" i="32"/>
  <c r="Q103" i="32"/>
  <c r="R103" i="32"/>
  <c r="O102" i="32"/>
  <c r="R138" i="32"/>
  <c r="R129" i="32"/>
  <c r="R90" i="32"/>
  <c r="R101" i="32"/>
  <c r="R116" i="32"/>
  <c r="P146" i="32"/>
  <c r="P102" i="32"/>
  <c r="N129" i="32"/>
  <c r="O90" i="32"/>
  <c r="P101" i="32"/>
  <c r="P95" i="32"/>
  <c r="P130" i="32"/>
  <c r="Q131" i="32"/>
  <c r="R157" i="32"/>
  <c r="O132" i="32"/>
  <c r="P124" i="32"/>
  <c r="O118" i="32"/>
  <c r="N105" i="32"/>
  <c r="AT19" i="32"/>
  <c r="AT19" i="4"/>
  <c r="P132" i="32"/>
  <c r="O105" i="32"/>
  <c r="AU19" i="32"/>
  <c r="AU19" i="4"/>
  <c r="N114" i="32"/>
  <c r="O114" i="32"/>
  <c r="P114" i="32"/>
  <c r="Q114" i="32"/>
  <c r="R114" i="32"/>
  <c r="N124" i="32"/>
  <c r="N118" i="32"/>
  <c r="P105" i="32"/>
  <c r="AS55" i="32"/>
  <c r="AS55" i="4"/>
  <c r="Q145" i="32"/>
  <c r="AS34" i="4"/>
  <c r="AS34" i="32"/>
  <c r="AS66" i="32"/>
  <c r="AS66" i="4"/>
  <c r="AU49" i="4"/>
  <c r="AU49" i="32"/>
  <c r="AS25" i="4"/>
  <c r="AS25" i="32"/>
  <c r="AW25" i="32" s="1"/>
  <c r="R145" i="32"/>
  <c r="AT20" i="32"/>
  <c r="AT20" i="4"/>
  <c r="AS53" i="32"/>
  <c r="AS53" i="4"/>
  <c r="AV37" i="32"/>
  <c r="AV37" i="4"/>
  <c r="AT13" i="4"/>
  <c r="AT13" i="32"/>
  <c r="O145" i="32"/>
  <c r="AT5" i="4"/>
  <c r="AT5" i="32"/>
  <c r="AU22" i="32"/>
  <c r="AU22" i="4"/>
  <c r="AT40" i="32"/>
  <c r="AT40" i="4"/>
  <c r="AT17" i="4"/>
  <c r="AT17" i="32"/>
  <c r="R134" i="4"/>
  <c r="N112" i="32"/>
  <c r="Q122" i="32"/>
  <c r="R134" i="32"/>
  <c r="Q134" i="32"/>
  <c r="P134" i="32"/>
  <c r="O134" i="32"/>
  <c r="N134" i="32"/>
  <c r="AS7" i="32"/>
  <c r="AS7" i="4"/>
  <c r="AT16" i="4"/>
  <c r="AS47" i="32"/>
  <c r="AS47" i="4"/>
  <c r="AS64" i="32"/>
  <c r="AS64" i="4"/>
  <c r="AS10" i="4"/>
  <c r="AS10" i="32"/>
  <c r="R151" i="4"/>
  <c r="N142" i="4"/>
  <c r="M134" i="4"/>
  <c r="R133" i="4"/>
  <c r="Q143" i="4"/>
  <c r="P91" i="32"/>
  <c r="N131" i="32"/>
  <c r="O93" i="32"/>
  <c r="N92" i="32"/>
  <c r="O139" i="32"/>
  <c r="O112" i="32"/>
  <c r="N133" i="32"/>
  <c r="O133" i="32"/>
  <c r="P133" i="32"/>
  <c r="R133" i="32"/>
  <c r="Q133" i="32"/>
  <c r="O100" i="32"/>
  <c r="N145" i="32"/>
  <c r="R122" i="32"/>
  <c r="Q89" i="32"/>
  <c r="Q140" i="32"/>
  <c r="N116" i="32"/>
  <c r="Q149" i="32"/>
  <c r="Q146" i="32"/>
  <c r="R117" i="32"/>
  <c r="O124" i="32"/>
  <c r="O137" i="32"/>
  <c r="AU5" i="32"/>
  <c r="AU5" i="4"/>
  <c r="AU41" i="4"/>
  <c r="AU41" i="32"/>
  <c r="AU65" i="32"/>
  <c r="AU65" i="4"/>
  <c r="AS41" i="32"/>
  <c r="AS41" i="4"/>
  <c r="AT30" i="32"/>
  <c r="AT30" i="4"/>
  <c r="AS50" i="32"/>
  <c r="AS50" i="4"/>
  <c r="AU35" i="32"/>
  <c r="AU35" i="4"/>
  <c r="Q127" i="32"/>
  <c r="P127" i="32"/>
  <c r="O127" i="32"/>
  <c r="R127" i="32"/>
  <c r="N127" i="32"/>
  <c r="N100" i="32"/>
  <c r="AT8" i="32"/>
  <c r="AT8" i="4"/>
  <c r="O156" i="32"/>
  <c r="R143" i="32"/>
  <c r="Q143" i="32"/>
  <c r="P143" i="32"/>
  <c r="O143" i="32"/>
  <c r="N143" i="32"/>
  <c r="P136" i="32"/>
  <c r="O136" i="32"/>
  <c r="N136" i="32"/>
  <c r="Q136" i="32"/>
  <c r="R136" i="32"/>
  <c r="AU38" i="4"/>
  <c r="AU38" i="32"/>
  <c r="AU70" i="32"/>
  <c r="AU70" i="4"/>
  <c r="AS15" i="32"/>
  <c r="AS15" i="4"/>
  <c r="AU33" i="32"/>
  <c r="AU33" i="4"/>
  <c r="R120" i="32"/>
  <c r="Q120" i="32"/>
  <c r="P120" i="32"/>
  <c r="O120" i="32"/>
  <c r="N120" i="32"/>
  <c r="N138" i="32"/>
  <c r="Q148" i="32"/>
  <c r="N157" i="32"/>
  <c r="AV56" i="32"/>
  <c r="AV56" i="4"/>
  <c r="AS26" i="4"/>
  <c r="AS26" i="32"/>
  <c r="AS42" i="4"/>
  <c r="AS42" i="32"/>
  <c r="AS58" i="4"/>
  <c r="AS58" i="32"/>
  <c r="AU4" i="4"/>
  <c r="AU4" i="32"/>
  <c r="AS23" i="32"/>
  <c r="AW23" i="32" s="1"/>
  <c r="AS23" i="4"/>
  <c r="AT48" i="4"/>
  <c r="AU17" i="32"/>
  <c r="AU17" i="4"/>
  <c r="AS6" i="4"/>
  <c r="AS6" i="32"/>
  <c r="AT51" i="32"/>
  <c r="AT51" i="4"/>
  <c r="AT56" i="32"/>
  <c r="AT56" i="4"/>
  <c r="Q151" i="4"/>
  <c r="M142" i="4"/>
  <c r="R120" i="4"/>
  <c r="N91" i="32"/>
  <c r="Q109" i="32"/>
  <c r="N98" i="32"/>
  <c r="Q98" i="32"/>
  <c r="P98" i="32"/>
  <c r="O98" i="32"/>
  <c r="R98" i="32"/>
  <c r="R115" i="32"/>
  <c r="Q115" i="32"/>
  <c r="P115" i="32"/>
  <c r="O115" i="32"/>
  <c r="N115" i="32"/>
  <c r="N148" i="32"/>
  <c r="P139" i="32"/>
  <c r="P112" i="32"/>
  <c r="N101" i="32"/>
  <c r="P100" i="32"/>
  <c r="R89" i="32"/>
  <c r="R140" i="32"/>
  <c r="O116" i="32"/>
  <c r="N95" i="32"/>
  <c r="R126" i="32"/>
  <c r="Q126" i="32"/>
  <c r="P126" i="32"/>
  <c r="O126" i="32"/>
  <c r="N126" i="32"/>
  <c r="P152" i="32"/>
  <c r="O152" i="32"/>
  <c r="N152" i="32"/>
  <c r="R152" i="32"/>
  <c r="Q152" i="32"/>
  <c r="N132" i="32"/>
  <c r="P137" i="32"/>
  <c r="O97" i="32"/>
  <c r="N97" i="32"/>
  <c r="P97" i="32"/>
  <c r="Q97" i="32"/>
  <c r="R97" i="32"/>
  <c r="R105" i="32"/>
  <c r="AV20" i="32"/>
  <c r="AV20" i="4"/>
  <c r="AT59" i="32"/>
  <c r="R151" i="32"/>
  <c r="Q151" i="32"/>
  <c r="P151" i="32"/>
  <c r="O151" i="32"/>
  <c r="N151" i="32"/>
  <c r="P142" i="4"/>
  <c r="M143" i="4"/>
  <c r="R148" i="32"/>
  <c r="AU54" i="32"/>
  <c r="AU54" i="4"/>
  <c r="AS4" i="32"/>
  <c r="AS4" i="4"/>
  <c r="AT33" i="32"/>
  <c r="AT33" i="4"/>
  <c r="AU6" i="32"/>
  <c r="AU6" i="4"/>
  <c r="O151" i="4"/>
  <c r="N153" i="32"/>
  <c r="R153" i="32"/>
  <c r="Q153" i="32"/>
  <c r="O153" i="32"/>
  <c r="P153" i="32"/>
  <c r="R100" i="32"/>
  <c r="AV24" i="4"/>
  <c r="AU11" i="32"/>
  <c r="AU11" i="4"/>
  <c r="AS21" i="4"/>
  <c r="AS21" i="32"/>
  <c r="AV23" i="32"/>
  <c r="AV23" i="4"/>
  <c r="AT67" i="32"/>
  <c r="AT67" i="4"/>
  <c r="AT32" i="4"/>
  <c r="AU21" i="32"/>
  <c r="AU21" i="4"/>
  <c r="N151" i="4"/>
  <c r="R142" i="4"/>
  <c r="Q133" i="4"/>
  <c r="Q120" i="4"/>
  <c r="Q156" i="32"/>
  <c r="O131" i="32"/>
  <c r="N109" i="32"/>
  <c r="Q102" i="32"/>
  <c r="R113" i="32"/>
  <c r="P110" i="32"/>
  <c r="P128" i="32"/>
  <c r="R128" i="32"/>
  <c r="N128" i="32"/>
  <c r="Q128" i="32"/>
  <c r="O128" i="32"/>
  <c r="R150" i="32"/>
  <c r="Q150" i="32"/>
  <c r="P150" i="32"/>
  <c r="O150" i="32"/>
  <c r="N150" i="32"/>
  <c r="R92" i="32"/>
  <c r="O148" i="32"/>
  <c r="P154" i="32"/>
  <c r="R99" i="32"/>
  <c r="Q99" i="32"/>
  <c r="P99" i="32"/>
  <c r="O99" i="32"/>
  <c r="N99" i="32"/>
  <c r="Q100" i="32"/>
  <c r="O157" i="32"/>
  <c r="N147" i="32"/>
  <c r="P89" i="32"/>
  <c r="N140" i="32"/>
  <c r="P116" i="32"/>
  <c r="O95" i="32"/>
  <c r="Q117" i="32"/>
  <c r="P121" i="32"/>
  <c r="O121" i="32"/>
  <c r="N121" i="32"/>
  <c r="Q121" i="32"/>
  <c r="R121" i="32"/>
  <c r="Q137" i="32"/>
  <c r="P118" i="32"/>
  <c r="AV8" i="4"/>
  <c r="AV8" i="32"/>
  <c r="AU45" i="4"/>
  <c r="AU45" i="32"/>
  <c r="R135" i="32"/>
  <c r="Q135" i="32"/>
  <c r="O135" i="32"/>
  <c r="N135" i="32"/>
  <c r="P135" i="32"/>
  <c r="AS18" i="4"/>
  <c r="AS18" i="32"/>
  <c r="AU73" i="32"/>
  <c r="AU73" i="4"/>
  <c r="AV63" i="32"/>
  <c r="Q92" i="32"/>
  <c r="AS14" i="4"/>
  <c r="AS14" i="32"/>
  <c r="AS39" i="32"/>
  <c r="AS39" i="4"/>
  <c r="N41" i="32"/>
  <c r="N41" i="4"/>
  <c r="N125" i="4" s="1"/>
  <c r="O142" i="32"/>
  <c r="N142" i="32"/>
  <c r="P142" i="32"/>
  <c r="R142" i="32"/>
  <c r="Q142" i="32"/>
  <c r="AV51" i="32"/>
  <c r="AV51" i="4"/>
  <c r="R143" i="4"/>
  <c r="P156" i="32"/>
  <c r="AV7" i="32"/>
  <c r="AV7" i="4"/>
  <c r="AV50" i="32"/>
  <c r="AV50" i="4"/>
  <c r="AT28" i="32"/>
  <c r="AT28" i="4"/>
  <c r="AU57" i="32"/>
  <c r="AU57" i="4"/>
  <c r="AV13" i="32"/>
  <c r="AV13" i="4"/>
  <c r="AU30" i="32"/>
  <c r="AU30" i="4"/>
  <c r="AU46" i="32"/>
  <c r="AU46" i="4"/>
  <c r="AU62" i="32"/>
  <c r="AU62" i="4"/>
  <c r="AS61" i="32"/>
  <c r="AS61" i="4"/>
  <c r="AS45" i="32"/>
  <c r="AS45" i="4"/>
  <c r="AS57" i="32"/>
  <c r="AS57" i="4"/>
  <c r="AS63" i="32"/>
  <c r="AS63" i="4"/>
  <c r="AS69" i="32"/>
  <c r="AS69" i="4"/>
  <c r="AS49" i="32"/>
  <c r="AS49" i="4"/>
  <c r="AT35" i="32"/>
  <c r="AT35" i="4"/>
  <c r="AT71" i="32"/>
  <c r="AS37" i="32"/>
  <c r="AS37" i="4"/>
  <c r="AT43" i="32"/>
  <c r="AT43" i="4"/>
  <c r="R156" i="32"/>
  <c r="Q91" i="32"/>
  <c r="P131" i="32"/>
  <c r="R107" i="32"/>
  <c r="Q107" i="32"/>
  <c r="P107" i="32"/>
  <c r="O107" i="32"/>
  <c r="N107" i="32"/>
  <c r="P144" i="32"/>
  <c r="O144" i="32"/>
  <c r="R144" i="32"/>
  <c r="Q144" i="32"/>
  <c r="N144" i="32"/>
  <c r="R102" i="32"/>
  <c r="Q93" i="32"/>
  <c r="O138" i="32"/>
  <c r="O141" i="32"/>
  <c r="Q113" i="32"/>
  <c r="Q110" i="32"/>
  <c r="Q96" i="32"/>
  <c r="P96" i="32"/>
  <c r="O96" i="32"/>
  <c r="R96" i="32"/>
  <c r="N96" i="32"/>
  <c r="O92" i="32"/>
  <c r="N106" i="32"/>
  <c r="R106" i="32"/>
  <c r="Q106" i="32"/>
  <c r="P106" i="32"/>
  <c r="O106" i="32"/>
  <c r="P148" i="32"/>
  <c r="N90" i="32"/>
  <c r="R139" i="32"/>
  <c r="R112" i="32"/>
  <c r="P145" i="32"/>
  <c r="P157" i="32"/>
  <c r="P122" i="32"/>
  <c r="Q116" i="32"/>
  <c r="Q95" i="32"/>
  <c r="N149" i="32"/>
  <c r="N117" i="32"/>
  <c r="Q132" i="32"/>
  <c r="Q124" i="32"/>
  <c r="M121" i="4"/>
  <c r="R106" i="4"/>
  <c r="O98" i="4"/>
  <c r="M89" i="4"/>
  <c r="Q106" i="4"/>
  <c r="Q98" i="4"/>
  <c r="P114" i="4"/>
  <c r="R136" i="4"/>
  <c r="Q136" i="4"/>
  <c r="P152" i="4"/>
  <c r="R114" i="4"/>
  <c r="O152" i="4"/>
  <c r="Q114" i="4"/>
  <c r="P136" i="4"/>
  <c r="R152" i="4"/>
  <c r="O90" i="4"/>
  <c r="O121" i="4"/>
  <c r="P128" i="4"/>
  <c r="N152" i="4"/>
  <c r="Q90" i="4"/>
  <c r="N121" i="4"/>
  <c r="P106" i="4"/>
  <c r="N144" i="4"/>
  <c r="P93" i="4"/>
  <c r="M93" i="4"/>
  <c r="R93" i="4"/>
  <c r="O93" i="4"/>
  <c r="Q93" i="4"/>
  <c r="N93" i="4"/>
  <c r="Q155" i="4"/>
  <c r="M155" i="4"/>
  <c r="R155" i="4"/>
  <c r="O155" i="4"/>
  <c r="P155" i="4"/>
  <c r="N155" i="4"/>
  <c r="O122" i="4"/>
  <c r="R122" i="4"/>
  <c r="N122" i="4"/>
  <c r="M122" i="4"/>
  <c r="P122" i="4"/>
  <c r="Q122" i="4"/>
  <c r="M108" i="4"/>
  <c r="N108" i="4"/>
  <c r="Q100" i="4"/>
  <c r="N100" i="4"/>
  <c r="P100" i="4"/>
  <c r="M100" i="4"/>
  <c r="O100" i="4"/>
  <c r="R100" i="4"/>
  <c r="M154" i="4"/>
  <c r="P154" i="4"/>
  <c r="Q154" i="4"/>
  <c r="N154" i="4"/>
  <c r="R154" i="4"/>
  <c r="O154" i="4"/>
  <c r="Q148" i="4"/>
  <c r="R148" i="4"/>
  <c r="M148" i="4"/>
  <c r="N148" i="4"/>
  <c r="O148" i="4"/>
  <c r="P148" i="4"/>
  <c r="M152" i="4"/>
  <c r="M114" i="4"/>
  <c r="R90" i="4"/>
  <c r="P121" i="4"/>
  <c r="M106" i="4"/>
  <c r="R98" i="4"/>
  <c r="Q128" i="4"/>
  <c r="Q144" i="4"/>
  <c r="R89" i="4"/>
  <c r="O128" i="4"/>
  <c r="P144" i="4"/>
  <c r="N128" i="4"/>
  <c r="O144" i="4"/>
  <c r="Q131" i="4"/>
  <c r="N131" i="4"/>
  <c r="M131" i="4"/>
  <c r="R131" i="4"/>
  <c r="O131" i="4"/>
  <c r="P131" i="4"/>
  <c r="R128" i="4"/>
  <c r="Q89" i="4"/>
  <c r="Q156" i="4"/>
  <c r="R156" i="4"/>
  <c r="M156" i="4"/>
  <c r="O156" i="4"/>
  <c r="P156" i="4"/>
  <c r="N156" i="4"/>
  <c r="Q124" i="4"/>
  <c r="N124" i="4"/>
  <c r="P124" i="4"/>
  <c r="M124" i="4"/>
  <c r="R124" i="4"/>
  <c r="O124" i="4"/>
  <c r="O88" i="4"/>
  <c r="Q88" i="4"/>
  <c r="O137" i="4"/>
  <c r="N137" i="4"/>
  <c r="P137" i="4"/>
  <c r="Q137" i="4"/>
  <c r="M137" i="4"/>
  <c r="R137" i="4"/>
  <c r="N95" i="4"/>
  <c r="Q139" i="4"/>
  <c r="R139" i="4"/>
  <c r="M139" i="4"/>
  <c r="N139" i="4"/>
  <c r="O139" i="4"/>
  <c r="P139" i="4"/>
  <c r="M119" i="4"/>
  <c r="N119" i="4"/>
  <c r="O119" i="4"/>
  <c r="R119" i="4"/>
  <c r="Q119" i="4"/>
  <c r="P119" i="4"/>
  <c r="Q146" i="4"/>
  <c r="R146" i="4"/>
  <c r="M146" i="4"/>
  <c r="N146" i="4"/>
  <c r="O146" i="4"/>
  <c r="P146" i="4"/>
  <c r="M103" i="4"/>
  <c r="Q103" i="4"/>
  <c r="R103" i="4"/>
  <c r="P103" i="4"/>
  <c r="O103" i="4"/>
  <c r="N103" i="4"/>
  <c r="R141" i="4"/>
  <c r="O141" i="4"/>
  <c r="M141" i="4"/>
  <c r="N141" i="4"/>
  <c r="Q141" i="4"/>
  <c r="P141" i="4"/>
  <c r="Q147" i="4"/>
  <c r="N147" i="4"/>
  <c r="R147" i="4"/>
  <c r="M147" i="4"/>
  <c r="O147" i="4"/>
  <c r="P147" i="4"/>
  <c r="N90" i="4"/>
  <c r="N98" i="4"/>
  <c r="O136" i="4"/>
  <c r="P89" i="4"/>
  <c r="M92" i="4"/>
  <c r="O92" i="4"/>
  <c r="N92" i="4"/>
  <c r="P92" i="4"/>
  <c r="R92" i="4"/>
  <c r="Q92" i="4"/>
  <c r="R145" i="4"/>
  <c r="M145" i="4"/>
  <c r="N145" i="4"/>
  <c r="O145" i="4"/>
  <c r="P145" i="4"/>
  <c r="Q145" i="4"/>
  <c r="P94" i="4"/>
  <c r="N94" i="4"/>
  <c r="O94" i="4"/>
  <c r="M94" i="4"/>
  <c r="Q94" i="4"/>
  <c r="R94" i="4"/>
  <c r="M140" i="4"/>
  <c r="N140" i="4"/>
  <c r="Q140" i="4"/>
  <c r="R140" i="4"/>
  <c r="O140" i="4"/>
  <c r="P140" i="4"/>
  <c r="O110" i="4"/>
  <c r="M110" i="4"/>
  <c r="Q110" i="4"/>
  <c r="R110" i="4"/>
  <c r="P110" i="4"/>
  <c r="N110" i="4"/>
  <c r="M104" i="4"/>
  <c r="N104" i="4"/>
  <c r="O104" i="4"/>
  <c r="P104" i="4"/>
  <c r="Q104" i="4"/>
  <c r="R104" i="4"/>
  <c r="M113" i="4"/>
  <c r="P113" i="4"/>
  <c r="R113" i="4"/>
  <c r="N113" i="4"/>
  <c r="O113" i="4"/>
  <c r="Q113" i="4"/>
  <c r="O91" i="4"/>
  <c r="P91" i="4"/>
  <c r="Q91" i="4"/>
  <c r="N91" i="4"/>
  <c r="R91" i="4"/>
  <c r="M91" i="4"/>
  <c r="P117" i="4"/>
  <c r="Q117" i="4"/>
  <c r="O117" i="4"/>
  <c r="N117" i="4"/>
  <c r="M117" i="4"/>
  <c r="R117" i="4"/>
  <c r="Q129" i="4"/>
  <c r="N129" i="4"/>
  <c r="R129" i="4"/>
  <c r="M129" i="4"/>
  <c r="O129" i="4"/>
  <c r="P129" i="4"/>
  <c r="P101" i="4"/>
  <c r="Q101" i="4"/>
  <c r="O101" i="4"/>
  <c r="N101" i="4"/>
  <c r="M101" i="4"/>
  <c r="R101" i="4"/>
  <c r="Q102" i="4"/>
  <c r="M102" i="4"/>
  <c r="R102" i="4"/>
  <c r="O102" i="4"/>
  <c r="P102" i="4"/>
  <c r="N102" i="4"/>
  <c r="N105" i="4"/>
  <c r="O105" i="4"/>
  <c r="P105" i="4"/>
  <c r="Q105" i="4"/>
  <c r="M105" i="4"/>
  <c r="R105" i="4"/>
  <c r="M116" i="4"/>
  <c r="O114" i="4"/>
  <c r="M90" i="4"/>
  <c r="R121" i="4"/>
  <c r="O106" i="4"/>
  <c r="M98" i="4"/>
  <c r="N136" i="4"/>
  <c r="M144" i="4"/>
  <c r="O89" i="4"/>
  <c r="Q118" i="4"/>
  <c r="P118" i="4"/>
  <c r="N118" i="4"/>
  <c r="R118" i="4"/>
  <c r="O118" i="4"/>
  <c r="M118" i="4"/>
  <c r="P123" i="4"/>
  <c r="M123" i="4"/>
  <c r="N123" i="4"/>
  <c r="O123" i="4"/>
  <c r="Q123" i="4"/>
  <c r="R123" i="4"/>
  <c r="Q112" i="4"/>
  <c r="R112" i="4"/>
  <c r="M112" i="4"/>
  <c r="N112" i="4"/>
  <c r="O112" i="4"/>
  <c r="P112" i="4"/>
  <c r="O157" i="4"/>
  <c r="P157" i="4"/>
  <c r="Q157" i="4"/>
  <c r="M157" i="4"/>
  <c r="R157" i="4"/>
  <c r="N157" i="4"/>
  <c r="Q149" i="4"/>
  <c r="R149" i="4"/>
  <c r="M149" i="4"/>
  <c r="N149" i="4"/>
  <c r="O149" i="4"/>
  <c r="P149" i="4"/>
  <c r="O109" i="4"/>
  <c r="N109" i="4"/>
  <c r="R109" i="4"/>
  <c r="P109" i="4"/>
  <c r="Q109" i="4"/>
  <c r="M109" i="4"/>
  <c r="N130" i="4"/>
  <c r="O130" i="4"/>
  <c r="P130" i="4"/>
  <c r="Q130" i="4"/>
  <c r="M130" i="4"/>
  <c r="R130" i="4"/>
  <c r="P132" i="4"/>
  <c r="Q132" i="4"/>
  <c r="M132" i="4"/>
  <c r="R132" i="4"/>
  <c r="N132" i="4"/>
  <c r="O132" i="4"/>
  <c r="AT54" i="4" l="1"/>
  <c r="AT38" i="32"/>
  <c r="AT24" i="32"/>
  <c r="AW24" i="32" s="1"/>
  <c r="AV33" i="32"/>
  <c r="AT9" i="4"/>
  <c r="AV4" i="4"/>
  <c r="AT44" i="32"/>
  <c r="AT52" i="32"/>
  <c r="AT53" i="4"/>
  <c r="AT62" i="32"/>
  <c r="AT25" i="4"/>
  <c r="AT27" i="4"/>
  <c r="AT29" i="4"/>
  <c r="AT73" i="32"/>
  <c r="AT11" i="4"/>
  <c r="AT70" i="32"/>
  <c r="AA154" i="32" s="1"/>
  <c r="AT15" i="4"/>
  <c r="AT49" i="32"/>
  <c r="AT65" i="32"/>
  <c r="AA149" i="32" s="1"/>
  <c r="AT72" i="32"/>
  <c r="AW53" i="32"/>
  <c r="AT68" i="32"/>
  <c r="AT12" i="32"/>
  <c r="AT31" i="32"/>
  <c r="AA115" i="32" s="1"/>
  <c r="AV73" i="32"/>
  <c r="AT57" i="4"/>
  <c r="AV48" i="32"/>
  <c r="AA132" i="32" s="1"/>
  <c r="AT46" i="4"/>
  <c r="AT22" i="32"/>
  <c r="AV69" i="32"/>
  <c r="AT41" i="4"/>
  <c r="AT39" i="4"/>
  <c r="AT39" i="32"/>
  <c r="Z123" i="32" s="1"/>
  <c r="AT66" i="32"/>
  <c r="AA150" i="32" s="1"/>
  <c r="AT66" i="4"/>
  <c r="AT47" i="32"/>
  <c r="AW47" i="32" s="1"/>
  <c r="AT47" i="4"/>
  <c r="AT42" i="4"/>
  <c r="AT42" i="32"/>
  <c r="Z126" i="32" s="1"/>
  <c r="AT58" i="4"/>
  <c r="AT58" i="32"/>
  <c r="AA142" i="32" s="1"/>
  <c r="AT69" i="32"/>
  <c r="AA153" i="32" s="1"/>
  <c r="AT69" i="4"/>
  <c r="AT26" i="4"/>
  <c r="AT26" i="32"/>
  <c r="AT34" i="4"/>
  <c r="AC118" i="4" s="1"/>
  <c r="AT34" i="32"/>
  <c r="AT10" i="32"/>
  <c r="AW10" i="32" s="1"/>
  <c r="AT10" i="4"/>
  <c r="AT60" i="4"/>
  <c r="AT36" i="32"/>
  <c r="AA120" i="32" s="1"/>
  <c r="AV22" i="4"/>
  <c r="AT64" i="4"/>
  <c r="AT64" i="32"/>
  <c r="AV54" i="4"/>
  <c r="AV54" i="32"/>
  <c r="Z138" i="32" s="1"/>
  <c r="AV53" i="32"/>
  <c r="Z137" i="32" s="1"/>
  <c r="AT63" i="4"/>
  <c r="AT63" i="32"/>
  <c r="Z147" i="32" s="1"/>
  <c r="AW66" i="32"/>
  <c r="AW55" i="32"/>
  <c r="AV5" i="4"/>
  <c r="AT61" i="4"/>
  <c r="AT7" i="4"/>
  <c r="AT7" i="32"/>
  <c r="Z91" i="32" s="1"/>
  <c r="AV11" i="32"/>
  <c r="AV57" i="4"/>
  <c r="Z141" i="4" s="1"/>
  <c r="AV26" i="4"/>
  <c r="AV70" i="4"/>
  <c r="AV34" i="32"/>
  <c r="Z118" i="32" s="1"/>
  <c r="AV40" i="4"/>
  <c r="AV49" i="4"/>
  <c r="AV52" i="32"/>
  <c r="AV14" i="32"/>
  <c r="AY14" i="32" s="1"/>
  <c r="AV41" i="32"/>
  <c r="AA125" i="32" s="1"/>
  <c r="AV61" i="32"/>
  <c r="AA145" i="32" s="1"/>
  <c r="AV59" i="4"/>
  <c r="AV71" i="32"/>
  <c r="Z155" i="32" s="1"/>
  <c r="AV28" i="4"/>
  <c r="AV64" i="32"/>
  <c r="AV55" i="4"/>
  <c r="AV27" i="4"/>
  <c r="AV10" i="32"/>
  <c r="AV39" i="4"/>
  <c r="AV36" i="4"/>
  <c r="AV12" i="4"/>
  <c r="AA88" i="32"/>
  <c r="AV68" i="32"/>
  <c r="AA152" i="32" s="1"/>
  <c r="AV58" i="4"/>
  <c r="AV42" i="4"/>
  <c r="AV67" i="4"/>
  <c r="AV32" i="4"/>
  <c r="AV25" i="32"/>
  <c r="AA109" i="32" s="1"/>
  <c r="AV72" i="32"/>
  <c r="Z156" i="32" s="1"/>
  <c r="AV18" i="4"/>
  <c r="AV15" i="4"/>
  <c r="AV44" i="32"/>
  <c r="AA128" i="32" s="1"/>
  <c r="AA133" i="32"/>
  <c r="AV60" i="4"/>
  <c r="AA107" i="32"/>
  <c r="AV43" i="4"/>
  <c r="AV66" i="4"/>
  <c r="AV16" i="32"/>
  <c r="AA100" i="32" s="1"/>
  <c r="AV9" i="4"/>
  <c r="AA131" i="32"/>
  <c r="Z139" i="32"/>
  <c r="AA105" i="32"/>
  <c r="AA121" i="32"/>
  <c r="Z102" i="32"/>
  <c r="AV29" i="4"/>
  <c r="AV31" i="4"/>
  <c r="Z105" i="32"/>
  <c r="Z88" i="32"/>
  <c r="Z141" i="32"/>
  <c r="Z109" i="4"/>
  <c r="Z99" i="32"/>
  <c r="AV47" i="4"/>
  <c r="AA90" i="32"/>
  <c r="N111" i="4"/>
  <c r="O138" i="4"/>
  <c r="L126" i="32"/>
  <c r="N155" i="32"/>
  <c r="N138" i="4"/>
  <c r="M95" i="4"/>
  <c r="O95" i="4"/>
  <c r="P94" i="32"/>
  <c r="N96" i="4"/>
  <c r="R88" i="4"/>
  <c r="Q108" i="4"/>
  <c r="Q111" i="4"/>
  <c r="Q94" i="32"/>
  <c r="M99" i="4"/>
  <c r="Q95" i="4"/>
  <c r="P116" i="4"/>
  <c r="M88" i="4"/>
  <c r="R108" i="4"/>
  <c r="P111" i="4"/>
  <c r="Q127" i="4"/>
  <c r="O127" i="4"/>
  <c r="R116" i="4"/>
  <c r="O116" i="4"/>
  <c r="N88" i="4"/>
  <c r="O108" i="4"/>
  <c r="P96" i="4"/>
  <c r="N153" i="4"/>
  <c r="O94" i="32"/>
  <c r="N116" i="4"/>
  <c r="O111" i="4"/>
  <c r="R95" i="4"/>
  <c r="M111" i="4"/>
  <c r="M153" i="4"/>
  <c r="P117" i="32"/>
  <c r="M127" i="4"/>
  <c r="R99" i="4"/>
  <c r="N154" i="32"/>
  <c r="R154" i="32"/>
  <c r="M138" i="4"/>
  <c r="L156" i="32"/>
  <c r="R138" i="4"/>
  <c r="R127" i="4"/>
  <c r="N126" i="4"/>
  <c r="O153" i="4"/>
  <c r="O99" i="4"/>
  <c r="L132" i="32"/>
  <c r="L94" i="32"/>
  <c r="Q138" i="4"/>
  <c r="Q154" i="32"/>
  <c r="O155" i="32"/>
  <c r="R155" i="32"/>
  <c r="N127" i="4"/>
  <c r="R94" i="32"/>
  <c r="P99" i="4"/>
  <c r="N156" i="32"/>
  <c r="O154" i="32"/>
  <c r="Q99" i="4"/>
  <c r="P155" i="32"/>
  <c r="L118" i="32"/>
  <c r="M126" i="4"/>
  <c r="P126" i="4"/>
  <c r="L155" i="32"/>
  <c r="L154" i="32"/>
  <c r="R118" i="32"/>
  <c r="Q155" i="32"/>
  <c r="N133" i="4"/>
  <c r="R96" i="4"/>
  <c r="N94" i="32"/>
  <c r="Q118" i="32"/>
  <c r="R153" i="4"/>
  <c r="P153" i="4"/>
  <c r="O126" i="4"/>
  <c r="M133" i="4"/>
  <c r="R126" i="4"/>
  <c r="O117" i="32"/>
  <c r="M96" i="4"/>
  <c r="Q96" i="4"/>
  <c r="L96" i="32"/>
  <c r="L117" i="32"/>
  <c r="AW63" i="32"/>
  <c r="AA129" i="32"/>
  <c r="AW39" i="32"/>
  <c r="Z129" i="32"/>
  <c r="AW7" i="32"/>
  <c r="AA141" i="32"/>
  <c r="Z90" i="32"/>
  <c r="Z142" i="32"/>
  <c r="AW18" i="32"/>
  <c r="AW26" i="32"/>
  <c r="Z110" i="32"/>
  <c r="Z133" i="32"/>
  <c r="Z134" i="32"/>
  <c r="AA99" i="32"/>
  <c r="Z106" i="32"/>
  <c r="AA106" i="32"/>
  <c r="AW12" i="32"/>
  <c r="Z96" i="32"/>
  <c r="AA96" i="32"/>
  <c r="AW31" i="32"/>
  <c r="Z115" i="32"/>
  <c r="Z119" i="32"/>
  <c r="AA119" i="32"/>
  <c r="AW60" i="32"/>
  <c r="Z144" i="32"/>
  <c r="AA144" i="32"/>
  <c r="Z143" i="32"/>
  <c r="AA143" i="32"/>
  <c r="AW67" i="32"/>
  <c r="Z151" i="32"/>
  <c r="AA151" i="32"/>
  <c r="Z95" i="32"/>
  <c r="AA95" i="32"/>
  <c r="AW13" i="32"/>
  <c r="AA97" i="32"/>
  <c r="Z97" i="32"/>
  <c r="AW32" i="32"/>
  <c r="Z116" i="32"/>
  <c r="AA116" i="32"/>
  <c r="AW9" i="32"/>
  <c r="AA93" i="32"/>
  <c r="Z93" i="32"/>
  <c r="AW8" i="32"/>
  <c r="Z92" i="32"/>
  <c r="AA92" i="32"/>
  <c r="AW72" i="32"/>
  <c r="AW40" i="32"/>
  <c r="Z124" i="32"/>
  <c r="AA124" i="32"/>
  <c r="AA134" i="32"/>
  <c r="Z107" i="32"/>
  <c r="AW71" i="32"/>
  <c r="Z130" i="32"/>
  <c r="AA130" i="32"/>
  <c r="Z122" i="32"/>
  <c r="AA122" i="32"/>
  <c r="AW29" i="32"/>
  <c r="Z113" i="32"/>
  <c r="AA113" i="32"/>
  <c r="AW48" i="32"/>
  <c r="Z132" i="32"/>
  <c r="AW36" i="32"/>
  <c r="Z120" i="32"/>
  <c r="Z145" i="32"/>
  <c r="Z157" i="32"/>
  <c r="Z108" i="32"/>
  <c r="AA108" i="32"/>
  <c r="Z154" i="32"/>
  <c r="Z131" i="32"/>
  <c r="AA102" i="32"/>
  <c r="AX56" i="32"/>
  <c r="Z140" i="32"/>
  <c r="AA140" i="32"/>
  <c r="AA89" i="32"/>
  <c r="Z89" i="32"/>
  <c r="AA103" i="32"/>
  <c r="Z103" i="32"/>
  <c r="AA139" i="32"/>
  <c r="AC146" i="4"/>
  <c r="AW68" i="32"/>
  <c r="AA117" i="32"/>
  <c r="Z117" i="32"/>
  <c r="AW52" i="32"/>
  <c r="Z114" i="32"/>
  <c r="AA114" i="32"/>
  <c r="AW16" i="32"/>
  <c r="Z146" i="32"/>
  <c r="AA146" i="32"/>
  <c r="Z121" i="32"/>
  <c r="Z109" i="32"/>
  <c r="AA110" i="32"/>
  <c r="AW43" i="32"/>
  <c r="AA127" i="32"/>
  <c r="Z127" i="32"/>
  <c r="AW27" i="32"/>
  <c r="Z111" i="32"/>
  <c r="AA111" i="32"/>
  <c r="AW28" i="32"/>
  <c r="Z112" i="32"/>
  <c r="AA112" i="32"/>
  <c r="AW51" i="32"/>
  <c r="Z135" i="32"/>
  <c r="AA135" i="32"/>
  <c r="Z98" i="32"/>
  <c r="Z101" i="32"/>
  <c r="AA101" i="32"/>
  <c r="AW20" i="32"/>
  <c r="Z104" i="32"/>
  <c r="AA104" i="32"/>
  <c r="H173" i="32"/>
  <c r="AY38" i="32"/>
  <c r="AX51" i="32"/>
  <c r="BB59" i="32"/>
  <c r="AY33" i="32"/>
  <c r="AX49" i="32"/>
  <c r="M125" i="32"/>
  <c r="I173" i="32" s="1"/>
  <c r="L125" i="32"/>
  <c r="AY60" i="32"/>
  <c r="BA22" i="32"/>
  <c r="AX12" i="32"/>
  <c r="BA65" i="32"/>
  <c r="BC11" i="32"/>
  <c r="BC70" i="32"/>
  <c r="AX5" i="32"/>
  <c r="AZ37" i="32"/>
  <c r="AY35" i="32"/>
  <c r="BC24" i="32"/>
  <c r="BB4" i="32"/>
  <c r="AZ69" i="32"/>
  <c r="AZ46" i="32"/>
  <c r="AX50" i="32"/>
  <c r="AZ43" i="32"/>
  <c r="BA6" i="32"/>
  <c r="BB38" i="32"/>
  <c r="BC36" i="32"/>
  <c r="BC17" i="32"/>
  <c r="AZ30" i="32"/>
  <c r="AZ57" i="32"/>
  <c r="AZ40" i="32"/>
  <c r="BB32" i="32"/>
  <c r="BA19" i="32"/>
  <c r="BB21" i="32"/>
  <c r="BC62" i="32"/>
  <c r="BA15" i="32"/>
  <c r="BB22" i="32"/>
  <c r="AY21" i="32"/>
  <c r="AZ49" i="32"/>
  <c r="BB5" i="32"/>
  <c r="AX33" i="32"/>
  <c r="AZ6" i="32"/>
  <c r="BC50" i="32"/>
  <c r="AX67" i="32"/>
  <c r="AW30" i="32"/>
  <c r="AX21" i="32"/>
  <c r="BB58" i="32"/>
  <c r="BB68" i="32"/>
  <c r="AY49" i="32"/>
  <c r="AW19" i="32"/>
  <c r="AX36" i="32"/>
  <c r="BA17" i="32"/>
  <c r="BC33" i="32"/>
  <c r="AW15" i="32"/>
  <c r="AZ17" i="32"/>
  <c r="BC56" i="32"/>
  <c r="BB51" i="32"/>
  <c r="AX58" i="32"/>
  <c r="AX13" i="32"/>
  <c r="AX59" i="32"/>
  <c r="AZ56" i="32"/>
  <c r="AY17" i="32"/>
  <c r="BA14" i="32"/>
  <c r="BA57" i="32"/>
  <c r="BA13" i="32"/>
  <c r="AY59" i="32"/>
  <c r="AW56" i="32"/>
  <c r="AZ59" i="32"/>
  <c r="AZ62" i="32"/>
  <c r="BC19" i="32"/>
  <c r="BB62" i="32"/>
  <c r="AY13" i="32"/>
  <c r="AW59" i="32"/>
  <c r="BB56" i="32"/>
  <c r="AX69" i="32"/>
  <c r="BB23" i="32"/>
  <c r="AX73" i="32"/>
  <c r="BA39" i="32"/>
  <c r="AW11" i="32"/>
  <c r="AZ54" i="32"/>
  <c r="AW70" i="32"/>
  <c r="AW35" i="32"/>
  <c r="AW65" i="32"/>
  <c r="AX19" i="32"/>
  <c r="AY4" i="32"/>
  <c r="BA59" i="32"/>
  <c r="BA56" i="32"/>
  <c r="BB37" i="32"/>
  <c r="BC37" i="32"/>
  <c r="AW22" i="32"/>
  <c r="AX18" i="32"/>
  <c r="AY18" i="32"/>
  <c r="BC18" i="32"/>
  <c r="BB18" i="32"/>
  <c r="BA18" i="32"/>
  <c r="AZ18" i="32"/>
  <c r="AY71" i="32"/>
  <c r="AZ71" i="32"/>
  <c r="AW54" i="32"/>
  <c r="AX22" i="32"/>
  <c r="BA73" i="32"/>
  <c r="AX38" i="32"/>
  <c r="BB35" i="32"/>
  <c r="BA46" i="32"/>
  <c r="AY52" i="32"/>
  <c r="BA52" i="32"/>
  <c r="BB52" i="32"/>
  <c r="AZ52" i="32"/>
  <c r="BC52" i="32"/>
  <c r="AX52" i="32"/>
  <c r="AW49" i="32"/>
  <c r="AW62" i="32"/>
  <c r="BA62" i="32"/>
  <c r="AY7" i="32"/>
  <c r="AX7" i="32"/>
  <c r="AZ7" i="32"/>
  <c r="BC7" i="32"/>
  <c r="BB7" i="32"/>
  <c r="AW73" i="32"/>
  <c r="AY48" i="32"/>
  <c r="BC48" i="32"/>
  <c r="BA48" i="32"/>
  <c r="AZ48" i="32"/>
  <c r="AX48" i="32"/>
  <c r="BB48" i="32"/>
  <c r="AW4" i="32"/>
  <c r="AX4" i="32"/>
  <c r="AZ72" i="32"/>
  <c r="BA72" i="32"/>
  <c r="BC72" i="32"/>
  <c r="BC25" i="32"/>
  <c r="BA54" i="32"/>
  <c r="AY5" i="32"/>
  <c r="BA30" i="32"/>
  <c r="BA44" i="32"/>
  <c r="AY22" i="32"/>
  <c r="BA49" i="32"/>
  <c r="BB70" i="32"/>
  <c r="AZ73" i="32"/>
  <c r="AX37" i="32"/>
  <c r="BA36" i="32"/>
  <c r="AW50" i="32"/>
  <c r="BC46" i="32"/>
  <c r="AZ33" i="32"/>
  <c r="BC4" i="32"/>
  <c r="BA33" i="32"/>
  <c r="AZ35" i="32"/>
  <c r="AZ38" i="32"/>
  <c r="BA68" i="32"/>
  <c r="BA51" i="32"/>
  <c r="BC65" i="32"/>
  <c r="BB43" i="32"/>
  <c r="BB40" i="32"/>
  <c r="BC22" i="32"/>
  <c r="BC73" i="32"/>
  <c r="AX41" i="32"/>
  <c r="BB36" i="32"/>
  <c r="AZ50" i="32"/>
  <c r="AX46" i="32"/>
  <c r="AY11" i="32"/>
  <c r="AZ21" i="32"/>
  <c r="BA5" i="32"/>
  <c r="BC68" i="32"/>
  <c r="BC14" i="32"/>
  <c r="AX65" i="32"/>
  <c r="AY43" i="32"/>
  <c r="BB39" i="32"/>
  <c r="BB73" i="32"/>
  <c r="BB50" i="32"/>
  <c r="BB46" i="32"/>
  <c r="AZ11" i="32"/>
  <c r="BC21" i="32"/>
  <c r="AX68" i="32"/>
  <c r="BC51" i="32"/>
  <c r="AY6" i="32"/>
  <c r="AW14" i="32"/>
  <c r="BB65" i="32"/>
  <c r="AX43" i="32"/>
  <c r="AZ5" i="32"/>
  <c r="BA35" i="32"/>
  <c r="AW46" i="32"/>
  <c r="AY46" i="32"/>
  <c r="BB6" i="32"/>
  <c r="AY65" i="32"/>
  <c r="BB60" i="32"/>
  <c r="AY62" i="32"/>
  <c r="BB33" i="32"/>
  <c r="BA50" i="32"/>
  <c r="AZ68" i="32"/>
  <c r="AZ51" i="32"/>
  <c r="BA60" i="32"/>
  <c r="AX17" i="32"/>
  <c r="AX62" i="32"/>
  <c r="BB54" i="32"/>
  <c r="AW41" i="32"/>
  <c r="AY41" i="32"/>
  <c r="BC54" i="32"/>
  <c r="AX23" i="32"/>
  <c r="BA23" i="32"/>
  <c r="BC23" i="32"/>
  <c r="AY23" i="32"/>
  <c r="AW6" i="32"/>
  <c r="AX6" i="32"/>
  <c r="AZ23" i="32"/>
  <c r="AZ45" i="32"/>
  <c r="BC45" i="32"/>
  <c r="AX45" i="32"/>
  <c r="AW57" i="32"/>
  <c r="BB57" i="32"/>
  <c r="AY30" i="32"/>
  <c r="AW58" i="32"/>
  <c r="AW37" i="32"/>
  <c r="BC35" i="32"/>
  <c r="AX35" i="32"/>
  <c r="BA8" i="32"/>
  <c r="BB8" i="32"/>
  <c r="AZ8" i="32"/>
  <c r="BC8" i="32"/>
  <c r="AX8" i="32"/>
  <c r="AY8" i="32"/>
  <c r="AZ61" i="32"/>
  <c r="AY61" i="32"/>
  <c r="BB61" i="32"/>
  <c r="AW17" i="32"/>
  <c r="BB17" i="32"/>
  <c r="AY56" i="32"/>
  <c r="AW33" i="32"/>
  <c r="AY70" i="32"/>
  <c r="AX30" i="32"/>
  <c r="AW44" i="32"/>
  <c r="AW5" i="32"/>
  <c r="AZ19" i="32"/>
  <c r="AZ65" i="32"/>
  <c r="AX57" i="32"/>
  <c r="BA37" i="32"/>
  <c r="AY36" i="32"/>
  <c r="AY50" i="32"/>
  <c r="BC5" i="32"/>
  <c r="AY45" i="32"/>
  <c r="AZ4" i="32"/>
  <c r="BA11" i="32"/>
  <c r="BB49" i="32"/>
  <c r="BB19" i="32"/>
  <c r="AY68" i="32"/>
  <c r="AY51" i="32"/>
  <c r="BA70" i="32"/>
  <c r="BB14" i="32"/>
  <c r="BC60" i="32"/>
  <c r="BC61" i="32"/>
  <c r="AZ29" i="32"/>
  <c r="AX29" i="32"/>
  <c r="BC29" i="32"/>
  <c r="AY29" i="32"/>
  <c r="BA29" i="32"/>
  <c r="BB29" i="32"/>
  <c r="BC10" i="32"/>
  <c r="BB10" i="32"/>
  <c r="AY10" i="32"/>
  <c r="AY34" i="32"/>
  <c r="BC34" i="32"/>
  <c r="BB34" i="32"/>
  <c r="AZ34" i="32"/>
  <c r="BA34" i="32"/>
  <c r="BA27" i="32"/>
  <c r="AY27" i="32"/>
  <c r="BB27" i="32"/>
  <c r="BC27" i="32"/>
  <c r="AZ27" i="32"/>
  <c r="AX27" i="32"/>
  <c r="AX15" i="32"/>
  <c r="AZ15" i="32"/>
  <c r="BC15" i="32"/>
  <c r="BB15" i="32"/>
  <c r="AY15" i="32"/>
  <c r="BA12" i="32"/>
  <c r="AZ12" i="32"/>
  <c r="BC12" i="32"/>
  <c r="BB12" i="32"/>
  <c r="AY12" i="32"/>
  <c r="BC67" i="32"/>
  <c r="BA67" i="32"/>
  <c r="BB67" i="32"/>
  <c r="AZ67" i="32"/>
  <c r="AY67" i="32"/>
  <c r="AX11" i="32"/>
  <c r="AY31" i="32"/>
  <c r="AZ31" i="32"/>
  <c r="BC31" i="32"/>
  <c r="BB31" i="32"/>
  <c r="BA31" i="32"/>
  <c r="AX31" i="32"/>
  <c r="AY19" i="32"/>
  <c r="AZ36" i="32"/>
  <c r="BB11" i="32"/>
  <c r="BA61" i="32"/>
  <c r="AX61" i="32"/>
  <c r="BB13" i="32"/>
  <c r="AZ13" i="32"/>
  <c r="BC13" i="32"/>
  <c r="AX40" i="32"/>
  <c r="AY40" i="32"/>
  <c r="BA40" i="32"/>
  <c r="BA63" i="32"/>
  <c r="AX63" i="32"/>
  <c r="AZ63" i="32"/>
  <c r="AY63" i="32"/>
  <c r="BB63" i="32"/>
  <c r="BC63" i="32"/>
  <c r="AY32" i="32"/>
  <c r="AZ32" i="32"/>
  <c r="AX32" i="32"/>
  <c r="BC32" i="32"/>
  <c r="AZ66" i="32"/>
  <c r="AX66" i="32"/>
  <c r="BC66" i="32"/>
  <c r="BA66" i="32"/>
  <c r="AY66" i="32"/>
  <c r="AY16" i="32"/>
  <c r="BB16" i="32"/>
  <c r="BC16" i="32"/>
  <c r="BA16" i="32"/>
  <c r="AX16" i="32"/>
  <c r="AZ16" i="32"/>
  <c r="AZ58" i="32"/>
  <c r="BC58" i="32"/>
  <c r="AY58" i="32"/>
  <c r="BA58" i="32"/>
  <c r="AY54" i="32"/>
  <c r="AW45" i="32"/>
  <c r="BB30" i="32"/>
  <c r="AW69" i="32"/>
  <c r="BC49" i="32"/>
  <c r="BB66" i="32"/>
  <c r="AY73" i="32"/>
  <c r="AY57" i="32"/>
  <c r="AY37" i="32"/>
  <c r="BA32" i="32"/>
  <c r="AX70" i="32"/>
  <c r="AY25" i="32"/>
  <c r="BC40" i="32"/>
  <c r="BA4" i="32"/>
  <c r="BA45" i="32"/>
  <c r="BC59" i="32"/>
  <c r="AZ70" i="32"/>
  <c r="BA25" i="32"/>
  <c r="BA43" i="32"/>
  <c r="AZ60" i="32"/>
  <c r="AY39" i="32"/>
  <c r="AX39" i="32"/>
  <c r="BC39" i="32"/>
  <c r="AZ39" i="32"/>
  <c r="AZ64" i="32"/>
  <c r="BA64" i="32"/>
  <c r="BC38" i="32"/>
  <c r="AW38" i="32"/>
  <c r="BA38" i="32"/>
  <c r="AY47" i="32"/>
  <c r="BA47" i="32"/>
  <c r="AZ47" i="32"/>
  <c r="BB47" i="32"/>
  <c r="BC47" i="32"/>
  <c r="AX47" i="32"/>
  <c r="AY26" i="32"/>
  <c r="BC26" i="32"/>
  <c r="AZ26" i="32"/>
  <c r="AX26" i="32"/>
  <c r="BB26" i="32"/>
  <c r="BA26" i="32"/>
  <c r="AY69" i="32"/>
  <c r="BB69" i="32"/>
  <c r="BA69" i="32"/>
  <c r="BC69" i="32"/>
  <c r="AW21" i="32"/>
  <c r="BA21" i="32"/>
  <c r="BA7" i="32"/>
  <c r="AZ22" i="32"/>
  <c r="BC57" i="32"/>
  <c r="BC55" i="32"/>
  <c r="AZ55" i="32"/>
  <c r="AY55" i="32"/>
  <c r="AX55" i="32"/>
  <c r="BB55" i="32"/>
  <c r="BA55" i="32"/>
  <c r="AX24" i="32"/>
  <c r="BA24" i="32"/>
  <c r="AY24" i="32"/>
  <c r="AZ24" i="32"/>
  <c r="BB24" i="32"/>
  <c r="BC20" i="32"/>
  <c r="AX20" i="32"/>
  <c r="AY20" i="32"/>
  <c r="AZ20" i="32"/>
  <c r="BA20" i="32"/>
  <c r="BB20" i="32"/>
  <c r="BB53" i="32"/>
  <c r="AY53" i="32"/>
  <c r="AZ53" i="32"/>
  <c r="BC53" i="32"/>
  <c r="BA53" i="32"/>
  <c r="AX53" i="32"/>
  <c r="AX14" i="32"/>
  <c r="BB42" i="32"/>
  <c r="AZ42" i="32"/>
  <c r="AY42" i="32"/>
  <c r="BC42" i="32"/>
  <c r="AX42" i="32"/>
  <c r="BA42" i="32"/>
  <c r="BC28" i="32"/>
  <c r="BB28" i="32"/>
  <c r="BA28" i="32"/>
  <c r="AY28" i="32"/>
  <c r="AZ28" i="32"/>
  <c r="AX28" i="32"/>
  <c r="AX9" i="32"/>
  <c r="BA9" i="32"/>
  <c r="BC9" i="32"/>
  <c r="BB9" i="32"/>
  <c r="AZ9" i="32"/>
  <c r="AY9" i="32"/>
  <c r="BC30" i="32"/>
  <c r="BB45" i="32"/>
  <c r="AZ25" i="32"/>
  <c r="AX25" i="32"/>
  <c r="AX72" i="32"/>
  <c r="BC6" i="32"/>
  <c r="AZ14" i="32"/>
  <c r="BC43" i="32"/>
  <c r="AX60" i="32"/>
  <c r="AW61" i="32"/>
  <c r="AA137" i="4"/>
  <c r="AW67" i="4"/>
  <c r="AX67" i="4" s="1"/>
  <c r="AY67" i="4" s="1"/>
  <c r="AZ67" i="4" s="1"/>
  <c r="BA67" i="4" s="1"/>
  <c r="AA136" i="4"/>
  <c r="AA134" i="4"/>
  <c r="AC122" i="4"/>
  <c r="AW27" i="4"/>
  <c r="AX27" i="4" s="1"/>
  <c r="AY27" i="4" s="1"/>
  <c r="Z117" i="4"/>
  <c r="AW66" i="4"/>
  <c r="AX66" i="4" s="1"/>
  <c r="AY66" i="4" s="1"/>
  <c r="AZ66" i="4" s="1"/>
  <c r="AD89" i="4"/>
  <c r="Z153" i="4"/>
  <c r="AC140" i="4"/>
  <c r="AC142" i="4"/>
  <c r="AD141" i="4"/>
  <c r="AB103" i="4"/>
  <c r="Z139" i="4"/>
  <c r="AW33" i="4"/>
  <c r="AX33" i="4" s="1"/>
  <c r="AY33" i="4" s="1"/>
  <c r="AZ33" i="4" s="1"/>
  <c r="Z140" i="4"/>
  <c r="AW45" i="4"/>
  <c r="AX45" i="4" s="1"/>
  <c r="AC89" i="4"/>
  <c r="AC101" i="4"/>
  <c r="Z123" i="4"/>
  <c r="AD107" i="4"/>
  <c r="AD114" i="4"/>
  <c r="AB145" i="4"/>
  <c r="AW59" i="4"/>
  <c r="AX59" i="4" s="1"/>
  <c r="AY59" i="4" s="1"/>
  <c r="Y122" i="4"/>
  <c r="AB95" i="4"/>
  <c r="AW29" i="4"/>
  <c r="AX29" i="4" s="1"/>
  <c r="AY29" i="4" s="1"/>
  <c r="AZ29" i="4" s="1"/>
  <c r="AB115" i="4"/>
  <c r="AB89" i="4"/>
  <c r="Z89" i="4"/>
  <c r="AA89" i="4"/>
  <c r="Y96" i="4"/>
  <c r="AC120" i="4"/>
  <c r="AD140" i="4"/>
  <c r="AB104" i="4"/>
  <c r="AD151" i="4"/>
  <c r="AD154" i="4"/>
  <c r="AC133" i="4"/>
  <c r="Z155" i="4"/>
  <c r="AA104" i="4"/>
  <c r="AD142" i="4"/>
  <c r="AC143" i="4"/>
  <c r="AB142" i="4"/>
  <c r="AA88" i="4"/>
  <c r="AW51" i="4"/>
  <c r="AX51" i="4" s="1"/>
  <c r="Y99" i="4"/>
  <c r="AB150" i="4"/>
  <c r="AW9" i="4"/>
  <c r="AX9" i="4" s="1"/>
  <c r="AY9" i="4" s="1"/>
  <c r="AZ9" i="4" s="1"/>
  <c r="AD148" i="4"/>
  <c r="AW61" i="4"/>
  <c r="AX61" i="4" s="1"/>
  <c r="AA147" i="4"/>
  <c r="AW24" i="4"/>
  <c r="AX24" i="4" s="1"/>
  <c r="AD94" i="4"/>
  <c r="AD128" i="4"/>
  <c r="AD147" i="4"/>
  <c r="Z145" i="4"/>
  <c r="Z150" i="4"/>
  <c r="Z104" i="4"/>
  <c r="Y120" i="4"/>
  <c r="Z127" i="4"/>
  <c r="Y91" i="4"/>
  <c r="AC132" i="4"/>
  <c r="AA92" i="4"/>
  <c r="AC100" i="4"/>
  <c r="AC131" i="4"/>
  <c r="AW13" i="4"/>
  <c r="AX13" i="4" s="1"/>
  <c r="AB93" i="4"/>
  <c r="AC93" i="4"/>
  <c r="AC139" i="4"/>
  <c r="AD93" i="4"/>
  <c r="AC107" i="4"/>
  <c r="AD95" i="4"/>
  <c r="Z118" i="4"/>
  <c r="Y139" i="4"/>
  <c r="AA129" i="4"/>
  <c r="Z131" i="4"/>
  <c r="Y131" i="4"/>
  <c r="AD110" i="4"/>
  <c r="AB122" i="4"/>
  <c r="AW63" i="4"/>
  <c r="AX63" i="4" s="1"/>
  <c r="AA110" i="4"/>
  <c r="AB96" i="4"/>
  <c r="AA122" i="4"/>
  <c r="AC97" i="4"/>
  <c r="AB124" i="4"/>
  <c r="AW69" i="4"/>
  <c r="AX69" i="4" s="1"/>
  <c r="Y109" i="4"/>
  <c r="AW31" i="4"/>
  <c r="AX31" i="4" s="1"/>
  <c r="AY31" i="4" s="1"/>
  <c r="AZ31" i="4" s="1"/>
  <c r="BA31" i="4" s="1"/>
  <c r="AW12" i="4"/>
  <c r="AX12" i="4" s="1"/>
  <c r="Z110" i="4"/>
  <c r="AB152" i="32"/>
  <c r="AD125" i="4"/>
  <c r="AW5" i="4"/>
  <c r="AX5" i="4" s="1"/>
  <c r="Y89" i="4"/>
  <c r="AD138" i="4"/>
  <c r="AA131" i="4"/>
  <c r="AC94" i="4"/>
  <c r="Y121" i="4"/>
  <c r="AW11" i="4"/>
  <c r="AX11" i="4" s="1"/>
  <c r="AY11" i="4" s="1"/>
  <c r="Z124" i="4"/>
  <c r="AC108" i="4"/>
  <c r="Z151" i="4"/>
  <c r="AB136" i="4"/>
  <c r="Z103" i="4"/>
  <c r="AC121" i="4"/>
  <c r="AD113" i="4"/>
  <c r="AC123" i="4"/>
  <c r="Z95" i="4"/>
  <c r="AD123" i="4"/>
  <c r="AC92" i="32"/>
  <c r="AW39" i="4"/>
  <c r="AX39" i="4" s="1"/>
  <c r="AY39" i="4" s="1"/>
  <c r="AB129" i="4"/>
  <c r="Y147" i="4"/>
  <c r="AD122" i="4"/>
  <c r="AF152" i="32"/>
  <c r="AW32" i="4"/>
  <c r="AX32" i="4" s="1"/>
  <c r="AY32" i="4" s="1"/>
  <c r="AZ32" i="4" s="1"/>
  <c r="AW17" i="4"/>
  <c r="AX17" i="4" s="1"/>
  <c r="AC150" i="4"/>
  <c r="AA106" i="4"/>
  <c r="AD112" i="4"/>
  <c r="AD112" i="32"/>
  <c r="AF140" i="32"/>
  <c r="AC101" i="32"/>
  <c r="AC100" i="32"/>
  <c r="AD155" i="32"/>
  <c r="AC95" i="32"/>
  <c r="AE115" i="32"/>
  <c r="AW43" i="4"/>
  <c r="AX43" i="4" s="1"/>
  <c r="AY43" i="4" s="1"/>
  <c r="AA132" i="4"/>
  <c r="AC95" i="4"/>
  <c r="Y123" i="4"/>
  <c r="AD109" i="4"/>
  <c r="AC92" i="4"/>
  <c r="AD108" i="4"/>
  <c r="AW4" i="4"/>
  <c r="AX4" i="4" s="1"/>
  <c r="AY4" i="4" s="1"/>
  <c r="AB135" i="4"/>
  <c r="AB137" i="4"/>
  <c r="AD99" i="4"/>
  <c r="Z93" i="4"/>
  <c r="Y157" i="4"/>
  <c r="AW25" i="4"/>
  <c r="AX25" i="4" s="1"/>
  <c r="AB155" i="4"/>
  <c r="AB130" i="4"/>
  <c r="AC90" i="4"/>
  <c r="Z120" i="4"/>
  <c r="Z94" i="4"/>
  <c r="AA95" i="4"/>
  <c r="AA96" i="4"/>
  <c r="AD116" i="4"/>
  <c r="AC153" i="4"/>
  <c r="AW22" i="4"/>
  <c r="AX22" i="4" s="1"/>
  <c r="AY22" i="4" s="1"/>
  <c r="AZ22" i="4" s="1"/>
  <c r="AC110" i="4"/>
  <c r="AA113" i="4"/>
  <c r="Y136" i="4"/>
  <c r="AD145" i="4"/>
  <c r="AB144" i="4"/>
  <c r="AA149" i="4"/>
  <c r="AC147" i="4"/>
  <c r="AW21" i="4"/>
  <c r="AX21" i="4" s="1"/>
  <c r="Z143" i="4"/>
  <c r="Z148" i="4"/>
  <c r="AD156" i="4"/>
  <c r="AC103" i="4"/>
  <c r="AA116" i="4"/>
  <c r="Y105" i="4"/>
  <c r="AB125" i="4"/>
  <c r="AB116" i="4"/>
  <c r="AC125" i="4"/>
  <c r="AW65" i="4"/>
  <c r="AX65" i="4" s="1"/>
  <c r="AW30" i="4"/>
  <c r="AX30" i="4" s="1"/>
  <c r="Y135" i="4"/>
  <c r="Y88" i="4"/>
  <c r="AD103" i="4"/>
  <c r="Z147" i="4"/>
  <c r="Z142" i="4"/>
  <c r="Y111" i="4"/>
  <c r="AB120" i="4"/>
  <c r="Y93" i="4"/>
  <c r="AA103" i="4"/>
  <c r="Z100" i="4"/>
  <c r="AA93" i="4"/>
  <c r="Z129" i="4"/>
  <c r="AD136" i="4"/>
  <c r="Z101" i="4"/>
  <c r="Z156" i="4"/>
  <c r="AC124" i="4"/>
  <c r="Y97" i="4"/>
  <c r="Z146" i="4"/>
  <c r="AD98" i="4"/>
  <c r="AA139" i="4"/>
  <c r="AB147" i="4"/>
  <c r="Y150" i="4"/>
  <c r="Y112" i="4"/>
  <c r="AD143" i="4"/>
  <c r="AD104" i="4"/>
  <c r="AD91" i="4"/>
  <c r="AA125" i="4"/>
  <c r="AD90" i="4"/>
  <c r="AA127" i="4"/>
  <c r="AB128" i="4"/>
  <c r="Z152" i="4"/>
  <c r="AB157" i="4"/>
  <c r="AB108" i="4"/>
  <c r="AA115" i="4"/>
  <c r="AW35" i="4"/>
  <c r="AX35" i="4" s="1"/>
  <c r="AY35" i="4" s="1"/>
  <c r="Y149" i="4"/>
  <c r="AW64" i="4"/>
  <c r="AX64" i="4" s="1"/>
  <c r="AB139" i="4"/>
  <c r="AA150" i="4"/>
  <c r="AC116" i="4"/>
  <c r="AA133" i="4"/>
  <c r="AB92" i="4"/>
  <c r="AW38" i="4"/>
  <c r="AX38" i="4" s="1"/>
  <c r="AW55" i="4"/>
  <c r="AX55" i="4" s="1"/>
  <c r="AW19" i="4"/>
  <c r="AX19" i="4" s="1"/>
  <c r="AD137" i="4"/>
  <c r="Z133" i="4"/>
  <c r="AD139" i="4"/>
  <c r="Y116" i="4"/>
  <c r="Y127" i="4"/>
  <c r="Z116" i="4"/>
  <c r="AD150" i="4"/>
  <c r="Y125" i="4"/>
  <c r="Z122" i="4"/>
  <c r="AA146" i="4"/>
  <c r="AA130" i="4"/>
  <c r="AD88" i="4"/>
  <c r="AD120" i="4"/>
  <c r="AW16" i="4"/>
  <c r="AX16" i="4" s="1"/>
  <c r="Z91" i="4"/>
  <c r="AA109" i="4"/>
  <c r="AW34" i="4"/>
  <c r="AX34" i="4" s="1"/>
  <c r="AY34" i="4" s="1"/>
  <c r="AA142" i="4"/>
  <c r="AD101" i="4"/>
  <c r="AC104" i="4"/>
  <c r="AC112" i="4"/>
  <c r="AW58" i="4"/>
  <c r="AX58" i="4" s="1"/>
  <c r="AW53" i="4"/>
  <c r="AX53" i="4" s="1"/>
  <c r="Y133" i="4"/>
  <c r="Y92" i="4"/>
  <c r="Y143" i="4"/>
  <c r="AA157" i="4"/>
  <c r="AA97" i="4"/>
  <c r="AA105" i="4"/>
  <c r="Z102" i="4"/>
  <c r="Y90" i="4"/>
  <c r="AD132" i="4"/>
  <c r="AW71" i="4"/>
  <c r="AX71" i="4" s="1"/>
  <c r="AA99" i="4"/>
  <c r="AD134" i="4"/>
  <c r="AC151" i="4"/>
  <c r="AA138" i="4"/>
  <c r="AB121" i="4"/>
  <c r="AD106" i="4"/>
  <c r="Y130" i="4"/>
  <c r="AC127" i="4"/>
  <c r="AW37" i="4"/>
  <c r="AX37" i="4" s="1"/>
  <c r="AY37" i="4" s="1"/>
  <c r="AZ37" i="4" s="1"/>
  <c r="AW8" i="4"/>
  <c r="AX8" i="4" s="1"/>
  <c r="AA128" i="4"/>
  <c r="AB132" i="4"/>
  <c r="AB88" i="4"/>
  <c r="AD115" i="4"/>
  <c r="Y110" i="4"/>
  <c r="AD155" i="4"/>
  <c r="Z98" i="4"/>
  <c r="AD118" i="4"/>
  <c r="Y106" i="4"/>
  <c r="AC109" i="4"/>
  <c r="Y153" i="4"/>
  <c r="Y115" i="4"/>
  <c r="AA107" i="4"/>
  <c r="AD92" i="4"/>
  <c r="AB146" i="4"/>
  <c r="AC91" i="4"/>
  <c r="AD146" i="4"/>
  <c r="AB90" i="4"/>
  <c r="AD100" i="4"/>
  <c r="Z106" i="4"/>
  <c r="AC156" i="4"/>
  <c r="AA120" i="4"/>
  <c r="AB119" i="4"/>
  <c r="AC130" i="4"/>
  <c r="Y128" i="4"/>
  <c r="Z96" i="4"/>
  <c r="AD111" i="4"/>
  <c r="Y132" i="4"/>
  <c r="AW49" i="4"/>
  <c r="AX49" i="4" s="1"/>
  <c r="AW36" i="4"/>
  <c r="AX36" i="4" s="1"/>
  <c r="AW28" i="4"/>
  <c r="AX28" i="4" s="1"/>
  <c r="AW18" i="4"/>
  <c r="AX18" i="4" s="1"/>
  <c r="AY18" i="4" s="1"/>
  <c r="AZ18" i="4" s="1"/>
  <c r="AW7" i="4"/>
  <c r="AX7" i="4" s="1"/>
  <c r="AY7" i="4" s="1"/>
  <c r="AD133" i="4"/>
  <c r="AD131" i="4"/>
  <c r="AC88" i="4"/>
  <c r="AD96" i="4"/>
  <c r="AD127" i="4"/>
  <c r="AA100" i="4"/>
  <c r="AB123" i="4"/>
  <c r="AA112" i="4"/>
  <c r="AB112" i="4"/>
  <c r="AB109" i="4"/>
  <c r="AB102" i="4"/>
  <c r="Z115" i="4"/>
  <c r="Z107" i="4"/>
  <c r="Y100" i="4"/>
  <c r="AB91" i="4"/>
  <c r="Y95" i="4"/>
  <c r="AA90" i="4"/>
  <c r="Y124" i="4"/>
  <c r="AC96" i="4"/>
  <c r="AA151" i="4"/>
  <c r="Y146" i="4"/>
  <c r="Y113" i="4"/>
  <c r="AW23" i="4"/>
  <c r="AX23" i="4" s="1"/>
  <c r="AD117" i="4"/>
  <c r="AW70" i="4"/>
  <c r="AX70" i="4" s="1"/>
  <c r="AY70" i="4" s="1"/>
  <c r="AZ70" i="4" s="1"/>
  <c r="AA114" i="4"/>
  <c r="AD157" i="4"/>
  <c r="AB156" i="4"/>
  <c r="AC134" i="4"/>
  <c r="AW62" i="4"/>
  <c r="AX62" i="4" s="1"/>
  <c r="AW6" i="4"/>
  <c r="AX6" i="4" s="1"/>
  <c r="AY6" i="4" s="1"/>
  <c r="AB133" i="4"/>
  <c r="AB131" i="4"/>
  <c r="Z88" i="4"/>
  <c r="Y151" i="4"/>
  <c r="Z121" i="4"/>
  <c r="AC115" i="4"/>
  <c r="AB151" i="4"/>
  <c r="AA123" i="4"/>
  <c r="Z92" i="4"/>
  <c r="AD102" i="4"/>
  <c r="AC126" i="4"/>
  <c r="Y108" i="4"/>
  <c r="AA108" i="4"/>
  <c r="R125" i="4"/>
  <c r="AA91" i="4"/>
  <c r="Z90" i="4"/>
  <c r="AB100" i="4"/>
  <c r="Z108" i="4"/>
  <c r="AD124" i="4"/>
  <c r="Z119" i="4"/>
  <c r="AA145" i="4"/>
  <c r="AB97" i="4"/>
  <c r="AC144" i="4"/>
  <c r="AB143" i="4"/>
  <c r="AA148" i="4"/>
  <c r="Y156" i="4"/>
  <c r="AA153" i="4"/>
  <c r="AW47" i="4"/>
  <c r="AX47" i="4" s="1"/>
  <c r="AY47" i="4" s="1"/>
  <c r="AW72" i="4"/>
  <c r="AX72" i="4" s="1"/>
  <c r="AY72" i="4" s="1"/>
  <c r="AZ72" i="4" s="1"/>
  <c r="BA72" i="4" s="1"/>
  <c r="AW26" i="4"/>
  <c r="AX26" i="4" s="1"/>
  <c r="Z112" i="4"/>
  <c r="AB127" i="4"/>
  <c r="AA102" i="4"/>
  <c r="AD105" i="4"/>
  <c r="Q125" i="4"/>
  <c r="AA124" i="4"/>
  <c r="AD135" i="4"/>
  <c r="AC137" i="4"/>
  <c r="AA98" i="4"/>
  <c r="AB99" i="4"/>
  <c r="Y103" i="4"/>
  <c r="AF100" i="32"/>
  <c r="AB119" i="32"/>
  <c r="AF146" i="32"/>
  <c r="AC96" i="32"/>
  <c r="AB128" i="32"/>
  <c r="AD100" i="32"/>
  <c r="AB103" i="32"/>
  <c r="AE89" i="32"/>
  <c r="AD127" i="32"/>
  <c r="AD111" i="32"/>
  <c r="AF108" i="32"/>
  <c r="AE132" i="32"/>
  <c r="AB122" i="32"/>
  <c r="AF120" i="32"/>
  <c r="AC89" i="32"/>
  <c r="AB115" i="32"/>
  <c r="AE146" i="32"/>
  <c r="AD115" i="32"/>
  <c r="AD144" i="32"/>
  <c r="AD143" i="32"/>
  <c r="AE156" i="32"/>
  <c r="AC115" i="32"/>
  <c r="AD122" i="32"/>
  <c r="AF115" i="32"/>
  <c r="AE92" i="32"/>
  <c r="AD124" i="32"/>
  <c r="AC103" i="32"/>
  <c r="AB132" i="32"/>
  <c r="AC108" i="32"/>
  <c r="AE103" i="32"/>
  <c r="AD146" i="32"/>
  <c r="AE100" i="32"/>
  <c r="AC154" i="32"/>
  <c r="AD104" i="32"/>
  <c r="AF103" i="32"/>
  <c r="AD103" i="32"/>
  <c r="AC151" i="32"/>
  <c r="AE95" i="32"/>
  <c r="AD92" i="32"/>
  <c r="AB144" i="32"/>
  <c r="AE112" i="32"/>
  <c r="AF157" i="32"/>
  <c r="AB112" i="32"/>
  <c r="AF156" i="32"/>
  <c r="AB151" i="32"/>
  <c r="AB140" i="32"/>
  <c r="AD120" i="32"/>
  <c r="AD97" i="32"/>
  <c r="AF135" i="32"/>
  <c r="AF112" i="32"/>
  <c r="AB146" i="32"/>
  <c r="AE144" i="32"/>
  <c r="AB100" i="32"/>
  <c r="AD151" i="32"/>
  <c r="AD96" i="32"/>
  <c r="AE104" i="32"/>
  <c r="AB101" i="32"/>
  <c r="AC135" i="32"/>
  <c r="AC112" i="32"/>
  <c r="AC146" i="32"/>
  <c r="AC156" i="32"/>
  <c r="AD89" i="32"/>
  <c r="AF151" i="32"/>
  <c r="AF154" i="32"/>
  <c r="AD138" i="32"/>
  <c r="AF104" i="32"/>
  <c r="AC119" i="32"/>
  <c r="AC114" i="32"/>
  <c r="AB89" i="32"/>
  <c r="AF122" i="32"/>
  <c r="AC143" i="32"/>
  <c r="AE121" i="32"/>
  <c r="AD121" i="32"/>
  <c r="AC121" i="32"/>
  <c r="AB121" i="32"/>
  <c r="AF121" i="32"/>
  <c r="AF153" i="32"/>
  <c r="AE153" i="32"/>
  <c r="AD153" i="32"/>
  <c r="AC153" i="32"/>
  <c r="AB153" i="32"/>
  <c r="AE98" i="32"/>
  <c r="AD98" i="32"/>
  <c r="AC98" i="32"/>
  <c r="AF98" i="32"/>
  <c r="AB98" i="32"/>
  <c r="AC128" i="32"/>
  <c r="AD114" i="32"/>
  <c r="AE90" i="32"/>
  <c r="AD90" i="32"/>
  <c r="AC90" i="32"/>
  <c r="AF90" i="32"/>
  <c r="AB90" i="32"/>
  <c r="AC93" i="32"/>
  <c r="AD150" i="32"/>
  <c r="AC150" i="32"/>
  <c r="AB150" i="32"/>
  <c r="AE150" i="32"/>
  <c r="AF150" i="32"/>
  <c r="AF113" i="32"/>
  <c r="AW68" i="4"/>
  <c r="AX68" i="4" s="1"/>
  <c r="AY68" i="4" s="1"/>
  <c r="AZ68" i="4" s="1"/>
  <c r="BA68" i="4" s="1"/>
  <c r="BB68" i="4" s="1"/>
  <c r="AW60" i="4"/>
  <c r="AX60" i="4" s="1"/>
  <c r="AW52" i="4"/>
  <c r="AX52" i="4" s="1"/>
  <c r="AY52" i="4" s="1"/>
  <c r="AW44" i="4"/>
  <c r="AX44" i="4" s="1"/>
  <c r="AW20" i="4"/>
  <c r="AX20" i="4" s="1"/>
  <c r="Z128" i="4"/>
  <c r="AD129" i="4"/>
  <c r="Z135" i="4"/>
  <c r="Z136" i="4"/>
  <c r="Z130" i="4"/>
  <c r="Z99" i="4"/>
  <c r="AA121" i="4"/>
  <c r="AA141" i="4"/>
  <c r="Y98" i="4"/>
  <c r="Y118" i="4"/>
  <c r="AA119" i="4"/>
  <c r="Y142" i="4"/>
  <c r="AC102" i="4"/>
  <c r="AD153" i="4"/>
  <c r="Y145" i="4"/>
  <c r="Z126" i="4"/>
  <c r="AB140" i="4"/>
  <c r="AB107" i="4"/>
  <c r="P125" i="4"/>
  <c r="AA94" i="4"/>
  <c r="Y148" i="4"/>
  <c r="Z125" i="4"/>
  <c r="AB113" i="4"/>
  <c r="Y140" i="4"/>
  <c r="AA156" i="4"/>
  <c r="AA143" i="4"/>
  <c r="Y152" i="4"/>
  <c r="AA117" i="4"/>
  <c r="AC119" i="4"/>
  <c r="Z157" i="4"/>
  <c r="Z132" i="4"/>
  <c r="AB116" i="32"/>
  <c r="AF92" i="32"/>
  <c r="AD135" i="32"/>
  <c r="AD108" i="32"/>
  <c r="AC155" i="32"/>
  <c r="AC144" i="32"/>
  <c r="AD156" i="32"/>
  <c r="AB106" i="32"/>
  <c r="AE130" i="32"/>
  <c r="AD128" i="32"/>
  <c r="AD119" i="32"/>
  <c r="AC149" i="32"/>
  <c r="AB127" i="32"/>
  <c r="AE114" i="32"/>
  <c r="AE151" i="32"/>
  <c r="AE122" i="32"/>
  <c r="AD93" i="32"/>
  <c r="AE96" i="32"/>
  <c r="AC124" i="32"/>
  <c r="AF111" i="32"/>
  <c r="AF109" i="32"/>
  <c r="AE109" i="32"/>
  <c r="AD109" i="32"/>
  <c r="AC109" i="32"/>
  <c r="AB109" i="32"/>
  <c r="AF118" i="32"/>
  <c r="AE118" i="32"/>
  <c r="AD118" i="32"/>
  <c r="AC118" i="32"/>
  <c r="AB118" i="32"/>
  <c r="AE120" i="32"/>
  <c r="AC104" i="32"/>
  <c r="AB97" i="32"/>
  <c r="AE143" i="32"/>
  <c r="AB154" i="32"/>
  <c r="AB88" i="32"/>
  <c r="AC88" i="32"/>
  <c r="AD88" i="32"/>
  <c r="AF88" i="32"/>
  <c r="AE88" i="32"/>
  <c r="AF130" i="32"/>
  <c r="AE128" i="32"/>
  <c r="AD149" i="32"/>
  <c r="AF114" i="32"/>
  <c r="AD142" i="32"/>
  <c r="AC142" i="32"/>
  <c r="AB142" i="32"/>
  <c r="AF142" i="32"/>
  <c r="AE142" i="32"/>
  <c r="AA154" i="4"/>
  <c r="AB93" i="32"/>
  <c r="AB117" i="32"/>
  <c r="AF96" i="32"/>
  <c r="AC97" i="32"/>
  <c r="AB134" i="4"/>
  <c r="O125" i="4"/>
  <c r="AD152" i="4"/>
  <c r="AD130" i="32"/>
  <c r="AF128" i="32"/>
  <c r="AE149" i="32"/>
  <c r="AB136" i="32"/>
  <c r="AD107" i="32"/>
  <c r="AC107" i="32"/>
  <c r="AB107" i="32"/>
  <c r="AE107" i="32"/>
  <c r="AF107" i="32"/>
  <c r="AC99" i="32"/>
  <c r="AB99" i="32"/>
  <c r="AD99" i="32"/>
  <c r="AE99" i="32"/>
  <c r="AF99" i="32"/>
  <c r="AD134" i="32"/>
  <c r="AC134" i="32"/>
  <c r="AF134" i="32"/>
  <c r="AE134" i="32"/>
  <c r="AB134" i="32"/>
  <c r="AC117" i="32"/>
  <c r="AB96" i="32"/>
  <c r="AE138" i="32"/>
  <c r="AF148" i="32"/>
  <c r="AE148" i="32"/>
  <c r="AC148" i="32"/>
  <c r="AB124" i="32"/>
  <c r="AF137" i="32"/>
  <c r="AE137" i="32"/>
  <c r="AC137" i="32"/>
  <c r="AB137" i="32"/>
  <c r="AD137" i="32"/>
  <c r="AE111" i="32"/>
  <c r="AC120" i="32"/>
  <c r="AE97" i="32"/>
  <c r="AC113" i="32"/>
  <c r="AF143" i="32"/>
  <c r="AD154" i="32"/>
  <c r="AC136" i="32"/>
  <c r="AC126" i="32"/>
  <c r="AB126" i="32"/>
  <c r="AD126" i="32"/>
  <c r="AF126" i="32"/>
  <c r="AE126" i="32"/>
  <c r="AE93" i="32"/>
  <c r="AD117" i="32"/>
  <c r="AF138" i="32"/>
  <c r="AC140" i="32"/>
  <c r="AE94" i="32"/>
  <c r="AB94" i="32"/>
  <c r="AE124" i="32"/>
  <c r="AB111" i="32"/>
  <c r="AB139" i="32"/>
  <c r="AE139" i="32"/>
  <c r="AD139" i="32"/>
  <c r="AC139" i="32"/>
  <c r="AF139" i="32"/>
  <c r="AF97" i="32"/>
  <c r="AD113" i="32"/>
  <c r="AB147" i="32"/>
  <c r="AC147" i="32"/>
  <c r="AF147" i="32"/>
  <c r="AE147" i="32"/>
  <c r="AD147" i="32"/>
  <c r="AW50" i="4"/>
  <c r="AX50" i="4" s="1"/>
  <c r="Y94" i="4"/>
  <c r="AF95" i="32"/>
  <c r="AW73" i="4"/>
  <c r="AX73" i="4" s="1"/>
  <c r="AY73" i="4" s="1"/>
  <c r="AC157" i="4"/>
  <c r="Y155" i="4"/>
  <c r="AC145" i="4"/>
  <c r="Z105" i="4"/>
  <c r="AC154" i="4"/>
  <c r="Z154" i="4"/>
  <c r="AB135" i="32"/>
  <c r="AF145" i="32"/>
  <c r="AE145" i="32"/>
  <c r="AD145" i="32"/>
  <c r="AC145" i="32"/>
  <c r="AB145" i="32"/>
  <c r="AD95" i="32"/>
  <c r="AC136" i="4"/>
  <c r="AW56" i="4"/>
  <c r="AX56" i="4" s="1"/>
  <c r="AW48" i="4"/>
  <c r="AX48" i="4" s="1"/>
  <c r="AW40" i="4"/>
  <c r="AX40" i="4" s="1"/>
  <c r="AY40" i="4" s="1"/>
  <c r="AZ40" i="4" s="1"/>
  <c r="Z137" i="4"/>
  <c r="Z134" i="4"/>
  <c r="AC129" i="4"/>
  <c r="AD130" i="4"/>
  <c r="AC128" i="4"/>
  <c r="AD121" i="4"/>
  <c r="AD149" i="4"/>
  <c r="AB138" i="4"/>
  <c r="AC98" i="4"/>
  <c r="AC117" i="4"/>
  <c r="AA140" i="4"/>
  <c r="AC138" i="4"/>
  <c r="Y102" i="4"/>
  <c r="AB153" i="4"/>
  <c r="Z113" i="4"/>
  <c r="AC105" i="4"/>
  <c r="Z97" i="4"/>
  <c r="Y107" i="4"/>
  <c r="AD97" i="4"/>
  <c r="M125" i="4"/>
  <c r="AC148" i="4"/>
  <c r="AB111" i="4"/>
  <c r="AC114" i="4"/>
  <c r="Y104" i="4"/>
  <c r="Z114" i="4"/>
  <c r="AA101" i="4"/>
  <c r="AC135" i="4"/>
  <c r="AB106" i="4"/>
  <c r="AC113" i="4"/>
  <c r="AD157" i="32"/>
  <c r="AD101" i="32"/>
  <c r="AF116" i="32"/>
  <c r="AC152" i="32"/>
  <c r="AB92" i="32"/>
  <c r="AD144" i="4"/>
  <c r="AF105" i="32"/>
  <c r="AE105" i="32"/>
  <c r="AD105" i="32"/>
  <c r="AB105" i="32"/>
  <c r="AC105" i="32"/>
  <c r="AE106" i="32"/>
  <c r="AB130" i="32"/>
  <c r="AF89" i="32"/>
  <c r="AD136" i="32"/>
  <c r="AF127" i="32"/>
  <c r="AC122" i="32"/>
  <c r="AF93" i="32"/>
  <c r="AE117" i="32"/>
  <c r="AD140" i="32"/>
  <c r="AB131" i="32"/>
  <c r="AF131" i="32"/>
  <c r="AE131" i="32"/>
  <c r="AD131" i="32"/>
  <c r="AC131" i="32"/>
  <c r="AF124" i="32"/>
  <c r="AC111" i="32"/>
  <c r="AB120" i="32"/>
  <c r="AB104" i="32"/>
  <c r="AE113" i="32"/>
  <c r="AF132" i="32"/>
  <c r="AB143" i="32"/>
  <c r="AE129" i="32"/>
  <c r="AD129" i="32"/>
  <c r="AC129" i="32"/>
  <c r="AF129" i="32"/>
  <c r="AB129" i="32"/>
  <c r="AW10" i="4"/>
  <c r="AX10" i="4" s="1"/>
  <c r="AE155" i="32"/>
  <c r="AC106" i="32"/>
  <c r="AC141" i="4"/>
  <c r="AB154" i="4"/>
  <c r="Z144" i="4"/>
  <c r="Z149" i="4"/>
  <c r="AC152" i="4"/>
  <c r="AC111" i="4"/>
  <c r="AB108" i="32"/>
  <c r="AF155" i="32"/>
  <c r="AD106" i="32"/>
  <c r="AF119" i="32"/>
  <c r="AF149" i="32"/>
  <c r="AW15" i="4"/>
  <c r="AX15" i="4" s="1"/>
  <c r="Y137" i="4"/>
  <c r="Y134" i="4"/>
  <c r="Y129" i="4"/>
  <c r="AA135" i="4"/>
  <c r="AC99" i="4"/>
  <c r="AB117" i="4"/>
  <c r="AB98" i="4"/>
  <c r="Y101" i="4"/>
  <c r="Z138" i="4"/>
  <c r="AA126" i="4"/>
  <c r="AB105" i="4"/>
  <c r="Y117" i="4"/>
  <c r="AA144" i="4"/>
  <c r="AB101" i="4"/>
  <c r="Z111" i="4"/>
  <c r="AB114" i="4"/>
  <c r="AB94" i="4"/>
  <c r="AB148" i="4"/>
  <c r="Y154" i="4"/>
  <c r="AC155" i="4"/>
  <c r="AC106" i="4"/>
  <c r="AB149" i="4"/>
  <c r="AC149" i="4"/>
  <c r="AA155" i="4"/>
  <c r="Y114" i="4"/>
  <c r="AE157" i="32"/>
  <c r="AE101" i="32"/>
  <c r="AD116" i="32"/>
  <c r="AD152" i="32"/>
  <c r="AB155" i="32"/>
  <c r="AF133" i="32"/>
  <c r="AE133" i="32"/>
  <c r="AB133" i="32"/>
  <c r="AD133" i="32"/>
  <c r="AC133" i="32"/>
  <c r="AB95" i="32"/>
  <c r="AF106" i="32"/>
  <c r="AC130" i="32"/>
  <c r="AE119" i="32"/>
  <c r="AE136" i="32"/>
  <c r="AE127" i="32"/>
  <c r="AB114" i="32"/>
  <c r="AF110" i="32"/>
  <c r="AE110" i="32"/>
  <c r="AD110" i="32"/>
  <c r="AC110" i="32"/>
  <c r="AB110" i="32"/>
  <c r="AB138" i="32"/>
  <c r="AE140" i="32"/>
  <c r="AB113" i="32"/>
  <c r="AC132" i="32"/>
  <c r="AE154" i="32"/>
  <c r="AB157" i="32"/>
  <c r="P125" i="32"/>
  <c r="I176" i="32" s="1"/>
  <c r="N125" i="32"/>
  <c r="O125" i="32"/>
  <c r="I175" i="32" s="1"/>
  <c r="Q125" i="32"/>
  <c r="R125" i="32"/>
  <c r="AW41" i="4"/>
  <c r="AX41" i="4" s="1"/>
  <c r="AY41" i="4" s="1"/>
  <c r="AZ41" i="4" s="1"/>
  <c r="Y138" i="4"/>
  <c r="Y119" i="4"/>
  <c r="AD119" i="4"/>
  <c r="AA111" i="4"/>
  <c r="AC157" i="32"/>
  <c r="AE116" i="32"/>
  <c r="AF141" i="32"/>
  <c r="AE141" i="32"/>
  <c r="AD141" i="32"/>
  <c r="AC141" i="32"/>
  <c r="AB141" i="32"/>
  <c r="AF144" i="32"/>
  <c r="AE102" i="32"/>
  <c r="AD102" i="32"/>
  <c r="AC102" i="32"/>
  <c r="AF102" i="32"/>
  <c r="AB102" i="32"/>
  <c r="AW54" i="4"/>
  <c r="AX54" i="4" s="1"/>
  <c r="AW46" i="4"/>
  <c r="AX46" i="4" s="1"/>
  <c r="AW14" i="4"/>
  <c r="AX14" i="4" s="1"/>
  <c r="Y144" i="4"/>
  <c r="AB152" i="4"/>
  <c r="AA152" i="4"/>
  <c r="AF101" i="32"/>
  <c r="AC116" i="32"/>
  <c r="AE152" i="32"/>
  <c r="AE135" i="32"/>
  <c r="AE108" i="32"/>
  <c r="AC123" i="32"/>
  <c r="AB123" i="32"/>
  <c r="AD123" i="32"/>
  <c r="AF123" i="32"/>
  <c r="AE123" i="32"/>
  <c r="AB156" i="32"/>
  <c r="AB149" i="32"/>
  <c r="AF136" i="32"/>
  <c r="AC127" i="32"/>
  <c r="AE125" i="32"/>
  <c r="AD125" i="32"/>
  <c r="AC125" i="32"/>
  <c r="AB125" i="32"/>
  <c r="AF117" i="32"/>
  <c r="AC138" i="32"/>
  <c r="AC91" i="32"/>
  <c r="AB91" i="32"/>
  <c r="AD91" i="32"/>
  <c r="AF91" i="32"/>
  <c r="AE91" i="32"/>
  <c r="AD132" i="32"/>
  <c r="AA147" i="32" l="1"/>
  <c r="Z150" i="32"/>
  <c r="Z136" i="32"/>
  <c r="AA157" i="32"/>
  <c r="AY64" i="32"/>
  <c r="AW42" i="4"/>
  <c r="AX42" i="4" s="1"/>
  <c r="AA98" i="32"/>
  <c r="AX54" i="32"/>
  <c r="Z149" i="32"/>
  <c r="BC71" i="32"/>
  <c r="AA91" i="32"/>
  <c r="AX34" i="32"/>
  <c r="AA123" i="32"/>
  <c r="AW34" i="32"/>
  <c r="BE34" i="32" s="1"/>
  <c r="AW42" i="32"/>
  <c r="BF42" i="32" s="1"/>
  <c r="AX71" i="32"/>
  <c r="BE71" i="32" s="1"/>
  <c r="AA138" i="32"/>
  <c r="Z94" i="32"/>
  <c r="AB110" i="4"/>
  <c r="BA71" i="32"/>
  <c r="AA136" i="32"/>
  <c r="AA118" i="32"/>
  <c r="AA126" i="32"/>
  <c r="Z153" i="32"/>
  <c r="BB72" i="32"/>
  <c r="BB71" i="32"/>
  <c r="AF125" i="32"/>
  <c r="AW57" i="4"/>
  <c r="AX57" i="4" s="1"/>
  <c r="AD148" i="32"/>
  <c r="Y141" i="4"/>
  <c r="AB141" i="4"/>
  <c r="BA10" i="32"/>
  <c r="BD10" i="32" s="1"/>
  <c r="AZ41" i="32"/>
  <c r="BE41" i="32" s="1"/>
  <c r="BA41" i="32"/>
  <c r="Z148" i="32"/>
  <c r="AA94" i="32"/>
  <c r="Z125" i="32"/>
  <c r="BC64" i="32"/>
  <c r="AF94" i="32"/>
  <c r="Y126" i="4"/>
  <c r="BB64" i="32"/>
  <c r="AW64" i="32"/>
  <c r="AA118" i="4"/>
  <c r="AC94" i="32"/>
  <c r="AB118" i="4"/>
  <c r="AD126" i="4"/>
  <c r="AX64" i="32"/>
  <c r="AX10" i="32"/>
  <c r="AY44" i="32"/>
  <c r="AA137" i="32"/>
  <c r="AB126" i="4"/>
  <c r="AD94" i="32"/>
  <c r="AB148" i="32"/>
  <c r="K174" i="32" s="1"/>
  <c r="AZ10" i="32"/>
  <c r="BC41" i="32"/>
  <c r="BB41" i="32"/>
  <c r="AY72" i="32"/>
  <c r="BF72" i="32" s="1"/>
  <c r="AX44" i="32"/>
  <c r="BE44" i="32" s="1"/>
  <c r="AZ44" i="32"/>
  <c r="BB44" i="32"/>
  <c r="BC44" i="32"/>
  <c r="Z152" i="32"/>
  <c r="AA148" i="32"/>
  <c r="AA155" i="32"/>
  <c r="Z100" i="32"/>
  <c r="Z128" i="32"/>
  <c r="BB25" i="32"/>
  <c r="BD25" i="32" s="1"/>
  <c r="AA156" i="32"/>
  <c r="I174" i="32"/>
  <c r="I177" i="32"/>
  <c r="I178" i="32"/>
  <c r="I172" i="32"/>
  <c r="BF25" i="32"/>
  <c r="BG20" i="32"/>
  <c r="BF37" i="32"/>
  <c r="BF35" i="32"/>
  <c r="BF47" i="32"/>
  <c r="BD35" i="32"/>
  <c r="BG61" i="32"/>
  <c r="BD24" i="32"/>
  <c r="BF9" i="32"/>
  <c r="BF55" i="32"/>
  <c r="BE63" i="32"/>
  <c r="BD31" i="32"/>
  <c r="BE5" i="32"/>
  <c r="BD54" i="32"/>
  <c r="BG30" i="32"/>
  <c r="BG51" i="32"/>
  <c r="BG69" i="32"/>
  <c r="BG16" i="32"/>
  <c r="BF12" i="32"/>
  <c r="BE21" i="32"/>
  <c r="BF7" i="32"/>
  <c r="BG27" i="32"/>
  <c r="BE58" i="32"/>
  <c r="BF65" i="32"/>
  <c r="BE45" i="32"/>
  <c r="BD58" i="32"/>
  <c r="BD46" i="32"/>
  <c r="BE37" i="32"/>
  <c r="BD22" i="32"/>
  <c r="BF16" i="32"/>
  <c r="BF13" i="32"/>
  <c r="BG25" i="32"/>
  <c r="BD28" i="32"/>
  <c r="BG24" i="32"/>
  <c r="BD63" i="32"/>
  <c r="BG23" i="32"/>
  <c r="BE68" i="32"/>
  <c r="BD68" i="32"/>
  <c r="BE62" i="32"/>
  <c r="BF69" i="32"/>
  <c r="BF32" i="32"/>
  <c r="BD40" i="32"/>
  <c r="BG31" i="32"/>
  <c r="BE15" i="32"/>
  <c r="BD34" i="32"/>
  <c r="BG58" i="32"/>
  <c r="BD50" i="32"/>
  <c r="BF41" i="32"/>
  <c r="BE38" i="32"/>
  <c r="BG73" i="32"/>
  <c r="BE49" i="32"/>
  <c r="BF15" i="32"/>
  <c r="BE43" i="32"/>
  <c r="BF18" i="32"/>
  <c r="BF30" i="32"/>
  <c r="BG41" i="32"/>
  <c r="BE56" i="32"/>
  <c r="BE40" i="32"/>
  <c r="BF68" i="32"/>
  <c r="BG36" i="32"/>
  <c r="BG60" i="32"/>
  <c r="BG39" i="32"/>
  <c r="BE35" i="32"/>
  <c r="BE25" i="32"/>
  <c r="BE51" i="32"/>
  <c r="BE30" i="32"/>
  <c r="BF73" i="32"/>
  <c r="BF27" i="32"/>
  <c r="BE53" i="32"/>
  <c r="BF26" i="32"/>
  <c r="BD32" i="32"/>
  <c r="BE66" i="32"/>
  <c r="BE13" i="32"/>
  <c r="BE67" i="32"/>
  <c r="BD12" i="32"/>
  <c r="BF5" i="32"/>
  <c r="BD8" i="32"/>
  <c r="BD23" i="32"/>
  <c r="BF14" i="32"/>
  <c r="BE33" i="32"/>
  <c r="BD49" i="32"/>
  <c r="BG7" i="32"/>
  <c r="BF22" i="32"/>
  <c r="BG18" i="32"/>
  <c r="BE54" i="32"/>
  <c r="BG59" i="32"/>
  <c r="BD13" i="32"/>
  <c r="BE52" i="32"/>
  <c r="BG40" i="32"/>
  <c r="BG67" i="32"/>
  <c r="BF11" i="32"/>
  <c r="BF52" i="32"/>
  <c r="BE60" i="32"/>
  <c r="BE42" i="32"/>
  <c r="BG70" i="32"/>
  <c r="BG66" i="32"/>
  <c r="BF63" i="32"/>
  <c r="BD70" i="32"/>
  <c r="BE61" i="32"/>
  <c r="BD60" i="32"/>
  <c r="BD48" i="32"/>
  <c r="BF54" i="32"/>
  <c r="BD56" i="32"/>
  <c r="BG28" i="32"/>
  <c r="BG9" i="32"/>
  <c r="BF51" i="32"/>
  <c r="BF45" i="32"/>
  <c r="BG46" i="32"/>
  <c r="BE50" i="32"/>
  <c r="BG43" i="32"/>
  <c r="BG26" i="32"/>
  <c r="BG4" i="32"/>
  <c r="BE4" i="32"/>
  <c r="BE48" i="32"/>
  <c r="BG48" i="32"/>
  <c r="BF48" i="32"/>
  <c r="BG6" i="32"/>
  <c r="BF6" i="32"/>
  <c r="BG54" i="32"/>
  <c r="BE69" i="32"/>
  <c r="BD38" i="32"/>
  <c r="BD29" i="32"/>
  <c r="BF19" i="32"/>
  <c r="BG19" i="32"/>
  <c r="BG53" i="32"/>
  <c r="BF71" i="32"/>
  <c r="BE59" i="32"/>
  <c r="BF28" i="32"/>
  <c r="BD16" i="32"/>
  <c r="BE23" i="32"/>
  <c r="BF23" i="32"/>
  <c r="BD72" i="32"/>
  <c r="BD52" i="32"/>
  <c r="BD18" i="32"/>
  <c r="BD57" i="32"/>
  <c r="BE12" i="32"/>
  <c r="BF61" i="32"/>
  <c r="BG15" i="32"/>
  <c r="BG52" i="32"/>
  <c r="BE24" i="32"/>
  <c r="BG55" i="32"/>
  <c r="BE55" i="32"/>
  <c r="BD69" i="32"/>
  <c r="BF38" i="32"/>
  <c r="BF39" i="32"/>
  <c r="BE39" i="32"/>
  <c r="BD67" i="32"/>
  <c r="BD51" i="32"/>
  <c r="BG72" i="32"/>
  <c r="BD62" i="32"/>
  <c r="BD59" i="32"/>
  <c r="BD39" i="32"/>
  <c r="BD14" i="32"/>
  <c r="BD19" i="32"/>
  <c r="BF59" i="32"/>
  <c r="BE26" i="32"/>
  <c r="BF60" i="32"/>
  <c r="BG56" i="32"/>
  <c r="BE9" i="32"/>
  <c r="BG32" i="32"/>
  <c r="BG21" i="32"/>
  <c r="BF24" i="32"/>
  <c r="BF62" i="32"/>
  <c r="BD45" i="32"/>
  <c r="BD36" i="32"/>
  <c r="BD30" i="32"/>
  <c r="BF17" i="32"/>
  <c r="BD6" i="32"/>
  <c r="BG45" i="32"/>
  <c r="BF58" i="32"/>
  <c r="BF66" i="32"/>
  <c r="BE11" i="32"/>
  <c r="BG38" i="32"/>
  <c r="BG22" i="32"/>
  <c r="BF33" i="32"/>
  <c r="BG5" i="32"/>
  <c r="BG17" i="32"/>
  <c r="BG37" i="32"/>
  <c r="BE14" i="32"/>
  <c r="BG13" i="32"/>
  <c r="BG47" i="32"/>
  <c r="BG49" i="32"/>
  <c r="BF49" i="32"/>
  <c r="BF36" i="32"/>
  <c r="BE17" i="32"/>
  <c r="BD20" i="32"/>
  <c r="BD4" i="32"/>
  <c r="BE32" i="32"/>
  <c r="BE20" i="32"/>
  <c r="BF20" i="32"/>
  <c r="BD26" i="32"/>
  <c r="BF34" i="32"/>
  <c r="BE29" i="32"/>
  <c r="BG29" i="32"/>
  <c r="BF29" i="32"/>
  <c r="BG11" i="32"/>
  <c r="BG35" i="32"/>
  <c r="BF40" i="32"/>
  <c r="BG68" i="32"/>
  <c r="BD9" i="32"/>
  <c r="BD42" i="32"/>
  <c r="BD53" i="32"/>
  <c r="BD55" i="32"/>
  <c r="BD7" i="32"/>
  <c r="BE47" i="32"/>
  <c r="BD66" i="32"/>
  <c r="BD11" i="32"/>
  <c r="BG65" i="32"/>
  <c r="BE8" i="32"/>
  <c r="BF8" i="32"/>
  <c r="BD5" i="32"/>
  <c r="BD33" i="32"/>
  <c r="BE73" i="32"/>
  <c r="BE22" i="32"/>
  <c r="BF56" i="32"/>
  <c r="BD17" i="32"/>
  <c r="BE57" i="32"/>
  <c r="BF46" i="32"/>
  <c r="BF31" i="32"/>
  <c r="BE31" i="32"/>
  <c r="BG14" i="32"/>
  <c r="BF67" i="32"/>
  <c r="BE36" i="32"/>
  <c r="BE65" i="32"/>
  <c r="BF43" i="32"/>
  <c r="BG62" i="32"/>
  <c r="BG63" i="32"/>
  <c r="BF57" i="32"/>
  <c r="BG8" i="32"/>
  <c r="BE18" i="32"/>
  <c r="BE28" i="32"/>
  <c r="BG50" i="32"/>
  <c r="BD61" i="32"/>
  <c r="BD27" i="32"/>
  <c r="BD37" i="32"/>
  <c r="BF53" i="32"/>
  <c r="BD71" i="32"/>
  <c r="BD21" i="32"/>
  <c r="BD47" i="32"/>
  <c r="BD43" i="32"/>
  <c r="BE16" i="32"/>
  <c r="BF4" i="32"/>
  <c r="BE19" i="32"/>
  <c r="BG57" i="32"/>
  <c r="BF21" i="32"/>
  <c r="BE7" i="32"/>
  <c r="BD73" i="32"/>
  <c r="BF70" i="32"/>
  <c r="BE70" i="32"/>
  <c r="BD15" i="32"/>
  <c r="BD65" i="32"/>
  <c r="BE27" i="32"/>
  <c r="BE46" i="32"/>
  <c r="BG12" i="32"/>
  <c r="BE6" i="32"/>
  <c r="BF50" i="32"/>
  <c r="BG33" i="32"/>
  <c r="K178" i="32"/>
  <c r="K177" i="32"/>
  <c r="K176" i="32"/>
  <c r="K175" i="32"/>
  <c r="AY12" i="4"/>
  <c r="AZ12" i="4" s="1"/>
  <c r="BA29" i="4"/>
  <c r="BB29" i="4" s="1"/>
  <c r="AY24" i="4"/>
  <c r="AZ24" i="4" s="1"/>
  <c r="AY5" i="4"/>
  <c r="AZ5" i="4" s="1"/>
  <c r="BA5" i="4" s="1"/>
  <c r="BB5" i="4" s="1"/>
  <c r="AZ39" i="4"/>
  <c r="BA39" i="4" s="1"/>
  <c r="BB39" i="4" s="1"/>
  <c r="AY51" i="4"/>
  <c r="AZ51" i="4" s="1"/>
  <c r="BA51" i="4" s="1"/>
  <c r="AY63" i="4"/>
  <c r="AZ63" i="4" s="1"/>
  <c r="BA63" i="4" s="1"/>
  <c r="AY25" i="4"/>
  <c r="AZ25" i="4" s="1"/>
  <c r="BA25" i="4" s="1"/>
  <c r="BB25" i="4" s="1"/>
  <c r="AY17" i="4"/>
  <c r="AZ17" i="4" s="1"/>
  <c r="AY13" i="4"/>
  <c r="AZ13" i="4" s="1"/>
  <c r="BA13" i="4" s="1"/>
  <c r="BB13" i="4" s="1"/>
  <c r="AY60" i="4"/>
  <c r="AZ60" i="4" s="1"/>
  <c r="BA60" i="4" s="1"/>
  <c r="AY21" i="4"/>
  <c r="AZ21" i="4" s="1"/>
  <c r="BA21" i="4" s="1"/>
  <c r="BB21" i="4" s="1"/>
  <c r="AY48" i="4"/>
  <c r="AZ48" i="4" s="1"/>
  <c r="BA48" i="4" s="1"/>
  <c r="AY71" i="4"/>
  <c r="AZ71" i="4" s="1"/>
  <c r="BA71" i="4" s="1"/>
  <c r="BB71" i="4" s="1"/>
  <c r="AY16" i="4"/>
  <c r="AZ16" i="4" s="1"/>
  <c r="AY20" i="4"/>
  <c r="AZ20" i="4" s="1"/>
  <c r="BA20" i="4" s="1"/>
  <c r="AY28" i="4"/>
  <c r="AZ28" i="4" s="1"/>
  <c r="AZ43" i="4"/>
  <c r="BA43" i="4" s="1"/>
  <c r="BB43" i="4" s="1"/>
  <c r="AY69" i="4"/>
  <c r="AZ69" i="4" s="1"/>
  <c r="BA69" i="4" s="1"/>
  <c r="BB69" i="4" s="1"/>
  <c r="AY53" i="4"/>
  <c r="AZ53" i="4" s="1"/>
  <c r="AY64" i="4"/>
  <c r="AZ64" i="4" s="1"/>
  <c r="BA64" i="4" s="1"/>
  <c r="AY19" i="4"/>
  <c r="AZ19" i="4" s="1"/>
  <c r="AY36" i="4"/>
  <c r="AZ36" i="4" s="1"/>
  <c r="BA36" i="4" s="1"/>
  <c r="BB36" i="4" s="1"/>
  <c r="AY15" i="4"/>
  <c r="AZ15" i="4" s="1"/>
  <c r="BA15" i="4" s="1"/>
  <c r="BB15" i="4" s="1"/>
  <c r="AZ7" i="4"/>
  <c r="BA7" i="4" s="1"/>
  <c r="BB7" i="4" s="1"/>
  <c r="BA37" i="4"/>
  <c r="BB37" i="4" s="1"/>
  <c r="AY23" i="4"/>
  <c r="AZ23" i="4" s="1"/>
  <c r="AY65" i="4"/>
  <c r="AZ65" i="4" s="1"/>
  <c r="BA65" i="4" s="1"/>
  <c r="BB65" i="4" s="1"/>
  <c r="AY55" i="4"/>
  <c r="AZ55" i="4" s="1"/>
  <c r="AY57" i="4"/>
  <c r="AZ57" i="4" s="1"/>
  <c r="BA57" i="4" s="1"/>
  <c r="BB57" i="4" s="1"/>
  <c r="AY56" i="4"/>
  <c r="AZ56" i="4" s="1"/>
  <c r="BA56" i="4" s="1"/>
  <c r="BB56" i="4" s="1"/>
  <c r="AZ47" i="4"/>
  <c r="BA47" i="4" s="1"/>
  <c r="BB47" i="4" s="1"/>
  <c r="BA41" i="4"/>
  <c r="BB41" i="4" s="1"/>
  <c r="AY44" i="4"/>
  <c r="AZ44" i="4" s="1"/>
  <c r="AY8" i="4"/>
  <c r="AZ8" i="4" s="1"/>
  <c r="BA8" i="4" s="1"/>
  <c r="BB8" i="4" s="1"/>
  <c r="AY49" i="4"/>
  <c r="AZ49" i="4" s="1"/>
  <c r="AZ73" i="4"/>
  <c r="BA73" i="4" s="1"/>
  <c r="BB73" i="4" s="1"/>
  <c r="AZ27" i="4"/>
  <c r="BA27" i="4" s="1"/>
  <c r="AZ35" i="4"/>
  <c r="BA35" i="4" s="1"/>
  <c r="BB35" i="4" s="1"/>
  <c r="BA33" i="4"/>
  <c r="BB33" i="4" s="1"/>
  <c r="AZ59" i="4"/>
  <c r="BA59" i="4" s="1"/>
  <c r="BB59" i="4" s="1"/>
  <c r="AZ52" i="4"/>
  <c r="BA52" i="4" s="1"/>
  <c r="BB52" i="4" s="1"/>
  <c r="BA9" i="4"/>
  <c r="BB9" i="4" s="1"/>
  <c r="AZ6" i="4"/>
  <c r="AZ11" i="4"/>
  <c r="BA11" i="4" s="1"/>
  <c r="BB11" i="4" s="1"/>
  <c r="AY45" i="4"/>
  <c r="AZ45" i="4" s="1"/>
  <c r="AY61" i="4"/>
  <c r="AY30" i="4"/>
  <c r="AZ30" i="4" s="1"/>
  <c r="BA30" i="4" s="1"/>
  <c r="BB30" i="4" s="1"/>
  <c r="BB31" i="4"/>
  <c r="BB67" i="4"/>
  <c r="AZ4" i="4"/>
  <c r="BA4" i="4" s="1"/>
  <c r="BB4" i="4" s="1"/>
  <c r="AZ34" i="4"/>
  <c r="BA40" i="4"/>
  <c r="BB40" i="4" s="1"/>
  <c r="AY42" i="4"/>
  <c r="AY14" i="4"/>
  <c r="BA32" i="4"/>
  <c r="BB32" i="4" s="1"/>
  <c r="BA70" i="4"/>
  <c r="BB70" i="4" s="1"/>
  <c r="AY58" i="4"/>
  <c r="AZ58" i="4" s="1"/>
  <c r="BA58" i="4" s="1"/>
  <c r="BA18" i="4"/>
  <c r="BB18" i="4" s="1"/>
  <c r="BB72" i="4"/>
  <c r="AY46" i="4"/>
  <c r="AZ46" i="4" s="1"/>
  <c r="AY26" i="4"/>
  <c r="AZ26" i="4" s="1"/>
  <c r="BA26" i="4" s="1"/>
  <c r="AY62" i="4"/>
  <c r="BA22" i="4"/>
  <c r="BB22" i="4" s="1"/>
  <c r="AY50" i="4"/>
  <c r="AZ50" i="4" s="1"/>
  <c r="AY10" i="4"/>
  <c r="BA66" i="4"/>
  <c r="BB66" i="4" s="1"/>
  <c r="AY54" i="4"/>
  <c r="AY38" i="4"/>
  <c r="BG34" i="32" l="1"/>
  <c r="BD41" i="32"/>
  <c r="BF10" i="32"/>
  <c r="BG42" i="32"/>
  <c r="BG71" i="32"/>
  <c r="BH71" i="32" s="1"/>
  <c r="BF64" i="32"/>
  <c r="BD64" i="32"/>
  <c r="BG10" i="32"/>
  <c r="K172" i="32"/>
  <c r="BG44" i="32"/>
  <c r="BG64" i="32"/>
  <c r="BE64" i="32"/>
  <c r="BE10" i="32"/>
  <c r="BD44" i="32"/>
  <c r="BE72" i="32"/>
  <c r="BH72" i="32" s="1"/>
  <c r="BF44" i="32"/>
  <c r="K173" i="32"/>
  <c r="BH34" i="32"/>
  <c r="BH73" i="32"/>
  <c r="BH69" i="32"/>
  <c r="BH37" i="32"/>
  <c r="BH15" i="32"/>
  <c r="BH51" i="32"/>
  <c r="BH50" i="32"/>
  <c r="BH56" i="32"/>
  <c r="BH21" i="32"/>
  <c r="BH68" i="32"/>
  <c r="BH58" i="32"/>
  <c r="BH41" i="32"/>
  <c r="BH61" i="32"/>
  <c r="BH45" i="32"/>
  <c r="BH42" i="32"/>
  <c r="BH63" i="32"/>
  <c r="BH31" i="32"/>
  <c r="BH35" i="32"/>
  <c r="BH49" i="32"/>
  <c r="BH25" i="32"/>
  <c r="BH43" i="32"/>
  <c r="BH54" i="32"/>
  <c r="BH62" i="32"/>
  <c r="BH16" i="32"/>
  <c r="BH65" i="32"/>
  <c r="BH57" i="32"/>
  <c r="BH38" i="32"/>
  <c r="BH33" i="32"/>
  <c r="BH5" i="32"/>
  <c r="BH9" i="32"/>
  <c r="BH39" i="32"/>
  <c r="BH6" i="32"/>
  <c r="BH28" i="32"/>
  <c r="BH13" i="32"/>
  <c r="BH60" i="32"/>
  <c r="BH30" i="32"/>
  <c r="BH32" i="32"/>
  <c r="BH7" i="32"/>
  <c r="BH18" i="32"/>
  <c r="BH36" i="32"/>
  <c r="BH14" i="32"/>
  <c r="BH11" i="32"/>
  <c r="BH26" i="32"/>
  <c r="BH4" i="32"/>
  <c r="BH46" i="32"/>
  <c r="BH67" i="32"/>
  <c r="BH66" i="32"/>
  <c r="BH52" i="32"/>
  <c r="BH27" i="32"/>
  <c r="BH53" i="32"/>
  <c r="BH40" i="32"/>
  <c r="BH17" i="32"/>
  <c r="BH29" i="32"/>
  <c r="BH55" i="32"/>
  <c r="BH19" i="32"/>
  <c r="BH12" i="32"/>
  <c r="BH48" i="32"/>
  <c r="BH8" i="32"/>
  <c r="BH23" i="32"/>
  <c r="BH47" i="32"/>
  <c r="BH20" i="32"/>
  <c r="BH24" i="32"/>
  <c r="BH59" i="32"/>
  <c r="BH22" i="32"/>
  <c r="BH70" i="32"/>
  <c r="BB63" i="4"/>
  <c r="BB51" i="4"/>
  <c r="BA24" i="4"/>
  <c r="BB24" i="4" s="1"/>
  <c r="BA12" i="4"/>
  <c r="BB12" i="4" s="1"/>
  <c r="BA17" i="4"/>
  <c r="BB17" i="4" s="1"/>
  <c r="BB48" i="4"/>
  <c r="BB60" i="4"/>
  <c r="BB64" i="4"/>
  <c r="BA19" i="4"/>
  <c r="BB19" i="4" s="1"/>
  <c r="BA16" i="4"/>
  <c r="BB16" i="4" s="1"/>
  <c r="BA28" i="4"/>
  <c r="BB28" i="4" s="1"/>
  <c r="BA53" i="4"/>
  <c r="BB53" i="4" s="1"/>
  <c r="BA55" i="4"/>
  <c r="BB55" i="4" s="1"/>
  <c r="BA23" i="4"/>
  <c r="BB23" i="4" s="1"/>
  <c r="BB27" i="4"/>
  <c r="BA49" i="4"/>
  <c r="AZ61" i="4"/>
  <c r="BA61" i="4" s="1"/>
  <c r="AZ10" i="4"/>
  <c r="BA10" i="4" s="1"/>
  <c r="BB10" i="4" s="1"/>
  <c r="BA45" i="4"/>
  <c r="BB45" i="4" s="1"/>
  <c r="BA6" i="4"/>
  <c r="BB6" i="4" s="1"/>
  <c r="BA50" i="4"/>
  <c r="BB50" i="4" s="1"/>
  <c r="BA34" i="4"/>
  <c r="BB34" i="4" s="1"/>
  <c r="BB58" i="4"/>
  <c r="AZ14" i="4"/>
  <c r="BA14" i="4" s="1"/>
  <c r="BB14" i="4" s="1"/>
  <c r="BA44" i="4"/>
  <c r="BB44" i="4" s="1"/>
  <c r="BB20" i="4"/>
  <c r="AZ62" i="4"/>
  <c r="BA62" i="4" s="1"/>
  <c r="AZ38" i="4"/>
  <c r="BA38" i="4" s="1"/>
  <c r="BA46" i="4"/>
  <c r="BB46" i="4" s="1"/>
  <c r="AZ42" i="4"/>
  <c r="BA42" i="4" s="1"/>
  <c r="BB42" i="4" s="1"/>
  <c r="BB26" i="4"/>
  <c r="AZ54" i="4"/>
  <c r="BA54" i="4" s="1"/>
  <c r="BH64" i="32" l="1"/>
  <c r="BH10" i="32"/>
  <c r="BH44" i="32"/>
  <c r="BB49" i="4"/>
  <c r="BB61" i="4"/>
  <c r="BB38" i="4"/>
  <c r="BB54" i="4"/>
  <c r="BB6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DFO-MPO</author>
  </authors>
  <commentList>
    <comment ref="A4" authorId="0" shapeId="0" xr:uid="{00000000-0006-0000-0100-000001000000}">
      <text>
        <r>
          <rPr>
            <sz val="9"/>
            <color rgb="FF000000"/>
            <rFont val="Tahoma"/>
            <family val="2"/>
          </rPr>
          <t xml:space="preserve"> 1)upland, 2)riparian,      3)lake,      4)upriver,     5)lowriver,    6)estuary,      7)nearshore,     8)marine
</t>
        </r>
      </text>
    </comment>
    <comment ref="B4" authorId="0" shapeId="0" xr:uid="{00000000-0006-0000-0100-000002000000}">
      <text>
        <r>
          <rPr>
            <sz val="9"/>
            <color rgb="FF000000"/>
            <rFont val="Tahoma"/>
            <family val="2"/>
          </rPr>
          <t xml:space="preserve">1)mature adult,            2) egg /alevin,         3) fry rearing,        4) fry/smolt migrant,          5) est/early marine rearing
</t>
        </r>
        <r>
          <rPr>
            <sz val="9"/>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DFO-MPO</author>
  </authors>
  <commentList>
    <comment ref="A4" authorId="0" shapeId="0" xr:uid="{DF58FD43-285E-7B4B-97F9-9F289259433A}">
      <text>
        <r>
          <rPr>
            <sz val="9"/>
            <color indexed="81"/>
            <rFont val="Tahoma"/>
            <family val="2"/>
          </rPr>
          <t xml:space="preserve"> 1)upland, 2)riparian,      3)lake,      4)upriver,     5)lowriver,    6)estuary,      7)nearshore,     8)marine
</t>
        </r>
      </text>
    </comment>
    <comment ref="B4" authorId="0" shapeId="0" xr:uid="{720E5CDA-3DFD-184B-9BCC-BAFE3D394290}">
      <text>
        <r>
          <rPr>
            <sz val="9"/>
            <color indexed="81"/>
            <rFont val="Tahoma"/>
            <family val="2"/>
          </rPr>
          <t xml:space="preserve">1)mature adult,            2) egg /alevin,         3) fry rearing,        4) fry/smolt migrant,          5) est/early marine rearing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DFO-MPO</author>
  </authors>
  <commentList>
    <comment ref="A3" authorId="0" shapeId="0" xr:uid="{62B075D2-E550-0D43-B3C3-A9A36CCA6C76}">
      <text>
        <r>
          <rPr>
            <sz val="9"/>
            <color indexed="81"/>
            <rFont val="Tahoma"/>
            <family val="2"/>
          </rPr>
          <t xml:space="preserve"> 1)upland, 2)riparian,      3)lake,      4)upriver,     5)lowriver,    6)estuary,      7)nearshore,     8)marine
</t>
        </r>
      </text>
    </comment>
    <comment ref="B3" authorId="0" shapeId="0" xr:uid="{DC63F681-3D96-9F4B-A9D7-48E301BC3BBF}">
      <text>
        <r>
          <rPr>
            <sz val="9"/>
            <color indexed="81"/>
            <rFont val="Tahoma"/>
            <family val="2"/>
          </rPr>
          <t xml:space="preserve">1)mature adult,            2) egg /alevin,         3) fry rearing,        4) fry/smolt migrant,          5) est/early marine rearing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DFO-MPO</author>
  </authors>
  <commentList>
    <comment ref="A3" authorId="0" shapeId="0" xr:uid="{00000000-0006-0000-0000-000001000000}">
      <text>
        <r>
          <rPr>
            <sz val="9"/>
            <color indexed="81"/>
            <rFont val="Tahoma"/>
            <family val="2"/>
          </rPr>
          <t xml:space="preserve"> 1)upland, 2)riparian,      3)lake,      4)upriver,     5)lowriver,    6)estuary,      7)nearshore,     8)marine
</t>
        </r>
      </text>
    </comment>
    <comment ref="B3" authorId="0" shapeId="0" xr:uid="{00000000-0006-0000-0000-000002000000}">
      <text>
        <r>
          <rPr>
            <sz val="9"/>
            <color indexed="81"/>
            <rFont val="Tahoma"/>
            <family val="2"/>
          </rPr>
          <t xml:space="preserve">1)mature adult,            2) egg /alevin,         3) fry rearing,        4) fry/smolt migrant,          5) est/early marine rearing
 </t>
        </r>
      </text>
    </comment>
    <comment ref="C3" authorId="0" shapeId="0" xr:uid="{692D08A2-6834-4570-B252-4C96E9D2DCF9}">
      <text>
        <r>
          <rPr>
            <sz val="9"/>
            <color indexed="81"/>
            <rFont val="Tahoma"/>
            <family val="2"/>
          </rPr>
          <t xml:space="preserve">1)mature adult,            2) egg /alevin,         3) fry rearing,        4) fry/smolt migrant,          5) est/early marine rearing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DFO-MPO</author>
  </authors>
  <commentList>
    <comment ref="A3" authorId="0" shapeId="0" xr:uid="{0D3A2F8C-D8F2-A646-8109-CC13BF681C0D}">
      <text>
        <r>
          <rPr>
            <sz val="9"/>
            <color rgb="FF000000"/>
            <rFont val="Tahoma"/>
            <family val="2"/>
          </rPr>
          <t xml:space="preserve">1)mature adult,            2) egg /alevin,         3) fry rearing,        4) fry/smolt migrant,          5) est/early marine rearing
</t>
        </r>
        <r>
          <rPr>
            <sz val="9"/>
            <color rgb="FF000000"/>
            <rFont val="Tahoma"/>
            <family val="2"/>
          </rPr>
          <t xml:space="preserve"> </t>
        </r>
      </text>
    </comment>
    <comment ref="A87" authorId="0" shapeId="0" xr:uid="{20BCB60D-0C1C-7C41-8482-4F3394A286F2}">
      <text>
        <r>
          <rPr>
            <sz val="9"/>
            <color rgb="FF000000"/>
            <rFont val="Tahoma"/>
            <family val="2"/>
          </rPr>
          <t xml:space="preserve">1)mature adult,            2) egg /alevin,         3) fry rearing,        4) fry/smolt migrant,          5) est/early marine rearing
</t>
        </r>
        <r>
          <rPr>
            <sz val="9"/>
            <color rgb="FF000000"/>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DFO-MPO</author>
  </authors>
  <commentList>
    <comment ref="A1" authorId="0" shapeId="0" xr:uid="{387E1CBD-2C75-481E-8E93-FA497CED72AB}">
      <text>
        <r>
          <rPr>
            <sz val="9"/>
            <color rgb="FF000000"/>
            <rFont val="Tahoma"/>
            <family val="2"/>
          </rPr>
          <t xml:space="preserve">1)mature adult,            2) egg /alevin,         3) fry rearing,        4) fry/smolt migrant,          5) est/early marine rearing
</t>
        </r>
        <r>
          <rPr>
            <sz val="9"/>
            <color rgb="FF000000"/>
            <rFont val="Tahoma"/>
            <family val="2"/>
          </rPr>
          <t xml:space="preserve"> </t>
        </r>
      </text>
    </comment>
    <comment ref="A85" authorId="0" shapeId="0" xr:uid="{F2AFCEB6-B262-44F2-A7D1-1543E4727917}">
      <text>
        <r>
          <rPr>
            <sz val="9"/>
            <color rgb="FF000000"/>
            <rFont val="Tahoma"/>
            <family val="2"/>
          </rPr>
          <t xml:space="preserve">1)mature adult,            2) egg /alevin,         3) fry rearing,        4) fry/smolt migrant,          5) est/early marine rearing
</t>
        </r>
        <r>
          <rPr>
            <sz val="9"/>
            <color rgb="FF000000"/>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DFO-MPO</author>
  </authors>
  <commentList>
    <comment ref="A3" authorId="0" shapeId="0" xr:uid="{00000000-0006-0000-0100-000002000000}">
      <text>
        <r>
          <rPr>
            <sz val="9"/>
            <color rgb="FF000000"/>
            <rFont val="Tahoma"/>
            <family val="2"/>
          </rPr>
          <t xml:space="preserve">1)mature adult,            2) egg /alevin,         3) fry rearing,        4) fry/smolt migrant,          5) est/early marine rearing
</t>
        </r>
        <r>
          <rPr>
            <sz val="9"/>
            <color rgb="FF000000"/>
            <rFont val="Tahoma"/>
            <family val="2"/>
          </rPr>
          <t xml:space="preserve"> </t>
        </r>
      </text>
    </comment>
    <comment ref="A87" authorId="0" shapeId="0" xr:uid="{3AD3B3FE-F662-2A46-86FD-021504A84B54}">
      <text>
        <r>
          <rPr>
            <sz val="9"/>
            <color rgb="FF000000"/>
            <rFont val="Tahoma"/>
            <family val="2"/>
          </rPr>
          <t xml:space="preserve">1)mature adult,            2) egg /alevin,         3) fry rearing,        4) fry/smolt migrant,          5) est/early marine rearing
</t>
        </r>
        <r>
          <rPr>
            <sz val="9"/>
            <color rgb="FF000000"/>
            <rFont val="Tahoma"/>
            <family val="2"/>
          </rPr>
          <t xml:space="preserve"> </t>
        </r>
      </text>
    </comment>
  </commentList>
</comments>
</file>

<file path=xl/sharedStrings.xml><?xml version="1.0" encoding="utf-8"?>
<sst xmlns="http://schemas.openxmlformats.org/spreadsheetml/2006/main" count="10928" uniqueCount="1141">
  <si>
    <t>Area 23</t>
  </si>
  <si>
    <t>Area 24</t>
  </si>
  <si>
    <t>Area 25</t>
  </si>
  <si>
    <t>Area 26</t>
  </si>
  <si>
    <t>Sarita</t>
  </si>
  <si>
    <t>Nahmint</t>
  </si>
  <si>
    <t>Toquaht</t>
  </si>
  <si>
    <t>Somass</t>
  </si>
  <si>
    <t>Megin</t>
  </si>
  <si>
    <t>Moyeha</t>
  </si>
  <si>
    <t>Bedwell</t>
  </si>
  <si>
    <t>Cypre</t>
  </si>
  <si>
    <t>Tranquil</t>
  </si>
  <si>
    <t>Lower Kennedy</t>
  </si>
  <si>
    <t>Upper Kennedy</t>
  </si>
  <si>
    <t>Sand River</t>
  </si>
  <si>
    <t>Clayoquot River</t>
  </si>
  <si>
    <t>Muriel Creek</t>
  </si>
  <si>
    <t>Tahsis River</t>
  </si>
  <si>
    <t>Leiner River</t>
  </si>
  <si>
    <t>Tsowwin</t>
  </si>
  <si>
    <t>Sucwoa</t>
  </si>
  <si>
    <t>Canton</t>
  </si>
  <si>
    <t>Conuma</t>
  </si>
  <si>
    <t>Kaouk</t>
  </si>
  <si>
    <t>Artlish</t>
  </si>
  <si>
    <t xml:space="preserve">Life History Phase: </t>
  </si>
  <si>
    <t>Limiting Facor: Higher Classifciation</t>
  </si>
  <si>
    <t>Limiting Factor</t>
  </si>
  <si>
    <t>LF_ID</t>
  </si>
  <si>
    <t>Current</t>
  </si>
  <si>
    <t>Future</t>
  </si>
  <si>
    <t>Data Gap</t>
  </si>
  <si>
    <t>Very Low</t>
  </si>
  <si>
    <t>Low</t>
  </si>
  <si>
    <t>Moderate</t>
  </si>
  <si>
    <t>High</t>
  </si>
  <si>
    <t>Very High</t>
  </si>
  <si>
    <t>1-Terminal Migration and Spawning</t>
  </si>
  <si>
    <t>Ecology</t>
  </si>
  <si>
    <t>LF1: Mortality or fitness reduction due to predation from pinnipeds or other aquatic species</t>
  </si>
  <si>
    <t>LF2:  Mortality or fitness reduction increased exposure to terrestrial predation</t>
  </si>
  <si>
    <t>x</t>
  </si>
  <si>
    <t>y</t>
  </si>
  <si>
    <t>LF3: Mortality or fitness reduction as a result of stress due to anthropogenic activity (non fishing)</t>
  </si>
  <si>
    <t>LF4: Mortality or fitness reduction as a result of disease, parasites, or pathogens</t>
  </si>
  <si>
    <t>LF5: Mortality or fitness reduction due to competition with invasive species</t>
  </si>
  <si>
    <t>Physical Habitat</t>
  </si>
  <si>
    <t>LF6: Limited or delayed access due to physical migration barriers and/or lack of safe migration routes (including lack of cover and complexity)</t>
  </si>
  <si>
    <t>LF7: Pre-spawn mortality or fitness reduction due to poor quality of spawning habitat</t>
  </si>
  <si>
    <t>LF8: Pre-spawn mortality or fitness reduction due to reduced quantity of spawning habitat</t>
  </si>
  <si>
    <t>Hatcheries, Fisheries &amp; Genetics</t>
  </si>
  <si>
    <t>LF9: Mortality or fitness reduction due to fishing</t>
  </si>
  <si>
    <t xml:space="preserve">LF10: Mortality or fitness reduction of wild fish due to competition with hatchery fish or aquaculture escapees for spawning locations or mates </t>
  </si>
  <si>
    <t>Water/Hydrology</t>
  </si>
  <si>
    <t>LF11: Mortality or fitness reduction due to unfavourable water temperatures</t>
  </si>
  <si>
    <t>LF12: Mortality or fitness reduction as a result of low dissolved oxygen</t>
  </si>
  <si>
    <t>LF13: Mortality or fitness reduction as a result of poor pH levels</t>
  </si>
  <si>
    <t>LF14: Mortality or fitness reduction as a result of changes to salinity</t>
  </si>
  <si>
    <t>LF15: Mortality or fitness reduction due to deleterious substances</t>
  </si>
  <si>
    <t>2-Incubation</t>
  </si>
  <si>
    <t xml:space="preserve">LF16: Mortality due to elevated levels of predation of eggs and alevin </t>
  </si>
  <si>
    <t>LF17: Mortality or fitness reduction due to predation by or presence of invasive species</t>
  </si>
  <si>
    <t xml:space="preserve">LF18: Mortality due to redd disturbance by humans </t>
  </si>
  <si>
    <t>LF19: Mortality or fitness reduction due to early alevin emergence</t>
  </si>
  <si>
    <t>LF20: Mortality or fitness reduction due to redd overspawn</t>
  </si>
  <si>
    <t>LF21: Mortality or fitness reduction due to dewatered redds at low flows</t>
  </si>
  <si>
    <t>LF22: Mortality or fitness reduction resulting from frequent and higher peak flows causing redd scour</t>
  </si>
  <si>
    <t>22</t>
  </si>
  <si>
    <t>LF23: Mortality of eggs during incubation due to variable lake water levels</t>
  </si>
  <si>
    <t>23</t>
  </si>
  <si>
    <t>LF24: Mortality of eggs due to lack of groundwater upwelling on lakeshore</t>
  </si>
  <si>
    <t>LF25: Mortality or fitness reduction due to lower quality spawning gravel</t>
  </si>
  <si>
    <t>LF26: Mortality or fitness reduction due to unfavourable water temperatures</t>
  </si>
  <si>
    <t>LF27: Mortality or fitness reduction as a result of low dissolved oxygen</t>
  </si>
  <si>
    <t>LF28: Mortality or fitness reduction as a result of poor pH levels</t>
  </si>
  <si>
    <t>LF29: Mortality or fitness reduction due to deleterious substances</t>
  </si>
  <si>
    <t>3-Early Rearing</t>
  </si>
  <si>
    <t>LF30: Mortality or fitness reduction as a result of elevated predation</t>
  </si>
  <si>
    <t>LF31: Mortality or fitness reduction due to elevated predation as a result of enhancement of predatory fish species</t>
  </si>
  <si>
    <t>LF32: Mortality or fitness reduction as a result of stress due to anthropogenic activity</t>
  </si>
  <si>
    <t>LF33: Mortality or fitness reduction as a result of disease, parasites, or pathogens</t>
  </si>
  <si>
    <t xml:space="preserve">LF34: Mortality or fitness reduction due to competition from invasive species </t>
  </si>
  <si>
    <t>LF35: Mortality or fitness reduction as a result of lack of access to appropriate food</t>
  </si>
  <si>
    <t>LF36: Mortality or fitness reduction as a result of decreased quality of rearing habitat</t>
  </si>
  <si>
    <t>LF37: Mortality or fitness reduction as a result of decreased quantity of rearing habitat</t>
  </si>
  <si>
    <t>LF38: Mortality or fitness reduction as a result of decreased access to or quality of floodplain habitat</t>
  </si>
  <si>
    <t>LF39: Mortality or fitness reduction from stranding in rearing habitat</t>
  </si>
  <si>
    <t>LF40: Mortality or fitness reduction due to frequent and higher peak flows causing flushing</t>
  </si>
  <si>
    <t>LF41: Mortality or fitness reduction as a result of competition with hatchery fry</t>
  </si>
  <si>
    <t>LF42: Mortality or fitness reduction due to unfavourable water temperatures</t>
  </si>
  <si>
    <t>42</t>
  </si>
  <si>
    <t>LF43: Mortality or fitness reduction as a result of low dissolved oxygen</t>
  </si>
  <si>
    <t>LF44: Mortality or fitness reduction as a result of poor pH levels</t>
  </si>
  <si>
    <t>LF45: Mortality or fitness reduction as a result of deleterious substances</t>
  </si>
  <si>
    <t>LF46: Mortality or fitness reduction due to ingestion of microplastics in lake environments</t>
  </si>
  <si>
    <t>4-Rearing in the Estuary</t>
  </si>
  <si>
    <t>LF47: Mortality or fitness reduction due to elevated predation</t>
  </si>
  <si>
    <t>LF48: Mortality or fitness reduction due to predation by invasive species</t>
  </si>
  <si>
    <t>LF49: Mortality or fitness reduction due to inter- and intra-specific competition</t>
  </si>
  <si>
    <t>LF50: Mortality or fitness reduction as a result of stress due to anthropogenic activity</t>
  </si>
  <si>
    <t>LF51: Mortality or fitness reduction as a result of disease, parasites, or pathogens</t>
  </si>
  <si>
    <t>LF52: Mortality or fitness reduction as a result of lack of access to appropriate food</t>
  </si>
  <si>
    <t>LF53: Mortality or fitness reduction due to increased frequency and magnitude of algal blooms</t>
  </si>
  <si>
    <t>LF54: Mortality or fitness reduction due to reduction in quality of beach habitat</t>
  </si>
  <si>
    <t xml:space="preserve">LF55: Mortality or fitness reduction due to loss in quantity of beach habitat loss </t>
  </si>
  <si>
    <t>LF56: Mortality or fitness reduction due to reduction in quality channel habitat</t>
  </si>
  <si>
    <t xml:space="preserve">LF57: Mortality or fitness reduction due to reduction in quantity channel habitat </t>
  </si>
  <si>
    <t xml:space="preserve">LF58: Mortality or fitness reduction due to reduction in quality of vegetation habitat </t>
  </si>
  <si>
    <t xml:space="preserve">LF59: Mortality or fitness reduction due to reduction in quantity of vegetation habitat </t>
  </si>
  <si>
    <t>LF60: Mortality or fitness reduction due to competition with hatchery fish</t>
  </si>
  <si>
    <t>LF61: Mortality or fitness reduction due to unfavourable water temperatures</t>
  </si>
  <si>
    <t>LF62: Mortality or fitness reduction as a result of low dissolved oxygen</t>
  </si>
  <si>
    <t>LF63: Mortality or fitness reduction as a result of poor pH levels</t>
  </si>
  <si>
    <t>LF64: Mortality or fitness reduction due to increases in salinity</t>
  </si>
  <si>
    <t>LF65: Mortality or fitness reduction due to deleterious substances</t>
  </si>
  <si>
    <t xml:space="preserve">LF66: Mortality or fitness reduction due to ingestion of microplastics </t>
  </si>
  <si>
    <t>5-Genetic/Multi-Generational</t>
  </si>
  <si>
    <t>LF67: Mortality or fitness reduction due changes in biological characteristics such as fecundity, maturation rate, sex ratios, size at age, etc</t>
  </si>
  <si>
    <t>LF68: Mortality or fitness reduction due to a reduction in natural (wild) genetic influence. This is measured by the stray rate (pHOSstray) into the system, or by the frequency and magnitude of direct transplanting.</t>
  </si>
  <si>
    <t>LF69: Mortality or fitness reduction as a result of rearing in a hatchery environment leading to maladaptation to the wild environment. This is measured in a reduction in PNI.</t>
  </si>
  <si>
    <t>LF70: Mortality or fitness reduction due to negative effects of small population size - including inbreeding depression and gene flow</t>
  </si>
  <si>
    <t>W</t>
  </si>
  <si>
    <t>LF</t>
  </si>
  <si>
    <t>CI</t>
  </si>
  <si>
    <t>CL</t>
  </si>
  <si>
    <t>CV</t>
  </si>
  <si>
    <t>FV</t>
  </si>
  <si>
    <t>CR</t>
  </si>
  <si>
    <t>FR</t>
  </si>
  <si>
    <t>TR</t>
  </si>
  <si>
    <t>Sarita River</t>
  </si>
  <si>
    <t>Limiting Factor Risk</t>
  </si>
  <si>
    <t>Overall Biological Risk</t>
  </si>
  <si>
    <t>IDENTIFIED RISKS.  These factors will affect the productive capacity of spring chinook salmon in the Nanaimo Watershed.</t>
  </si>
  <si>
    <t>Risk Details</t>
  </si>
  <si>
    <t>LIMITING FACTOR CONSENSUS RISK SCORES.  For each limiting factor these scores are a result of discussion between experts.</t>
  </si>
  <si>
    <t>CURRENT BIOLOGICAL RISK</t>
  </si>
  <si>
    <t>FUTURE OUTLOOK.  Biological risk with climate change.</t>
  </si>
  <si>
    <t>General Notes</t>
  </si>
  <si>
    <t>Knowledge Gaps</t>
  </si>
  <si>
    <t>Causal Mechanisms</t>
  </si>
  <si>
    <t>Jurisdiction</t>
  </si>
  <si>
    <t>Possible Mitigation Measures                                          and/or Further Research</t>
  </si>
  <si>
    <t>Action Items</t>
  </si>
  <si>
    <t xml:space="preserve">Ecosystem Units: </t>
  </si>
  <si>
    <t>Issue of Limiing Factor - Further Detail</t>
  </si>
  <si>
    <t>SPATIAL SCALE       What % of the critical habitat is affected?                       (1 very low to 5 very high)</t>
  </si>
  <si>
    <t>TEMPORAL SCALE       how often in 10years will this happen?      (1 rarely to 5 frequent)</t>
  </si>
  <si>
    <t>IMPACT        What will be the change in returning adults?     1=very low to 5=very high impact</t>
  </si>
  <si>
    <t>CONFIDENCE How much confidence do you have in this scoring?         L=low, M=medium, H=very confident</t>
  </si>
  <si>
    <t>Current Value</t>
  </si>
  <si>
    <t>Current Biological Risk category</t>
  </si>
  <si>
    <t>Likelihood score based on both spatial and temporal.            1=not likely to 5=very likely</t>
  </si>
  <si>
    <t>Current Biological Risk Category (numerical) = likelihood  x              impact.  1=low to 5=high</t>
  </si>
  <si>
    <t>Current Trend     1=decreasing             5=signif increase</t>
  </si>
  <si>
    <t>Future trend (over the next 50 years).      1 = decreasing                  5 = significant increase</t>
  </si>
  <si>
    <t>Future  Value</t>
  </si>
  <si>
    <t>Future Biological Risk Category</t>
  </si>
  <si>
    <t>Review (Y/N)</t>
  </si>
  <si>
    <t>IMPACT: What will be the change in returning adults?     1=very low to 5=very high impact</t>
  </si>
  <si>
    <t>CONFIDENCE: How much confidence do you have in this scoring?         L=low, M=medium, H=very confident</t>
  </si>
  <si>
    <t>Estuary</t>
  </si>
  <si>
    <t>Low flows may increase predation_x000D_
Habitat alterations (i.e. log booms)_x000D_
Artificial lights_x000D_
Fences</t>
  </si>
  <si>
    <t>H</t>
  </si>
  <si>
    <t>N</t>
  </si>
  <si>
    <t xml:space="preserve">Nahmint: Low flow dependant, alignment with 2014.
</t>
  </si>
  <si>
    <t xml:space="preserve">Nahmint:
</t>
  </si>
  <si>
    <t>3</t>
  </si>
  <si>
    <t>2</t>
  </si>
  <si>
    <t xml:space="preserve">Toquaht: Toquaht does not see a huge amount of pinniped predation; there have been instances of seals in the river but its not often. Some accounts of predation; spatial scale is low to 2, and a temporal is every year but coupled to flows. Other: when fish are unloaded from trawlers, it attracts sea lions, and this attracts sea lions to nearby estuaries. Sea lions are opportunistic and take advantage of these opportunities. Toquaht estuary is low and not favorable for sea lions as holding areas are quite shallow. It does two things, when you have deep water just outside the river mouth and a low water year where fish are holding, predators have ample opportunity to have influence. Salmon don't stage in the Toqaht estuary, they sit back in the bay. </t>
  </si>
  <si>
    <t>Toquaht:</t>
  </si>
  <si>
    <t>L</t>
  </si>
  <si>
    <t xml:space="preserve">Experience on the east side shows that seals preferentially select females - creating poor sex ratios. Usually only an impact when there are a low number of fish and space available, so low water years could be an impact. Cameras in fishways suggest there is damage on fish, it is likely a sub-lethal impact that impacts overall survival. </t>
  </si>
  <si>
    <t>5</t>
  </si>
  <si>
    <t>4</t>
  </si>
  <si>
    <t>Don't think it's a huge LF. Anecdotal information more than data. Tom Curley (lives in area) has witnessed or observed increase in population. Low river flow during staging in end of Sept could definitely have an impact on population. Don't see seals past mid-Oct, moderate since it includes estuary and lower river. During broodstock collection, predation not as prevalent 5% more net scars than bites - one in every 20 fish.</t>
  </si>
  <si>
    <t xml:space="preserve">Impact is more of a data gap. </t>
  </si>
  <si>
    <t>General Action Items for Wilf to bring Bob (LGL) into Rebuilding Plan, and discuss with Bob/Stefan/HFN to analyze Chinook otoliths given to Nitinat hatchery. Action Item for Christine will send Lidar to Jess.</t>
  </si>
  <si>
    <t>Estuary, river, spawning grounds, lake (if applicable)</t>
  </si>
  <si>
    <t>Habitat alterations (cover)_x000D_
Relative predator population size_x000D_
Travel corridors for predators</t>
  </si>
  <si>
    <t>Y</t>
  </si>
  <si>
    <t>REVIEW: PRE-RATED AS LOW RISK OVERALL</t>
  </si>
  <si>
    <t>REVIEW: PRE-RATED AS LOW RISK OVERALL?</t>
  </si>
  <si>
    <t>REVIEW: DID NOT RATE. HIGH OR LOW PRIORITY?</t>
  </si>
  <si>
    <t>Human presence causing stress to fish including: _x000D_
-Noise pollution_x000D_
-Light pollution_x000D_
-4x4 vehicle disturbance in water_x000D_
-Boating activity_x000D_
-Swimming with salmon (tourism)_x000D_
-Science_x000D_
-Camping/swimming_x000D_
-Horses_x000D_
-Pets _x000D_
-Log handling_x000D_
-Log salvage_x000D_
-In-stream construction</t>
  </si>
  <si>
    <t>M</t>
  </si>
  <si>
    <t xml:space="preserve">Nahmint: Increase in use with camping as well as logging impact. log boom 5 or so years ago right near mouth of bay. ~5 years ago? logs floating in estuary for up to a year.
</t>
  </si>
  <si>
    <t xml:space="preserve">Nahmint: camping, logging
</t>
  </si>
  <si>
    <t xml:space="preserve">Nahmint: Logging and Camping
</t>
  </si>
  <si>
    <t xml:space="preserve">Nahmint: UFN, HFN, TFN, Provincal, DFO, and Forestry
</t>
  </si>
  <si>
    <t xml:space="preserve">Nahmint: Reduce log booms and peoples influence
</t>
  </si>
  <si>
    <t xml:space="preserve">Nahmint: collect historical aerial photographs of estuary
</t>
  </si>
  <si>
    <t>Toquaht: log sort areas depleted oxygen sources in the area. More boating activity in the waershed and near the estuary. Mining could have an impact from historic. More people with Secret and Salmon Beach</t>
  </si>
  <si>
    <t>Toquaht: Logging impacts on salmon</t>
  </si>
  <si>
    <t>Toquaht: Log Dump and camping</t>
  </si>
  <si>
    <t>Toquaht: Request boaters to slow down</t>
  </si>
  <si>
    <t>Non-fishing related. Boating activity rarley occurs and there are not many people that access the river this time of year.</t>
  </si>
  <si>
    <t>1</t>
  </si>
  <si>
    <t>Don't think it's a major impact. Fairly busy road disturbance from logging - some sediment has gone in. Rubber from tires affects water systems. Science/escapement surveys not frequent nor stressful.</t>
  </si>
  <si>
    <t>This limiting factor is focused on condition and mortality of fish in the river regardless of where disease or parasite transmission occured._x000D_
_x000D_
Examples:_x000D_
-Sea Lice_x000D_
-Aquaculture practices_x000D_
-Worms and other freshwater parasites_x000D_
-HMSI_x000D_
-PRV_x000D_
-Jaundice</t>
  </si>
  <si>
    <t>REVIEW: PRE-RATED AS DATA GAP OVERALL</t>
  </si>
  <si>
    <t>Examples:_x000D_
-Terrestrial Plants_x000D_
-Aquatic Plants_x000D_
-Algae_x000D_
-Fishes</t>
  </si>
  <si>
    <t>Estuary, river</t>
  </si>
  <si>
    <t>This includes aggradation, counting fences, culverts, dams, and lake level control points</t>
  </si>
  <si>
    <t xml:space="preserve">Nahmint: A large rock (with blast holes) fell into the river a long time ago at canyon, creating a barrier to spawning, spawning barrier has reduced available spawning for upper half past canyon pool. ~7-8 km of extra habitat blocked. Parkin estimate is 500 fish with current available habitat. We can't enhance the run without anymore available habitat.
</t>
  </si>
  <si>
    <t xml:space="preserve">Nahmint:Unsure of what logging impacts will be in the future 
</t>
  </si>
  <si>
    <t xml:space="preserve">Nahmint: Logging and distrubance
</t>
  </si>
  <si>
    <t>Toquaht: We don't see a huge barrier year to year, but under certain years the falls do have an impact. The upper has had a lot of logging and created alluvial reaches. Bulk of spawning is in the upper reaches where this aggadation occurs. Worst case senario is that fish loose access to spawning. Since the first 16 km of logging, the lower reaches are experiencing the impacts of flashiness in the system.</t>
  </si>
  <si>
    <t>Toquaht: Unsure of what logging impacts will be in the future</t>
  </si>
  <si>
    <t>Toquaht: Logging and disturbance</t>
  </si>
  <si>
    <t xml:space="preserve">Strongly tied to temperature and flows. All agreed aggradation from sediment wedges and mid-channel bars is a significant issue below Blenheim bridge. All riffle-run habitat, no pool habitat almost. Some pools have been filled in or changed but lower half of river, run/riffle more prevalent. In a dry fall, would be a huge impact - i.e. 2016 significant impact, good flow not as much of an impact.
Downstream bank erosion as source of sediment is heavily impacted for decades. Upper Sarita is moderated by the lake. Understand the issue and know where its happening. </t>
  </si>
  <si>
    <t>River, spawning grounds, lake (if applicable)</t>
  </si>
  <si>
    <t>High quality spawning habitat is characterized by: _x000D_
-Appropriate spawning gravel_x000D_
-Sub-gravel flow_x000D_
-Groundwater upwelling</t>
  </si>
  <si>
    <t>Nahmint: Less than 10% of SPG has been affected, quality has not been majorly affected. Logging could be influental in the severity of rain events on the river. There are a lot of chum that might contrinute to cleaning the gravel. As hydrology changes we could see a reduction on both quality and quantity, a 4 would be more relective.</t>
  </si>
  <si>
    <t xml:space="preserve">Toquaht: The majority od SPG is in the uppper river due to bedrock confided nature of lower river. Was once a productive stream under those conditions. Lots of gravel in the upper, its poor quality from slides in the upper river. Survey in early 1990's to survey later on had a lot more boulders, SPG is limited and trend is changing. We see gravel changing with every big rain event in the upper. Use is limited on the upper river and a good amount of the return goes there to spawn, so 11-20%. There is a tradeoff between years on selectivity of gravel for lower vs upper. Timing of when fish travel up river has a major impact on when spawning </t>
  </si>
  <si>
    <t>Toquaht: Potentially include more swims on the upper river in reaches of more consitent spawning, asseses SPG and number of fish coming up, adressed other life history stages</t>
  </si>
  <si>
    <t>Toquaht: Potentially include more swims on the upper river in reaches of more consitent spawning, install a hydromet station on the Toquaht</t>
  </si>
  <si>
    <t>Spawning grounds used to infill annually because there are not enough Chinook to clean up the SPG. Now its not as much of a problem with more fish. There was debries and detritus in 2015 but it has since improved. Occurs at about 80% of the spawning habitat above the hatchery; Great Central Damn to Robertson creek lagoon. Noted that the maitnence schedule of the Ash power plant has a major inluence on this LF,  there is a minimum amount of flow required to keep the SPG set up. McBride and Drinkwater used to have a lot of spwning but with poor returns there is less use and less annuall maitnence of SPG. Not much spawning goes on there now. Likely to increase in exposure and frequency with CC. Mapping is required on the tributaries and mainstem -&gt; AI</t>
  </si>
  <si>
    <t>Data gaps around GIS mapping of true spawning areas - how does this change over time?</t>
  </si>
  <si>
    <t>Mapping is required on the tributaries and mainstem -&gt; AI</t>
  </si>
  <si>
    <t>All are confident and in agreeance with a serious concern for impacts to downstream habitat south of South Sarita - not the prisitine condition it used to be and not much we can do about it. South Sarita might have been good habitat at one point as well.
Tied to redd overspawn (LF20) due to lack of access to available spawning habitat.</t>
  </si>
  <si>
    <t>River, spawning gronds, lake (if applicable)</t>
  </si>
  <si>
    <t>May be a factor of: _x000D_
-Spawning habitat destruction_x000D_
-Access to habitat restricted_x000D_
-Hydrology</t>
  </si>
  <si>
    <t xml:space="preserve">Nahmint: Less than 10% of SPG has been affected, quality has not been majorly affected. Logging could be influental in the severity of rain events on the river. There are a lot of chum that contrinute to cleaning the gravel. As hydrology changes we could see a reduction on both quality and quantity, a 4 would be more relective
</t>
  </si>
  <si>
    <t xml:space="preserve">Quantity is reduced in the of GCL, but it dependant on lake levels and weather. The tributatires could have far less but it is not mapped. Common in areas like the Sproat, but not likely in the tributaries. In the future, flash flooding can be curbed by maintaining current riparaian and surrounding tree structure, resulting in less summertime aggradation. </t>
  </si>
  <si>
    <t>GCL and its tributaries need mapping of SPG</t>
  </si>
  <si>
    <t>Restoration needed on GCL and tribs</t>
  </si>
  <si>
    <t xml:space="preserve">More of a quality than quantity change. Only portion of habitat that isn't used as much as it used to be is the south Sarita - no longer decent habitat or not available anymore. In recent years, not a lot of change. We don’t have access issues for Chinook. </t>
  </si>
  <si>
    <t>Action to come back to after restoration.</t>
  </si>
  <si>
    <t>Types of fishing: _x000D_
-Catch and release_x000D_
-Illegal harvest_x000D_
-Unsanctioned and under reported fishing_x000D_
-Authorized, sanctioned fisheries</t>
  </si>
  <si>
    <t xml:space="preserve">Nahmint: increased pandemic recreation, moving to island; sport fishing increased in river part up to canyon pool, not so much in estuary due to access. where CN are spawning and people have access to it, thats affected. expected to cover majority of the watershed, 30-40% of the river is affected. Seen almost every year and has increased in the last 3 years with the influx of recreation. Every other year there are people fishing below the rock. Subsequent return is expect to have a 20% affect from this, with low confidence.
</t>
  </si>
  <si>
    <t xml:space="preserve">Nahmint: anectoal increase in people, but no data. Dave Murphy is on the river a lot, probably has logbooks.
</t>
  </si>
  <si>
    <t xml:space="preserve">Nahmint: increase in recreational use
</t>
  </si>
  <si>
    <t xml:space="preserve">Nahmint: Put up game cameras and investigate potential of fishing. SEND RATING TO DAVE MURPHY TO GO OVER THIS LF, request that he potentially do recapture here
</t>
  </si>
  <si>
    <t xml:space="preserve">Toquaht: Anecdotal and stories at commercial scale of poaching on the Toquaht, this was mostly historical and is expected to have stopped. FLNRO expects this to be one of the most poached steelhead rivers on the province. Estuary and mid river holding pools are affected. Used to be gillnetted at the mouth. Fly fish only for certain periods of the year. Above the falls is closed after Oct 31st. Poaching really started when steelhead mgmt was lowered on the Stamp/somass. Poaching has calmed down, but historically it probably played a role into where we see CN populations today. Definitely seen as an issue. Fishing also occurs on the lake. At a population of spawners less than 100 fish, impacts are quite large. These confined pools are unsupervised, catch and release mandate, but there is no supervision. Key holding and sensitivr spawning pools mid river, below falls, bridge by fall all accessable by trails, used to get gill netted at estuary mouth. </t>
  </si>
  <si>
    <t xml:space="preserve">Toquaht: anectoal increase in people, but no data. This is something that needs to be looked at, quantiying angler pressure is key. Darryl, Tom and Dave Hurwitz on river a lot. </t>
  </si>
  <si>
    <t>Toquaht: increase in recreational use</t>
  </si>
  <si>
    <t>Toquaht: Connect with DAVE HURWITZ about fishing. Potential to include managment so that fishing is reduced during key migration times or less fishing overall for Chinook. As well as jurisdiction oversight to makes sure that illegal harvest is caught -&gt; enforcment is required</t>
  </si>
  <si>
    <t xml:space="preserve">Pressure on fish coinsides with freqency of fishing events and severity of temperature during events. In high temps and high conecentration of fishers, there is high fish mortality. Down stream of the gun club and hatchery there is constant dieoffs due to the coinciding events, resulting in fungus increases. Occurs more than half of the spawning time. When the CN population was low and fishing was open for Coho, there was substanital bycatch, especially at higher temps. Mortality consides with length into season, as temps get hotter and more fish move in, there are more dieoffs. Regulations could be implmented to curb impact on CN. </t>
  </si>
  <si>
    <t>Potential to increase managment</t>
  </si>
  <si>
    <t xml:space="preserve">ESSR only targets marked fish (hatchery). Only handful of citizens flossing/snagging for FSC, catch and release and would be low. Fishing is really low on natural population. Happens every year but will be stable.
No one from DFO on call. </t>
  </si>
  <si>
    <t>Competition</t>
  </si>
  <si>
    <t xml:space="preserve">Nahmint: DNA was done on all the RCH fish, and strays were culled; amounting to 30-40% strays (mostly Thornton; Rob, Rob/Thorn, Conuma, Nitinat, Tlupana, Unknown) of the total spawners between 2015-2021 removed. In 2015, brood collected in estuary. Yes other hatchery fish go in here and influence the genetics and compete for space, but its rare that river actually meets carrying capacity. There is various real estate for fish to use spawning grounds at the moment, but that could be subject to change. This could very well be a data gap.
</t>
  </si>
  <si>
    <t xml:space="preserve">Nahmint: This is mostly a data gap, we are unsure of the impact. If Nahmint stray is not kept pure, it could have an impact on the wild adults
</t>
  </si>
  <si>
    <t xml:space="preserve">Nahmint: Hatchery practices
</t>
  </si>
  <si>
    <t>Toquaht: Not much info on strays, don't see much comp b/c not much wild fish left in there. Of the Toquaht genetics on wild returning fish, the composition is mostly of Nitinat orgin; pop'n is so low.</t>
  </si>
  <si>
    <t>Toquaht: Data gap, work should be done to define the genetic makeup of wild toquaht fish to determine their orgin</t>
  </si>
  <si>
    <t>Toquaht: Hatchery practices</t>
  </si>
  <si>
    <t xml:space="preserve">Mark selective fishery is key here. Most fish removed for ESSR - 50% marked rate. Confounded by no wild fish left in Sarita, we have natural spawners but its been influenced by hatchery fish. 80-90% coming back as hatchery. </t>
  </si>
  <si>
    <t>May be a factor of: _x000D_
-Climate change: more frequent extreme temps_x000D_
-Aggradation_x000D_
-Seasonal droughts_x000D_
-Riparian cover_x000D_
-Hydrologic factors such as dams, glaciers, aquifers, lakes, etc._x000D_
-Groundwater upwelling</t>
  </si>
  <si>
    <t xml:space="preserve">Nahmint: We are seeing definite impacts (weekly average derived from daily average) above the upper optimum temperature regime throughout the system and frequently throughout the season. Lethal temps (above 20) are not seen until August. It happens every year. Direct mortality is hard to measure, potential data gap. Overall health of fish is dampened and there could be a seasonal mismatch in migration timing up river, aka fish could be waiting longer, reducing egg development and emergence down the road. Pathogens do have the capcity to be transferred from parents to offspring with increase in temps. Since the side channel was build, which has much cooler water (12-14), there has been staging and holding seen before moving to spawning ground. The side channel is percolating through the ground and clear and cold, contributing to temps. The side channel could be offered as refuge. High confidence thanks to temp data.
</t>
  </si>
  <si>
    <t xml:space="preserve">Nahmint: 
</t>
  </si>
  <si>
    <t xml:space="preserve">Nahmint: </t>
  </si>
  <si>
    <t>Nahmint: Hobo logger in side channel</t>
  </si>
  <si>
    <t>-1</t>
  </si>
  <si>
    <t>Toquaht:  Varies year to year. Timing is shifting year to year of migration. CHANGE FORMULA TO HP DATA GAP</t>
  </si>
  <si>
    <t xml:space="preserve">Toquaht: High priority data gap, need hydromet station. Doug Paulfry probably has data on this from swims as well as Dave to give rough snapshot data over time. </t>
  </si>
  <si>
    <t>Toquaht: Hydromet station would be good. Evaluate return data to see potential trends</t>
  </si>
  <si>
    <t xml:space="preserve">Includes all populations and regions. Severity is seasonally dependant.  In general, the GCL is cooler and the stamp is warmer. Temps average above the upper optimal regulatory temps for CN, at 17-18. Last year there was extremley high temps. Overall is dependant on climatic events, such as El nino and La nina. Pathogen and parasite prevalance/intensity coincides with temp frequency and intensity. Noted as a big problem that is not happening frequently but will increase over time with CC. </t>
  </si>
  <si>
    <t>Cool water infrastructure. Provide flows of cold water from reservoir (hypolimnetic curtain) for Somass.</t>
  </si>
  <si>
    <t>Access to cool pool habitat. Can hide in upper pools. Temps can be tough on adults in Sept period, bath tub temp 22C this past summer. Temp in South Sartia would be high just don’t have the data. Presume going to get worse. Moderate impact, could be higher in some years.</t>
  </si>
  <si>
    <t>Yes</t>
  </si>
  <si>
    <t>Need a data logger in upper and lower sarita to evaluate the temperature difference between the two</t>
  </si>
  <si>
    <t>Install Hobo logger - LGL/Nation</t>
  </si>
  <si>
    <t xml:space="preserve">This may be a factor of:_x000D_
-Inadequate groundwater upwelling_x000D_
-Temperature_x000D_
-Inadequate flow_x000D_
-Algae and phytoplankton_x000D_
</t>
  </si>
  <si>
    <t xml:space="preserve">A data saturated topic, with weekly DO estimates on the major areas. Overall its not expected to be a major issues at this like stage, but could be impactful during outmigration. Trends overtime should hold, Stamp is typically great, lake is variable depending on wind, Estuary amd early river are very poor. Adequate range minimmum is 6ppm. Alberni inlet is quite poor as you get into the summer, and all the fish move through there. </t>
  </si>
  <si>
    <t>No prespawn mortality observed most years. Don't normally take that but not as big of an issue than for juveniles. See it as an issue for more Port Alberni streams, but minor issue for Sarita adults.</t>
  </si>
  <si>
    <t>Yes, limited monitoring. Low priority data gap.</t>
  </si>
  <si>
    <t>Could monitor DO levels during escapement surveys.</t>
  </si>
  <si>
    <t>May be a factor of: _x000D_
-Wastewater discharge_x000D_
-Mining activities_x000D_
-Road building (using concrete)_x000D_
-Forest cover</t>
  </si>
  <si>
    <t>Did not rate</t>
  </si>
  <si>
    <t>Deleterious substances include:_x000D_
-Overabundance of nitrogen or phosphorus (including nitrates and phosphates)_x000D_
-Petroleum products_x000D_
-Pesticides_x000D_
-Heavy metals_x000D_
-Industrial effluence_x000D_
-Cleaning supplies such as bleach and detergents _x000D_
-Wood preservatives_x000D_
-Paint_x000D_
-Chlorinated water _x000D_
-Undertreated waste water effluent_x000D_
-Fertilizer runoff_x000D_
-Livestock waste_x000D_
-Sediments and suspended solids (turbidity)_x000D_
-Thermally altered water_x000D_
-Resin acids from log handling (BC water quality guidelines on this)_x000D_
-Salinity</t>
  </si>
  <si>
    <t>Most issues would predominate at the mouth of the river, as all the possible inputs upstream meet. Adults are likely to be less affected but juveniles influence is likely. Data gaps need to be addressed =&gt;</t>
  </si>
  <si>
    <t>Need info on toxins from tires, sewage, nutrients in estuary, algae from Sproat Lake
-	Inputs from housing and public use
-	Agriculture
-	Sewage
-	Blue/Green algae influence
-	Influence of estrogen or other hormones inputs from AA
-Toxics from tires</t>
  </si>
  <si>
    <t>Sediment is the primary deleterious substance that we are dealing with. 
Should study tire compound impacts since Bamfield Rd is fairly busy logging/recreational road, and going to get busier
Question regarding chip sealing process with new Bamfield road coming up soon</t>
  </si>
  <si>
    <t>Yes, need study on tire compound impacts, turbidity measurements or environmental monitoring for current and future bamfield road maintenance</t>
  </si>
  <si>
    <t>Yes - monitor water quality like in Sugsaw (turbidity, tire impacts, or chemicals from road maintenance)</t>
  </si>
  <si>
    <t>Spawning grounds, lake (if applicable)</t>
  </si>
  <si>
    <t>This factor is focused on elevated predation by fish, birds, or other predators above natural levels causing a decrease in salmon population size</t>
  </si>
  <si>
    <t>REVIEW: LISTED AS DATA GAP IN LOW RISK CATEGORY</t>
  </si>
  <si>
    <t>Lots of herons, mergansers at Blenheim bridge. Cutthroat trout dominate in predation. Egg to fry survival; a lot of them die. Unsure what is natural or not. No studies to say what's elevated and what's natural. We know it happens every year.</t>
  </si>
  <si>
    <t>Yes, data gap on whats elevated or natural predation from trout and mergansers</t>
  </si>
  <si>
    <t>Predation study</t>
  </si>
  <si>
    <t>Examples:
-Pea mouth chub
-Carp
-Didymo
-Eurasian Millfoil</t>
  </si>
  <si>
    <t xml:space="preserve">Nahmint: Didymo (rock snot) is likely present but no one done testing. Didymo unsure of how it affects SPG and eggs. Most likely a data gap on this river. Could affect the spawning gravel. Didymo impacts from Jonquil on trout and benthic assemblages. Affects food web dynamics. Likely more impt to juvenile stages.
</t>
  </si>
  <si>
    <t xml:space="preserve">Nahmint: Data gap: research the potential influence of Didymo.
</t>
  </si>
  <si>
    <t xml:space="preserve">Nahmint: Sample didymo or algal bloom and further research is required.
</t>
  </si>
  <si>
    <t>Toquaht: Not seen to be an impact but low confidence .</t>
  </si>
  <si>
    <t>Toquaht: Data gap, but there are no invasives seen</t>
  </si>
  <si>
    <t>Did not get notes on - see if anyone remembers if Didymo was identified as the issue?</t>
  </si>
  <si>
    <t>LF18: Mortality due to redd disturbance by humans</t>
  </si>
  <si>
    <t>The following factors may impact alevin emergence timing:
- High flows
- Temperature
- pH
Mortality may be caused by mismatched timing with food availability or lack of readiness for survival</t>
  </si>
  <si>
    <t xml:space="preserve">Nahmint: Data gap since no one directly studying juveniles on this river. RST in Tranquil/Bedwell was not able to be put in early enough in the year to get the 0 count for emergence (into early March). Anectodal look at emergence earlier in the year. Carol says unsure if this is something that has always been there and its now being observed. At Robertson hatchery, Nitinat fish in the fry stage had smolting behavior seen a lot earlier than Robertson stock. Emergent fry seen at April 7th to 10th. River swim estimated 65mm Chinook on May 10th. 
</t>
  </si>
  <si>
    <t xml:space="preserve">Nahmint: Data gap, needs to be looked at. 
</t>
  </si>
  <si>
    <t xml:space="preserve">Nahmint: Get RST onsite and conduct further research in juveniles. As well as look at RST data from Bedwell and Tranquil to determine if this could be an analoguous phenomenon on the Nahmint.
</t>
  </si>
  <si>
    <t>Toquaht: Not seen but low confidence. Data gap.</t>
  </si>
  <si>
    <t>Toquaht: Needs to be looked at on the Toquaht</t>
  </si>
  <si>
    <t xml:space="preserve">Uncertainty regarding this LF and more data is needed. There is potential for this to benefit as it could offer refuge to fish at this life stage with potential to limit exposure to unfavourable temps, however it is uncertain if food availability will track with these shifts in temp. </t>
  </si>
  <si>
    <t xml:space="preserve">Need data on trophic mismatch, potential for early emergence to mismatch with food abundance and avaliblity </t>
  </si>
  <si>
    <t>Cautious to say that its earlier than before monitoring. Only have 3 years of RST data (2019-2021). Data gap for beginning of emergence, usually 100s on the first day. Most migration happens in high flows and that is missed in RST as its off to the side. Looking forward they are emerging earlier and earlier with increasing temps. Just starting to understand the mgiration timing, need redd studies.</t>
  </si>
  <si>
    <t>Yes - need to keep studying migration timing with RST, redd studies and other methods. HIGH OR LOW PRIORITY DATA GAP???</t>
  </si>
  <si>
    <t>LGL</t>
  </si>
  <si>
    <t xml:space="preserve">Migration timing study, temp logger in redds </t>
  </si>
  <si>
    <t>Superimposition of redds may cause disturbance to incubating eggs</t>
  </si>
  <si>
    <t xml:space="preserve">Nahmint: Only a handful of swims. Consistent data has not been taken. Sarita study looked at chum and chinook overspawn and saw they spawn at different locations on the river. Would assume its the same on Nahmint.
</t>
  </si>
  <si>
    <t xml:space="preserve">Nahmint: Look into details of SIL survey data to see where they're spawning in relation to Chum.
</t>
  </si>
  <si>
    <t>Toquaht: Chum and Chinook do not overlap in SPG. Mostly due to lack of fish.</t>
  </si>
  <si>
    <t>Toquaht: Needs data</t>
  </si>
  <si>
    <t xml:space="preserve">Toquaht: Look into details of SIL survey data to see where they're spawning in relation to Chum.
</t>
  </si>
  <si>
    <t xml:space="preserve">Project that Chris did - on years of low flow, Chinook cannot reach higher spawning area and increased risk of superimposition due to reduced available spawning habitat. Years of higher Chinook escapement may increase superimposition risk due to limitations in available spawning habitat (findings from report).
Usually lower half of river, not great spawning grounds, they did overlap. We do see that on ok years as well. Hatchery return fish spawn on less healthy areas, eggs often overspawned by Chum. Safe to say happens every 2-3 years. Affects Chinook spawning in lower river, not with Coho but with Chum b/c mainstem spawners. Not sure how disruptive that is. In years with higher chum, more overspawn (this year small chum return, 2 years ago likely higher damage).
Dependent on wetted width - Chinook centered and Chum more periphery. </t>
  </si>
  <si>
    <t xml:space="preserve">Yes - unsure of specific disruption/impacts. </t>
  </si>
  <si>
    <t xml:space="preserve">Lack of available spawning habitat. Low flows. </t>
  </si>
  <si>
    <t>Continue redd monitoring</t>
  </si>
  <si>
    <t>Spawning grounds</t>
  </si>
  <si>
    <t>This may be a factor of: 
- Changes to watershed hydrology
- Climate change</t>
  </si>
  <si>
    <t xml:space="preserve">Nahmint: Aggradation problem is not seen here and over-freeze is not either. Not expected to be a problem, with moderate confidence. 
</t>
  </si>
  <si>
    <t xml:space="preserve">Nahmint: Look at hydromet flow data.
</t>
  </si>
  <si>
    <t xml:space="preserve">Toquaht: Subsurface flows are a problem in the summer, but its likely a problem in the winter. Lower confidence, but the upper watershed sees a solid amount of rain in the winter. Erosion could play a factor in infilling, resulting in reductions in pools size and channell widening.  </t>
  </si>
  <si>
    <t>Toquaht: unknown water levels in the winter on river</t>
  </si>
  <si>
    <t>Toquaht: Get hydromet</t>
  </si>
  <si>
    <t xml:space="preserve">Less probability of getting dewatered. Not much of a dry spell in Jan, with storm years usually stays wetted. Vulnerable time. Not every year, in some years might be a significant issue (El Nino years). </t>
  </si>
  <si>
    <t>NOT RATED, NEEDS REVIEW</t>
  </si>
  <si>
    <t>High Priority Data Gap</t>
  </si>
  <si>
    <t>NOT INCLUDED IN INITIAL RATING, NEEDS REVIEW</t>
  </si>
  <si>
    <t xml:space="preserve">Common 50% of the time. Less of an issue above Bhemheim bridge. 40% of habitat affected. </t>
  </si>
  <si>
    <t>Lake (if applicable)</t>
  </si>
  <si>
    <t>WOULDN'T THIS BE NOT APPLICABLE?</t>
  </si>
  <si>
    <t>Did not rate.</t>
  </si>
  <si>
    <t>Gravel composition and quality, interstitial fines; Limits to this productivity may be correlated to a higher proportion of fine sediment</t>
  </si>
  <si>
    <t xml:space="preserve">Nahmint: SPG is pretty good quality for the chinook. Less than 10% is poor quality. Confidence is medium. Logging and climate change will be an influence on the SPG availble and the quality of the current SPG. 
</t>
  </si>
  <si>
    <t xml:space="preserve">Nahmint: Could be looked more in depth. 
</t>
  </si>
  <si>
    <t>Toquaht: Similar to the Nahmint, 90% is downstream from the lake and is relativley intact. Low confidence and needs to be looked at. CC and logging could impact.</t>
  </si>
  <si>
    <t xml:space="preserve">Toquaht: Could be looked more in depth. </t>
  </si>
  <si>
    <t>Studies 25 years ago indicated that the quality was intact, current state is unknown, but is expected to keep stable into the future. Also dependant on adverse weather events and climate change. A current data gap</t>
  </si>
  <si>
    <t xml:space="preserve">Fly in Lidar - Lack a lot monitoring on the many of the systems and tribs that are important to wild fish-	 Most importantly, we have no monitoring on the key spawning areas in the reach between the damn and the hatchery lagoon
-	Including remote sensing, lidar, and drone could be used
</t>
  </si>
  <si>
    <t xml:space="preserve">Definitely a lot of sediment and fines in the system but not sure if they get a chance to settle in spawning grounds. Some participants feel it's not an issue, high flows move fines out. Ways to judge sediment content is embeddedness. Sarita is more giving and a little bit soft. Not cement, not embedded gravel. </t>
  </si>
  <si>
    <t>High water temperatures may lead to early aelvin emergence. Low water temperatures and ice may cause mortality. 
May be a factor of: 
- Climate change: more frequent extreme temps
- Aggradation
- Seasonal droughts
- Riparian cover
- Hydrologic factors such as dams, glaciers, aquifers, lakes, etc.
- Groundwater upwelling</t>
  </si>
  <si>
    <t>Install hobo temp logger</t>
  </si>
  <si>
    <t>May be a factor of: 
- Wastewater discharge
- Mining activities
- Road building (using concrete)
- Forest cover</t>
  </si>
  <si>
    <t>Deleterious substances include:
- Overabundance of nitrogen or phosphorus (including nitrates and phosphates)
- Petroleum products
- Pesticides
- Heavy metals
- Industrial effluence
- Cleaning supplies such as bleach and detergents 
- Wood preservatives
- Paint
- Chlorinated water 
- Undertreated waste water effluent
- Fertilizer runoff
- Livestock waste
- Sediments and suspended solids (turbidity)
- Thermally altered water
- Resin acids from log handling (BC water quality guidelines on this)
- Salinity</t>
  </si>
  <si>
    <t>SEE BELOW DISCUSSION LF 32. CONSIDER CHANGING TO HIGH PRIORITY?</t>
  </si>
  <si>
    <t>Did not rate. Refer to LF15 for low rating.</t>
  </si>
  <si>
    <t>Predator examples:
- Prickly sculpin
- Torrent sculpin
- Hydra
- Anadromous salmonids
- Non-anadromous salmonids</t>
  </si>
  <si>
    <t xml:space="preserve">The cowichan has show impacts on low water years from predation; isolated pools have seen major impacts of terrestial predation: expected to be around 25% mortality in low water years. All these populations have always been here, the question is if the shifting conditions have contributed to an increase in predation pressure. Current impacts are most severe during the springtime droughts. Satially is ubiquitous but happens most on the upper streams, where fish are trapped in small pools and a marked increase in predation occurs. 4 of the 6 upper streams of the GCL see this annually.  A data gap highlighted the right. </t>
  </si>
  <si>
    <t xml:space="preserve">Predation is an issue for stranding. 
-	Bluegill impacts unknown
-	Merganser impacts unknown
-	Analogous study to cowichan to look at predation in reference to water levels
-	Highlight need to look at stranded fish and predation pressure in upper tribs of GCL
-	Major issues in GCL with lowered water levels from logs being taken out
-	Better understanding of what fish are making it back: Cowichan study
</t>
  </si>
  <si>
    <t>Same scoring for LF 16 egg predation.</t>
  </si>
  <si>
    <t>Yes - unsure of whats elevated or natural levels</t>
  </si>
  <si>
    <t>DId not rate</t>
  </si>
  <si>
    <t>Human presence causing stress to fish including: 
- Noise pollution
- Light pollution
- 4x4 vehicle disturbance in water
- Boating activity
- Swimming with salmon (tourism)
- Science
- Camping/swimming
- Horses
- Pets 
- Log handling
- Log salvage
- In-stream construction</t>
  </si>
  <si>
    <t xml:space="preserve">Nahmint: Low across the board, moderate confidence. Will likely increase with recreation traffic. Access on the river where the fish would be is not very good. 
Toquaht: There is a lot of runoff from the roads that bisect the river, but no data has been taken. Flagged as deleterious substances potential. </t>
  </si>
  <si>
    <t>Nahmint:
Toquaht: Need active water quality and runoff influnce on turbidity as it impacts incubation. Flag for incubation potential?</t>
  </si>
  <si>
    <t xml:space="preserve">Toquaht: There is a lot of runoff from the roads that bisect the river, but no data has been taken. Flagged as deleterious substances potential. </t>
  </si>
  <si>
    <t>Toquaht: Need active water quality and runoff influnce on turbidity as it impacts incubation. Flag for incubation potential?</t>
  </si>
  <si>
    <t>Toquaht: FLAG FOR INCUBATION</t>
  </si>
  <si>
    <t>No data, but expected low exposure</t>
  </si>
  <si>
    <t>-        Lack of data, but no expected impact as of right now</t>
  </si>
  <si>
    <t>Same scoring as other life stages. Low impact as not much activity.</t>
  </si>
  <si>
    <t>This limiting factor is focused on condition and mortality of fish in the river regardless of where disease or parasite transmission occured.
Examples:
- Sea Lice
- Aquaculture practices
- Worms and other freshwater parasites
- HMSI
- PRV
- Jaundice</t>
  </si>
  <si>
    <t xml:space="preserve">Nahmint: As water temps increase, transmission of BKD and other pathogens have the capacity to influence offspring and outmigrating juveniles. So to be increased with time and CC. Temps have been increasing and thus pathogens should track. Chinook are fairly robust to IHVN so it is more likely BKD. All adults that have been caught are tested for BKD at RCH, levels are low on the Nahmint; only a few tested low + and mod + for BKD. Disease screening and smolt health check is taken prior to release. Very low spatial and temporal. Moderate confidence. 
</t>
  </si>
  <si>
    <t xml:space="preserve">Nahmint: Data gap and more screening needs to be done on pathogens in the Nahmint in particular. Warmer temperatures can increase prevalance and intensity of pathogens
</t>
  </si>
  <si>
    <t xml:space="preserve">Nahmint: more screening?
</t>
  </si>
  <si>
    <t xml:space="preserve">Toquaht: If broodstock is being removed, important hatchery stock to be screened. Mostly a data gap here but there is screening being done. </t>
  </si>
  <si>
    <t>Toquaht: Data gap, screening data needs to be collected/tracked down. With CC and the expected increase in temps, this could change.</t>
  </si>
  <si>
    <t>Toquaht: screening/track down data from TCH</t>
  </si>
  <si>
    <t>Bacterial kidney disease can be transmitted from adults to offspring and juveniles. Can be transmitted in the river only when its extremely warm, during events of warming in incubation, that is when it is transferred. Intracellular bacterium, so it exists everywhere and has the capacity to grow with fish stress. It exists, and with water temp increasing, it will most likely be an impact. Data gap across the board.</t>
  </si>
  <si>
    <t xml:space="preserve">Need to screen outmigrating fry. High priority to learn more about disease in wild juveniles. -	Study in the Puntlage is exploring 
-	With the influx of knwolegde regarding novel infectious agents, we need to know more about their influence 
</t>
  </si>
  <si>
    <t>-	Screen all broodstock, and only use low positives, to break cycle of transfer from adults to offspring
-	Screen out-migrating fry across all of WCVI Steve Emmonds
-	Reach out to Tanya Brown to see the impact of contaminants on adult and juveniles
- Reach out to SSHI for further input and Gideon Mordecai for potential impacts from hatcheries</t>
  </si>
  <si>
    <t>Data gap. BKD tracking only done in yearling populations, 2013 done out of Omega hatchery. * Not a lot of notes on this and concern about lack of data to prove??</t>
  </si>
  <si>
    <t>Study on pathogens etc.</t>
  </si>
  <si>
    <t>Examples:
- Brown trout
- Carp
- Pea mouth chub
- Didymo
- Eurasian Millfoil</t>
  </si>
  <si>
    <t xml:space="preserve">Nahmint: Low across the board, but with low confidence. Expect stable trend now and into future. 
</t>
  </si>
  <si>
    <t xml:space="preserve">Nahmint: Unsure whether or not the current invasives contribute to competition at this stage
</t>
  </si>
  <si>
    <t xml:space="preserve">Nahmint: more research
</t>
  </si>
  <si>
    <t>Toquaht: Simlar to the Nahmint, low across the board with low confidence. IS THIS SUPPOSED TO BE LOW?</t>
  </si>
  <si>
    <t>Toquaht: No invasives are known, but still a data gap.</t>
  </si>
  <si>
    <t>Toquaht: more research</t>
  </si>
  <si>
    <t xml:space="preserve">Bullfrog influx could be a major factor as it is seen on tribs, but there is little data on said impact. With low phosphorus, Diddimoe often co-occurs. Diddiomoe occurred in early logging areas; with a burst of undegrowth following logging events, there is a depression in phosphorus and fertilizer can influence this as well. With increase in adverse temperature events, this predation will likely occur as well. Low confidence, data gap. Control methods could be implemented to curb impact over time. </t>
  </si>
  <si>
    <t xml:space="preserve">-	Unknown impact of bullfrogs
-	Carp, Koi, Chub, could all be a factor in food availability 
-	Crayfish impacts, population have boomed across the coast
-	American bullfrog impact research on alevins </t>
  </si>
  <si>
    <t>Fairly confident no invasives, assume should have picked them up on RST by now if any were present. Small chance could be missing resident invasives.</t>
  </si>
  <si>
    <t>This may be a factor of: 
- Poor quality of food
- Low quantity of food
- Mismatched timing of food and fry development
- Interspecific competition for food
- Detritus rectuitment</t>
  </si>
  <si>
    <t xml:space="preserve">Nahmint: Didymo could affect food webs and community assemblage, but its likely a data gap. Changing weather and climate patterns affect community assemblages and growth over the year (colder springs).
</t>
  </si>
  <si>
    <t xml:space="preserve">Nahmint: Look into shifting climate regimes influence - data gap
</t>
  </si>
  <si>
    <t>Toquaht: Data gap. HIGH OR LOW DG?</t>
  </si>
  <si>
    <t>Toquaht: Look into shifting climate regimes influence- data gap</t>
  </si>
  <si>
    <t xml:space="preserve">Alkalinity is controlling the productivity of rivers from year to year, but it is uncertain to what degree factor this plays in benthic and invertebrate productivity speficially on the Somass. It is thought that fish do not utilize freshwater habitat during early migration and move out to sea quickly. However, providing food in habitat could induce fish to stay longer, and in turn improve return. If this is provided, fish might stay longer. With SST and sub-SST increases we would expect fish to want to stay in the river longer for refuge. Data gap. </t>
  </si>
  <si>
    <t>-        High priority data gap, low confidence. Need alkalinity, food abundance, and movement data. NEEDS TO HIGH PRIO DG NOT V LOW</t>
  </si>
  <si>
    <t xml:space="preserve">Plausible due to impacts from riparian disturbance, redued organics to river but no studies to show this. Maybe a 2 but likely a 1 b/c no evidence. Potential for data gap. Habitat availability is more important as they don’t have the space and might be limiting in food. Sub-population going up south sarita is almost non existent. </t>
  </si>
  <si>
    <t>Yes - no studies to show this</t>
  </si>
  <si>
    <t>Riparian disturbance</t>
  </si>
  <si>
    <t>Potential for benthic organisms and stomach content analysis study</t>
  </si>
  <si>
    <t>Rearing habitat includes:
- Off channel
- Side channel
- Pool quality (size, depth)
- Pool quantity and frequency
- Cover
- LWD
- Flow rates impacting food availability
- Complexity
- Rate of channel change and streambed movement
- Undercut banks
- Terrestrial riparian quality
- Plastic</t>
  </si>
  <si>
    <t xml:space="preserve">Nahmint: Quality of rearing habitat has been impacted spatial and temporally. Quantity is the same. 
</t>
  </si>
  <si>
    <t xml:space="preserve">Nahmint: Needs to be looked at in depth for this system. 
</t>
  </si>
  <si>
    <t xml:space="preserve">Nahmint: needs assessments done
</t>
  </si>
  <si>
    <t>Toquaht: There is habitat but it has reduced especially in the lower reach 4. There is stability in the in the lower river but overall this habitat has reduced. Relative to previous habitat in the upper river, this is likely a major decrease since time pre-logging. The upper could have been solid rearing habitat for fish. There is also a major decrease in tree stands and an overall shift to alluvial reaches in the upper river.</t>
  </si>
  <si>
    <t>Toquaht: Could use a solid evaluation, rated but there is a notable data gap here.</t>
  </si>
  <si>
    <t>Toquaht: needs assessments done</t>
  </si>
  <si>
    <t>Overall bigger pools have infilled and cover has decreased with human development influx. Lower river has seen a lot of development and is highly degraded/ lacking cover and complexity. Has not changed much over the last 10 years besides the pulp mill effluent systems. Habitat restoration considered to improve resdiency time and potentially smolt survival</t>
  </si>
  <si>
    <t>Data gap for GCL Tributaries and most of Somass</t>
  </si>
  <si>
    <t>-	Side channels with shade restoration
-	Restoration in the freshwater environment to give fish a place of refuge
Need to talk to BCCF, data gap for most of the river</t>
  </si>
  <si>
    <t>Would be great to have more S1s in Chinook population as they currently only spend a month in freshwater. Critical months for growth and size. See above LFs for discussion on decreased quality of habitat.</t>
  </si>
  <si>
    <t>May be a factor of: 
- Rearing habitat destruction
- Access to habitat restricted
- Hydrology</t>
  </si>
  <si>
    <t xml:space="preserve">Nahmint:  Quality of rearing habitat has been impacted spatial and temporally. Quantity is the same. 
</t>
  </si>
  <si>
    <t>Nahmint:</t>
  </si>
  <si>
    <t>Toquaht: There is habitat but it has reduced especially in the lower reach 4. There is stability in the in the lower river but overall this habitat has reduced. Relative to previous habitat in the upper river, this is likely a major decrease since time pre logging. The upper could have been solid rearing habitat for fish. There is also a major decrease in tree stands and an overall shift to alluvial reaches in the upper river.</t>
  </si>
  <si>
    <t xml:space="preserve">Toquaht: Could use a solid evaluation, rated but there is a notable data gap here. </t>
  </si>
  <si>
    <t xml:space="preserve">There have been minor improvments to off channel habitats; opening of flood gates, sewage, and lagoons. Shoemaker bay is a key rearing habitat area, key is providing access to fish here. There is riprap along the banks currently that are not suitable for rearing and could even promote predation from Sculpin. For the upper reaches, habitat could be restricted due to a lack of access to the lake. Further, these fish could have different life histories making them more suceptible to a lack of rearing habitat. </t>
  </si>
  <si>
    <t>Rearing habitat is very different between lake tributaries and stamp river mainstem. Need to evaluate different life history populations' use of habitat</t>
  </si>
  <si>
    <t>- for the upper reaches fish, there are key different life histories for these fish vs the somass system fish and as such they have different limiting factors</t>
  </si>
  <si>
    <t>Difficult to dsitinguish the two when talking about rearing habitat so use same as above.</t>
  </si>
  <si>
    <t>River</t>
  </si>
  <si>
    <t>Floodplain habitat is particularly important for Coho salmon</t>
  </si>
  <si>
    <t xml:space="preserve">Nahmint: Not a major issue on the Nahmint given competent flow. 
</t>
  </si>
  <si>
    <t xml:space="preserve">Toquaht: Observationally, lots of disturbance. However, LGL has done a side channel project. Development has had an impact across the wateshed in spatial scale. Alterations to 30-40% so its affected. Lower tidal channels lack LWD and there is consistent erosion and movement of structure. Impact is potentially a 4 due to the importance of this lifestage. Confidence is low to moderate. We know there is an impact. Current trend has been increasing over last 10 years. If logging does not continue in future, it will hopefully stay the same as current. Future: still high risk due to climate shifts. </t>
  </si>
  <si>
    <t>Toquaht: There was river above the beaver damn at one point of time and real estate has been lost. Needs research</t>
  </si>
  <si>
    <t>Dikes currently in place but many of which have been removed and are scheduled to be removed, improvment on population is unknown.</t>
  </si>
  <si>
    <t xml:space="preserve">-	Do the chinook utilize the dikes? 
-	Data gap
-	Unknown if the habitat is needed
</t>
  </si>
  <si>
    <t>-look to increase floodplain habitat in restoration efforts</t>
  </si>
  <si>
    <t xml:space="preserve">Estuary is 1m or so higher than in previous decades, important for Chinook and Coho. Getting close to exhausting options for floodplain rehabilitation and reconnection. Confident its happening every year, stable and getting better due to work Huu-ay-aht and LGL are doing. Huu-ay-aht watershed renewal project is highly focused on this in Lower Sarita. </t>
  </si>
  <si>
    <t>This may be a factor of:
- Changes in hydrology (dams, ECA, water extraction, agriculture)
- Climate change
- Aggradation 
- Dykes, levys, roads
- Stranding</t>
  </si>
  <si>
    <t xml:space="preserve">Nahmint: In the river, this is not a current issue. Moderate confidence. Riparian logging could be a significant impact here. 
</t>
  </si>
  <si>
    <t xml:space="preserve">Nahmint: Investigate projected impact of future logging and CC
</t>
  </si>
  <si>
    <t xml:space="preserve">Nahmint: Investigate future logging plans, hydrological flow regime (like on Tranquil/Bedwell?)
</t>
  </si>
  <si>
    <t xml:space="preserve">Toquaht: Less of an issue than other rivers in the lower river. In the upper river, without snowmelt and a cold spring this could be an impact. </t>
  </si>
  <si>
    <t xml:space="preserve">Toquaht: Investigate projected impact of future logging and CC. We don't know wild fish outmigration timing so this is unsure whether on not. </t>
  </si>
  <si>
    <t>Stranding from instances of drought can increase mortality also through predation and water quality decreases. This happens often on the upper tribs and GCL tribs</t>
  </si>
  <si>
    <t>Major issues in GCL with early lowering of water level causing stranding. Lindsey and Caleb Creeks</t>
  </si>
  <si>
    <t>-	Dam regulation can improve or make this worse</t>
  </si>
  <si>
    <t xml:space="preserve">Stranding from high water events might happen especially later in season. Unsure but should check high water events. Likely not a huge issue as water would fill back in. Tranquil saw stranding of juveniles in gravel bar pockets. </t>
  </si>
  <si>
    <t>River, spawning grounds</t>
  </si>
  <si>
    <t>This may be a factor of:
- Equivalent Clearcut Area 
- Climate change (more frequent and intense rain events)
- Hydrology issues</t>
  </si>
  <si>
    <t xml:space="preserve">Nahmint: Unknown or data gap.
</t>
  </si>
  <si>
    <t xml:space="preserve">Nahmint: Data gap, needs to be investigated. There is likely potential for flushing. 
</t>
  </si>
  <si>
    <t xml:space="preserve">Nahmint: Look into hydromet flow data. Hydromet stations with live video could be really useful to see if there is flushing being exhibited. 
</t>
  </si>
  <si>
    <t>Toquaht: Quite a flashy system so its expected to be an influence, no hydromet station though so we have little data.</t>
  </si>
  <si>
    <t xml:space="preserve">Toquaht: Data gap, anecdotal data exists but future studies should address if flushing occurs; perhaps predation impact after flood events. Upper reaches could be buffered by the lake providing refuge. </t>
  </si>
  <si>
    <t>Toquaht: Hydromet needed</t>
  </si>
  <si>
    <t>Flushing is probably not a huge issue thanks to the lakes.</t>
  </si>
  <si>
    <t>Data gap for GCL Tributaries and Stamp, but not expected as a huge issue for the stamp</t>
  </si>
  <si>
    <t>Difficult to sample. RST removed from higher flows so difficult to tell. Lots of high and lows and big spike in end of March. Flushing questions more important than S1s. 0 fish going out in 2 month period not always flushing. Hard to tease out relevance to flushing of newly emerged, data gap.</t>
  </si>
  <si>
    <t>Yes - we know high water exists but we don’t know the correlation. HIGH OR LOW PRIORITY DATA GAP??</t>
  </si>
  <si>
    <t>Study on flushing, discharge and outmigration</t>
  </si>
  <si>
    <t>Competition for:
- Food
- Habitat</t>
  </si>
  <si>
    <t xml:space="preserve">Nahmint: Expected to be low because fry are released at a larger size, but considering the Toquaht had data on the contrary, it could be happening in the Nahmint as well. </t>
  </si>
  <si>
    <t>Nahmint: Being that there is early work showing Toquaht hatchery origin chinook stick around, this is something that needs to be investigated here as well. High priority data gap.</t>
  </si>
  <si>
    <t xml:space="preserve">Nahmint: high priority
</t>
  </si>
  <si>
    <t>Nahmint: Need scale samples for yearlings and stream type fish
Toquaht: review Tom's study and update RA with applicable info</t>
  </si>
  <si>
    <t>Toquaht: Data gap, pending information from Tom's study. If they are mostly hatchery fish. the question is if the hatchery orgin fish are actually competing with wild if there are no wild fish.</t>
  </si>
  <si>
    <t xml:space="preserve">Toquaht: Data gap, pending information from Tom's study. Determine the genetic makeup of Toquaht returns and out migrating fish. </t>
  </si>
  <si>
    <t>Toquaht: review Tom's study and update RA with applicable info</t>
  </si>
  <si>
    <t xml:space="preserve">Fish are released in different areas and at larger sizes, so food competition is not expect. However, this not has been evaluated. Data gap. </t>
  </si>
  <si>
    <t>Ron Tanasichuk may have more info. And Hargraves -	Data gap: unsure if there is competition for food</t>
  </si>
  <si>
    <t xml:space="preserve">-	Stomach content analysis for comparison of hatchery prey vs wild
- Reach out to Ron Tanasichuk
</t>
  </si>
  <si>
    <t>Natural gone by mid-May. Not sure of influences of survival are. Timing of releases to avoid that competition. Hatchery fish are gone within a week of the system as they are big and get out right away. Use by Chinook in estuary is short lived and temporary. Conditions have changed, less eelgrass, islands in middle are gone. Still trying to understand use. Low impact from hatchery.</t>
  </si>
  <si>
    <t xml:space="preserve">This may be a factor of:
- Inadequate groundwater upwelling
- Temperature
- Inadequate flow
- Algae and phytoplankton
</t>
  </si>
  <si>
    <t>Did not rate - low priority data gap. See LF15 for discussion.</t>
  </si>
  <si>
    <t>Not Applicable</t>
  </si>
  <si>
    <t>Did not rate - not applicable</t>
  </si>
  <si>
    <t>Predator examples:
- Prickly sculpin
- Torrent sculpin
- Hydra
- Anadromous salmonids (including larger hatchery fish)
- Non-anadromous salmonids
- Birds
- Marine fish</t>
  </si>
  <si>
    <t xml:space="preserve">Nahmint: Data gap.
</t>
  </si>
  <si>
    <t xml:space="preserve">Nahmint: Data gap
</t>
  </si>
  <si>
    <t xml:space="preserve">Nahmint: predation study
</t>
  </si>
  <si>
    <t>Toquaht: Birds influence could be limting in the estuary. Pressure unknown what they are eating. Could be sticklebacks.</t>
  </si>
  <si>
    <t xml:space="preserve">Toquaht: Data gap. </t>
  </si>
  <si>
    <t>Toquaht: predation study</t>
  </si>
  <si>
    <t xml:space="preserve">Levels are not expected to exceed normal. </t>
  </si>
  <si>
    <t xml:space="preserve">High priority data gap, mostly concern is re: pinnipeds. </t>
  </si>
  <si>
    <t>Know it exists but to what extent is unknown. Estimate it to be higher than in the river, more marine predation to move into the area. But on the flipside, maybe more refuge. Similar to last predation LF since no information.</t>
  </si>
  <si>
    <t>Yes, know it exists but not to what extent.</t>
  </si>
  <si>
    <t>Examples include:
- European Green Crab
- Hake</t>
  </si>
  <si>
    <t xml:space="preserve">Nahmint: Bullfrogs impact in freshwater? Mackerel? Unsure if they could impact fish - no data at all. 
</t>
  </si>
  <si>
    <t xml:space="preserve">Nahmint: Data gap, predation study needed
</t>
  </si>
  <si>
    <t>Toquaht: Mackrel could be an issue in the issue. Fish have been seen in the estuary feeding on fry. Seen at Thorton Creek Hatchery.</t>
  </si>
  <si>
    <t>Toquaht: Data gap, predation study needed</t>
  </si>
  <si>
    <t>Similar to other invasive rating</t>
  </si>
  <si>
    <t>Competition from:
- Anadromous salmonids
- Non-anadromous fish (stickleback?)
- Invasive species</t>
  </si>
  <si>
    <t>The availability of prime estuary habitat is quite small, but there is some and its of high quality. Burtwell’s work -&gt; an average time of 3 weeks spent in the estuary, we have somewhere between 25 and 35 million smolts migrating through, and 1 smolt utilizes a sq meter if habitat. Next steps are to determine exactally how much habitat there is, what it is, how much has been lost, and if there is any competition for it.</t>
  </si>
  <si>
    <t>Estarury mapping has been done</t>
  </si>
  <si>
    <t>Data is limited on competition in the estuary. Unlikely abundances of salmonids are resulting in competition, not in a density dependent stage. Likely not a problem at current abundance but maybe in future, data is limited.</t>
  </si>
  <si>
    <t>Yes.- unsure of impact without study</t>
  </si>
  <si>
    <t>Stomach content analysis of rockfish, sculpins etc.</t>
  </si>
  <si>
    <t xml:space="preserve">Nahmint: Low. Viewed from across inlet, there was a log boom for 1-2 yrs right in estuary on the edge, trees blown down into estuary in recent history but since has been removed. Boats frequent nearshore to the estuary. Historical impacts of logging play a role here. Low risk low confidence because of historic log handling. 
</t>
  </si>
  <si>
    <t xml:space="preserve">Nahmint: determine impact of prior logging handling. 
</t>
  </si>
  <si>
    <t xml:space="preserve">Nahmint: aerial photographs to see log boom/handling in estuary a few years ago.
</t>
  </si>
  <si>
    <t xml:space="preserve">Toquaht: The majority of this impact is historic, log sorting still exists just outside the estuary. Not as active as it used to be. New campground has increased boating influence. Considering the mine and logging in past, and their subsequent imapcts, there is a current higher risk. </t>
  </si>
  <si>
    <t>Toquaht: Data gap: explore the impacts of heavy metals and logging on populations. Bivalve sampling and food fish sampling. Has logging increased recently?</t>
  </si>
  <si>
    <t xml:space="preserve">There is major spatial and temporal coverage throughout the Somass system, but it is a data gap primarily. </t>
  </si>
  <si>
    <t>Research needs to be collated from key impacts groups such as development, housing, logging, recreational use, and transporation. Mechanims need to be determined and evaluated for impact to populations</t>
  </si>
  <si>
    <t>Massive changes to the somas estuary needs to be investigated</t>
  </si>
  <si>
    <t>Was a higher risk in past with road over Sarita. Causeway was breached and improved now. Made a separate access to get to cemetary. Recreation is lowered since causeway is removed. Future is better.</t>
  </si>
  <si>
    <t xml:space="preserve">Nahmint: Vibriosis outbreaks detected in S0 and likely to be an impact; not an issue with S1. Vibrio started in the net pens then they let them go, can affect CN. likely data gap
</t>
  </si>
  <si>
    <t xml:space="preserve">Nahmint: High priority data gap
</t>
  </si>
  <si>
    <t xml:space="preserve">Nahmint: Carol Schmitt obtains vibrious data as well as Ron Tanasichuk. Erica Blake?
</t>
  </si>
  <si>
    <t>Toquaht: High priority data gap. WHY IS FORMULA NOT WORKING FOR VERY LOW - SHOULD BE HIGH PRIOR DATA GAP</t>
  </si>
  <si>
    <t>Toquaht: High priority data gap</t>
  </si>
  <si>
    <t>High priority data gap. MRA will look at the down the line influence of this transmission, but work need to be done to see transmission at this stage and its potntial impacts.</t>
  </si>
  <si>
    <t>Vibriosis as a potential issue for early smolts</t>
  </si>
  <si>
    <t xml:space="preserve">-	Reach out to SSHI to see if work is being done
-	Find sea lice document explore impacts on Juvenile chinook from UVIC
</t>
  </si>
  <si>
    <t>Same as early rearing rating. Low priority data gap or very low rating?</t>
  </si>
  <si>
    <t>Yes - same as early rearing LF</t>
  </si>
  <si>
    <t>There is limited productive habitat, there is low benthic productivity, and there are many smolts that move out of there; so we would expect there to be a rating of high priority with a low confidence score. 1 sq m per smolt indicates habitat to be limiting based on experts experience, however research still needs to be done to quantify how much is missing and what kinds of habitat/ food is utilized</t>
  </si>
  <si>
    <t>High Priority data gap</t>
  </si>
  <si>
    <t>-        Projects are opening up new flood channels that were initially closed off due to dikes created : we can use the life history model to see if this impact has a greater impact on the subsequent return</t>
  </si>
  <si>
    <t>-        Ron Tanasichuck: work on forage fishes in the Alberni Inlet; did purse seinging and beach seineing comparing sizes of hatchery and wild fish</t>
  </si>
  <si>
    <t xml:space="preserve">High due to habitat that was lost, not confident it's a food issue. Improved b/c of breach and continue to improve hopefully. Better access to channels, more access to food. Rob Brower did stomach content analysis in 2011 or 2016, beach seining and sampling with Kristi Miller, 3-4 years. Water quality is probably good but data gap. </t>
  </si>
  <si>
    <t>Yes - need to dig up old results from content analysis and do more sampling</t>
  </si>
  <si>
    <t>Stomach content analysis review results and continue study</t>
  </si>
  <si>
    <t>Action for Amelia, Dave, to dig up stomach content analysis study.</t>
  </si>
  <si>
    <t>Marine algae affecting estuary environments may result in: 
- Reduced DO 
- Toxic algae causing direct mortality</t>
  </si>
  <si>
    <t xml:space="preserve">REVIEW: LISTED AS DATA GAP IN LOW RISK CATEGORY Nahmint: Data gap within estuary. Farming industry does plankton monitoring program and temp profiling at VIU. all records would probably still be available.
</t>
  </si>
  <si>
    <t xml:space="preserve">Nahmint: Needs to be looked at within estuary
</t>
  </si>
  <si>
    <t xml:space="preserve">Nahmint: Get data from VIU? (Carol)
</t>
  </si>
  <si>
    <t>Toquaht: Barkley sees frequent algal blooms, especially in Toquaht Bay. On log booms,an algal bloom with lower oxygen progressing into summer is really bad. Dennis has seen dead coho.</t>
  </si>
  <si>
    <t>Toquaht: Needs to be looked at within estuary</t>
  </si>
  <si>
    <t>Toquaht: Algal blooms monitored by farms, obtained from oyster farms (Dennis)</t>
  </si>
  <si>
    <t>Some work has been done by farming industry near Penny Creek, but for the most part this is a data gap. Does exist in Barkley Sound, but varies in intensity spatially and temporally</t>
  </si>
  <si>
    <t>Data gap</t>
  </si>
  <si>
    <t>-        Include monitoring on an annual basis to track impact</t>
  </si>
  <si>
    <t>Do see algae in Sept and spring during our surveys when haven't had a freshet. Unsure to what affect it has. Doesn’t seem like a big issue, don’t see major algal blooms</t>
  </si>
  <si>
    <t>Yes - unsure of what affect it has.</t>
  </si>
  <si>
    <t>Beach habitat:
- Sandflat
- Mudflat
- Gravel
- Cobble
- Rock
- Boulder
Note: This should be rated not as an average but if any one of these habitats have been affected the rating should apply to lowest common denominator</t>
  </si>
  <si>
    <t>Beach habitat is expected to be limted in quantity and quality but this is data gap. Data gap to be reviewed during RT</t>
  </si>
  <si>
    <t>Canadian Geese have been having a growing impact on estuary Carex benches. The geese population had been double every 10 years on Vancouver Island since introduction in the 1950"s from the lower mainland. These geese can totally destroy these benches through browsing. Carex benches have been shown to attract salmon juveniles ...the fish feed on aquatic insects that browse on the Carex and get drifted out through dendritic channel where the juveniles feed. The Guardians of mid-island Estuaries have been protecting and rehabilitating these areas using a number of strategies: see https://www.estuaryguardians.org/</t>
  </si>
  <si>
    <t xml:space="preserve">-	Get report from Phil and Mel on estuary management plan 
-	Lidar mapping base could be used as a tool to explore
-	Somass estuary management plan 2006 outlines a lot of this
</t>
  </si>
  <si>
    <t xml:space="preserve">Not a lot of beach habitat. Originally would have been slow incline but now filled with gravel. Lack of beach habitat might not be reducing survival but just an overall feeling. </t>
  </si>
  <si>
    <t>Yes but lower priority? No studies to prove this, just anectodal evidence. DATA GAP OR V LOW RATING?</t>
  </si>
  <si>
    <t>Historical air photo analysis, Lidar? Research into importance of beach habitat and collect baseline data on beach habitat area to track changes over time</t>
  </si>
  <si>
    <t>No note - see above on discussion. DATA GAP OR LOW RATING?</t>
  </si>
  <si>
    <t>Channel habitat:
- Riverine channel
- Tidal channel connectivity
Note: This should be rated not as an average but if any one of these habitats have been affected the rating should apply to lowest common denominator</t>
  </si>
  <si>
    <t xml:space="preserve">Nahmint:  Data gap - needs work
</t>
  </si>
  <si>
    <t>Toquaht: Data gap but some work has been done</t>
  </si>
  <si>
    <t>Toquaht: Data gap but LGL has done work this summer. Convinced it lacked channel habitat but no air photo analysis to see if it was affected. CWFS has done a fair amount of looking for CN but never found them outside of the mainstem. Sticklebacks in LGL side channel project.</t>
  </si>
  <si>
    <t>Toquaht: LGL has done restoration work to create channell habitat</t>
  </si>
  <si>
    <t>Channel habitat is expected to be limted in quality but this is data gap. Data gap to be reviewed during RT</t>
  </si>
  <si>
    <t>High 20-30% of what it used to be on historical photos. Agreeance among experts. Assume it will increase survival of juveniles but difficult to know at this point. Current trend would be improving b/c of work HFN/LGL is doing.</t>
  </si>
  <si>
    <t xml:space="preserve">Nahmint:  Data gap - needs work.
</t>
  </si>
  <si>
    <t>Toquaht: Data gap but LGL has done work</t>
  </si>
  <si>
    <t>All channel connecting west side of estuary was obstrubted, 3 of which have been opened up, and another is slotted to be opened. Re-rated as a 2 for impact. To access that area, juveniles must go around Johnson Island, but that is expected to change with the opening</t>
  </si>
  <si>
    <t>Determine if channels are being used following removal of barriers</t>
  </si>
  <si>
    <t>Same as LF 56 above.</t>
  </si>
  <si>
    <t>58</t>
  </si>
  <si>
    <t>Vegetation habitat:
- Eelgrass
- Salt Marsh
- Macroalgae
- Wet meadows
- Riparian vegetation
- Tidal swamps
- Woody Debris
Note: This should be rated not as an average but if any one of these habitats have been affected the rating should apply to lowest common denominator</t>
  </si>
  <si>
    <t xml:space="preserve">Nahmint: Data gap. 2012 air photo analysis no eelgrass data presented but its known there was eelgrass there (LEK).
</t>
  </si>
  <si>
    <t>Toquaht: Data gap</t>
  </si>
  <si>
    <t>Generally, 60% net loss in vegetated habitat. It is uncertain what habitat is utilized however and its quality. Eelgrass is in Shoemaker Bay, but spatial scale and utlity is unknown.</t>
  </si>
  <si>
    <t>High priority data gap</t>
  </si>
  <si>
    <t xml:space="preserve">-	Get information from Mel and Phil
-	Remediation options are available
</t>
  </si>
  <si>
    <t>Saltmarsh and eelgrass area have been reduced significantly, not sure about quality.</t>
  </si>
  <si>
    <t>Generally, 60% net loss in vegetated habitat. It is uncertain what habitat is utilized however and its quality. Eelgrass is in Shoemaker Bay, but spatial scale and utlity is unknown. The level of development in the Somass is quite great, so vegetation, which is one of the most venerable, it will probably get worse too. Eelgrass outlook is not good under climate change and turbidity in the system has a substantial impact. Though it is data limited, quality is likely poor due to anthropogenic impacts.</t>
  </si>
  <si>
    <t>Data limited</t>
  </si>
  <si>
    <t>While there has been a significant reduction in eelgrass and salt marsh, the impact on juvenilles is unknown</t>
  </si>
  <si>
    <t xml:space="preserve">Dependant on how fast they grow and stick around. Swim surveys suggest they occupy the same habitat; the tight margin in the estuary. </t>
  </si>
  <si>
    <t>Get stomach contents analysis from Ron Burtlow and Lemmings and information on mirgation from BCCF</t>
  </si>
  <si>
    <t xml:space="preserve">Hatchery fish in estuary didn’t have a lot of food in stomachs compared to wild fish. Pieces of wood in stomachs. </t>
  </si>
  <si>
    <t>May be a factor of: 
- Climate change: more frequent extreme temps
- Aggradation
- Seasonal droughts
- Riparian cover
- Hydrologic factors such as dams, glaciers, aquifers, lakes, etc.
- Groundwater upwelling</t>
  </si>
  <si>
    <t xml:space="preserve">Nahmint: Data gap, data presented is from lower river, no estuary data as far as I know.
</t>
  </si>
  <si>
    <t xml:space="preserve">Nahmint: estuary temp loggers
</t>
  </si>
  <si>
    <t xml:space="preserve">HIGH OR LOW PRIORITY? Toquaht: Spot temperature data for the summer; as soon as things heated up the fish left the estuary and we only found them in the deeper water. Temperature is noted to be above upper optimum at multiple times in the year. </t>
  </si>
  <si>
    <t xml:space="preserve">Toquaht: Spot data only, more data is needed. We saw inhospitable temps above OR but we need a better understanding of whats going on there. Thermal refuge exists throughout estuary. Wilf says Sarita is probably similar you could fill in a lot of these ones. </t>
  </si>
  <si>
    <t>Toquaht: estuary temp loggers; acquire spot data from Tom</t>
  </si>
  <si>
    <t xml:space="preserve">Currently there is a stream near shoemaker by that cools things down.This year alone, there were some of the flood channels were over 30 degrees in June. Spatial scale is high. Once or twice in a decade you get a spring where the water temperatures are exceptionally warm. It’s a combination of low snowpack, lack of rain, and temperature, then we are seeing some major impacts on the estuary. The frequency and intensity of these impacts are expected to increase
</t>
  </si>
  <si>
    <t>Likely low since they are not in the estuary anymore. Low across the board.</t>
  </si>
  <si>
    <t>This may be a factor of:
- Inadequate groundwater upwelling
- Temperature
- Inadequate flow
- Algae and phytoplankton
- Log handling
- Municipal wastewater</t>
  </si>
  <si>
    <t xml:space="preserve">Should track in exposure and frequency with temperature and CC. The mill and timbermat made the impact slightly less. </t>
  </si>
  <si>
    <t xml:space="preserve">Data gap. Can be low oxyegn incidences by haven't observed any. Perhaps later in summer but not in the time Chinook are in estuary. </t>
  </si>
  <si>
    <t xml:space="preserve">Yes but low priority. </t>
  </si>
  <si>
    <t>Could study DO during Chinook rearing in estuary</t>
  </si>
  <si>
    <t>May be a factor of: 
- Wastewater discharge
- Mining activities
- Road building (using concrete)
- Forest cover
- Resin acids from log handling</t>
  </si>
  <si>
    <t>Depends on river discharge, snowmelt, precipitation events and local conditions. _x000D_
Linked to sea lice occurrence on juveniles (see Mack CCFS report).</t>
  </si>
  <si>
    <t xml:space="preserve">Nahmint: Potental for impacts from subtidal leftover or historical items; pilings, log booms, fuel, etc. Mostly a data gap, but likely low risk.  
</t>
  </si>
  <si>
    <t xml:space="preserve">Nahmint: don't know of any point sources that could be an issue. Some pilings but not sure if they're creosote or not. 
</t>
  </si>
  <si>
    <t xml:space="preserve">Nahmint: data gap
</t>
  </si>
  <si>
    <t xml:space="preserve">Nahmint: investigate pilings in estuary and historic log boom/dock?
</t>
  </si>
  <si>
    <t xml:space="preserve">Toquaht: There are point sources of deleterious substances and its expected that they are impacting fish rearing, however the severity is unknown. </t>
  </si>
  <si>
    <t>Toquaht: Investigate impact of mine and log sort on wilflife, notable bivalves, food fish, and salmonids. Remediation plans for Toquaht contaminated beaches include 2-3 different ways, dredging is one of them.</t>
  </si>
  <si>
    <t xml:space="preserve">Toquaht: know that deleterious substances are nearby but unknown impacts to fish. </t>
  </si>
  <si>
    <t>Toquaht: investigate deleterious substances and how it's directly affecting fish - any sampling</t>
  </si>
  <si>
    <t xml:space="preserve">There is a possibility of an overall improvement in these impacts in comparison to historic levels. However, in comparison to a pristine/ pre-contact estuary, condition is unknown.With climate we are likely to see more suspended solid events happening, impacts would be throughout the estuary, and all over. Rain events  might contribute to flush these substances, compounding as they move downstream. 
</t>
  </si>
  <si>
    <t>Deadpitch data needed</t>
  </si>
  <si>
    <t xml:space="preserve">Agreeance on low. Old mine not productive anymore. Not a lot of roads here or much traffic or erosion, all sediment sources would be coming from upstream. </t>
  </si>
  <si>
    <t>*Ask clean-up crews for any river cleanups*_x000D_
Microplastics from shellfish aquaculture</t>
  </si>
  <si>
    <t>Ask Dave Hurwitz and Erica Blake. NOT SURE WHY THIS IS IN HERE AS A NOTE?</t>
  </si>
  <si>
    <t>Ask Dave Hurwitz and Erica Blake? WHY HIGH PRIORITY DATA GAP? Did not rate.</t>
  </si>
  <si>
    <t>All</t>
  </si>
  <si>
    <t>May be a factor of:
- Jack prevalence
- Disproportionate sex returns
- Disproportionate harvest by size</t>
  </si>
  <si>
    <t xml:space="preserve">Nahmint: Historical Nahmint spawners are much larger. The SPG in the Nahmint canyon had higher velocities and cobble size as a by product of the rivers size. The river has decreased in size. Size is dependant on harvest, habitat, climate. Fish are ripe from September through to November. The sex ratio is off and effects a lot of the population. Happens every year. Impact on subsequent population is large, a 5 or 50% or greater. High confidence in sex ratios, cause is unknown. 
</t>
  </si>
  <si>
    <t>Nahmint: Historic runs to Nahmint were 60lb CN, large fish could be byproduct from yearlings; if you grow fish really fast, you get more 3-4 jacks (Carol). Higher velocity = bigger fish, harvest is another big thing the higher likelihood of catching a big fish (Wilf). Need to investigate causal mechanism behind changing sex ratios. Jack proportion is the same as its been; sex ratios there are more males than females. sex ratios confident in them but causal mech is unknown.</t>
  </si>
  <si>
    <t xml:space="preserve">Nahmint: data gap.
</t>
  </si>
  <si>
    <t>Toquaht: to have Dave and Erica Blake. Likely similar on Toquaht in comparison to Nahmint</t>
  </si>
  <si>
    <t>Toquaht: data gap but need Dave and Erica Blake. Will be similar in Toquaht than on Nahmint (Wilf) with size selection Alaskan fisheries and pinniped specialization, etc.</t>
  </si>
  <si>
    <t>Toquaht: data gap</t>
  </si>
  <si>
    <t>Toquaht: need Dave and Erica</t>
  </si>
  <si>
    <t>Overall, the epigenetics of hatchery spawners and wild spawners are quite different. Fecundity, in general the number of eggs per age of female, seems to be decreasing over the decades. This year, sampling has been done to count the decrease in fecundity. Expected that this is the case; for 3 year old: 42-4500 eggs is assumed, whereas we are seeing 3300-3600. Makes a huge difference in 32 million eggs to the river across the board. For the past few years, 80% males have returned. In dead pitch, its still quite high at around 75%. Sex ratio has greatly changed. There is likely a selective pressure on adult females contributing to this at high seas in the US and Alaska. Age class is stable at 4 over the years, years we have had an average of 3 year old returns. 80% males right now, we would like 60/40 split either way male or female</t>
  </si>
  <si>
    <t>High male proportions, including in the deadpitch. More research needed. Research needed on BKD prevalance leading to increased jacking</t>
  </si>
  <si>
    <t>Any situation where we see a size decrease its likely as a product of fishing practices -&gt; SE troll and rec fisheries</t>
  </si>
  <si>
    <t>-	Look to deadpitch data from Stock assessment from Jeff Till or Diana Mchugh</t>
  </si>
  <si>
    <t xml:space="preserve">Jacks are present but not in high abundance. Sex ratio is abnormal. Almost all systems weve talked about during these RAs has been &lt;50% females. Similar to what's observed in all streams in HFN territory - 30% female, 70% males. Been observed up and down coast. WC trending that way for a while. Presence of jimmy and jack abundance linked to hatchery practices - not seen in natural spawning pop'n. </t>
  </si>
  <si>
    <t xml:space="preserve">Just beginning to understand implicartions of this on mortality. High priority data gap. </t>
  </si>
  <si>
    <t>Nitinat hatchery, DFO, LGL/HFN Renewal</t>
  </si>
  <si>
    <t xml:space="preserve">Increase PNI - already working on it. </t>
  </si>
  <si>
    <t>This may be caused by straying, translocation, or transplant enhancement of a population. This factor is not applicable to enhanced populations (rivers with a major hatchery).</t>
  </si>
  <si>
    <t xml:space="preserve">Nahmint: strays come in with other rivers, but these are culled out. Every year they cull these fish. 2015 was 30%, ranges to 30-45% strays. 2018 low brood collection resulted in 1 female collected and mixed with nahmint brood. Broodstock taken in lower river consistently show strays from various rivers with hatcheries. High impact in the river. Uncertainty whether or not these fish nose in, leave the system and go to other systems. Need to do dead pitch genetic collection. Medium confidence. 
</t>
  </si>
  <si>
    <t xml:space="preserve">Nahmint: change DNA estimate by sampling from deadpitch data
</t>
  </si>
  <si>
    <t xml:space="preserve">Nahmint: deadpitch sampling during spawner surveys.
</t>
  </si>
  <si>
    <t xml:space="preserve">Toquaht: Transplants happened, but no longer occurs; Thornton has reduced in production 3-4 years ago due to that. Thornton stray rate is quite low. Low certainty. 3 times natural stray rate is seen with hatchery influence. Low confidence, needs data. Thornton changes should be seen this year. </t>
  </si>
  <si>
    <t xml:space="preserve">Toquaht: unknown if management changes will influence this, awaiting data from broodstock returns. Expected change due to mgmt changes. </t>
  </si>
  <si>
    <t>Not Considered Applicable</t>
  </si>
  <si>
    <t xml:space="preserve">Not applicable as run is almost entirley enhanced. Otoliths and DNA indicate hatchery is majority: 90% hatchery </t>
  </si>
  <si>
    <t>Some risk, not non-existent. Non-native genetics coming into population at a low level. Experts in agreeance with this rating. Variable across years. Medium to high certainty, pretty good data on this and might improve in the future.</t>
  </si>
  <si>
    <t>WHY IS FUTURE RISK VERY LOW FOR THIS LF BUT LOW FOR THE NEXT ONE WITH SAME FORMULA?</t>
  </si>
  <si>
    <t>This can be understood as hatchery domestication of a population- behavioural, epigenetic, or genetic</t>
  </si>
  <si>
    <t xml:space="preserve">Nahmint: PNI is low, meaning hatchery fish are spawning with wild fish. Happens in most population and across years. Trend is based on policy, if mass marking occurs, trend will go down, and if not then it will go up. Mass marking is expected to be included across WCVI. Point of PNI is that fish will evolve.
 </t>
  </si>
  <si>
    <t xml:space="preserve">Nahmint: look at PNI.
</t>
  </si>
  <si>
    <t xml:space="preserve">Toquaht: Though genetics have changed, PNI should be managed properly (like Sarita and Burman). </t>
  </si>
  <si>
    <t>Toquaht: confirm PNI from Dave and Erica, but also dependant on how wild the the stock is</t>
  </si>
  <si>
    <t>Across the board PNI is expected to be very low, so its very likely that the wild population is quite small. Prior to the hatchery and fish ways there was probably only a few thousand fish. Lacking historical records of the tributaries of GCL and others to see the true carrying capacity. Compared to samples when the hatchery started, genetic diversity has increased. This is good for adaptive capacity. Wildness: the genetic diversity is less. Almost all the fish in the system are hatchery origin and there are very few wild remaining. Almost all the initial fish used in the hatchery were wild type chinook starting in 1993. Otoliths and DNA indicate hatchery is majority: 90% hatchery. Thus we would expect greater than 50% of wild spawners have been hatchery impacted.</t>
  </si>
  <si>
    <t xml:space="preserve">A bit of a data gap re genetics of residual smaller populations. i.e. Taylor, McBride, etc. </t>
  </si>
  <si>
    <t>-        Look up other tributaries make ups to see if hatchery straying occurs or imprinting ins happening on neighboring systems</t>
  </si>
  <si>
    <t xml:space="preserve">Very low PNI, a big challenge identified here. Based on lterature from the States, probably a 3 or 4. Not a lot of wild ones coming back. Relative recruit, modelled decrease of productivity. Really all theoretical, moderate confidence. Expecting to improve quicker than 50 years. </t>
  </si>
  <si>
    <t xml:space="preserve">Small populations can enter a positive feedback loop or downward spiral in population size due to genetic problems. </t>
  </si>
  <si>
    <t xml:space="preserve">Nahmint: low risk as the populations are larger than those in Clayoquot Sound. Caveat is that these estimates are based on if enhancment continues, if things change then the risk could be high. Not sure if its a predator pit or inbreeding - low risk (Wilf). Population not as low at Tranquil (25 fish).
</t>
  </si>
  <si>
    <t xml:space="preserve">Nahmint: look in literature to whats a small population
</t>
  </si>
  <si>
    <t xml:space="preserve">Nahmint: Minimum viable population size is 500. Literature needs to be looked at for small popultions. 
</t>
  </si>
  <si>
    <t>Toquaht: TCES is a community project vs a federally funded hatchery so it’s a higher risk for change in supporting populations through enhancement, 4 for future trend.</t>
  </si>
  <si>
    <t xml:space="preserve">Three groups that exist, hatchery that spawn in the river, wild river spawners, and hatchery fish that do not spawn in the river. The only wild fish that exist are in the Sproat stock, the question is if they are now being impacted by dampened number. Data gap on this front, but of the overall population, its probably a low impact due to its makeup. </t>
  </si>
  <si>
    <t>Guess would be low. FLAGGED TO CHECK ON, DIDNT GET MANY NOTES</t>
  </si>
  <si>
    <t xml:space="preserve">Yes - just anecdotal </t>
  </si>
  <si>
    <t>MEGIN RIVER</t>
  </si>
  <si>
    <t>MOYEHA RIVER</t>
  </si>
  <si>
    <t>CYPRE RIVER</t>
  </si>
  <si>
    <t>UPPER KENNEDY RIVER</t>
  </si>
  <si>
    <t>SAND RIVER</t>
  </si>
  <si>
    <t>CLAYOQUOT RIVER</t>
  </si>
  <si>
    <t>MURIEL CREEK</t>
  </si>
  <si>
    <t/>
  </si>
  <si>
    <r>
      <t xml:space="preserve">IMPACT </t>
    </r>
    <r>
      <rPr>
        <sz val="10"/>
        <rFont val="Candara"/>
        <family val="2"/>
      </rPr>
      <t xml:space="preserve">   </t>
    </r>
    <r>
      <rPr>
        <b/>
        <sz val="10"/>
        <rFont val="Candara"/>
        <family val="2"/>
      </rPr>
      <t xml:space="preserve">    What will be the change in returning adults?     1=very low to 5=very high impact</t>
    </r>
  </si>
  <si>
    <t>Expert Comments</t>
  </si>
  <si>
    <t>RT Comments</t>
  </si>
  <si>
    <t>Current Effect Notes</t>
  </si>
  <si>
    <t>Notes</t>
  </si>
  <si>
    <t>Megin: Same as Bedwell, lower flows will likely not limit terminal migration
Moyeha: More of an impact on juvenile rearing rather than terminal migration as it is glacial fed and unlogged
Bedwell: Predation is rarley seen in the lower river, occasional in estuary and further in the inlet. Longer droughts could impact fish waiting and increase predation.
Cypre: Slightly higher level of predation than Bedwell. Because it is not glacially fed, water levels may be more influenced by Climate change.
Tranquil: Moderate impact, bear kills are much more common than seal kills. Density and abundance of estuary predators have decreased over time but kills have been observed. Maintained the same trend over last decade and will probably stay the same strend for the next 50 years
Lower Kennedy: Because Chinook size has decreased, it is possible pressure from pinnepeds has increased overall. There is greater risk here due to the amount of water avalible for pinnipeds to use. However there is an expected bottleneck in predator populations with low fish abundance
Upper Kennedy: 
Sand River: Low risk due to lack of fish
Clayoquot River: Low risk and increasing in future
Muriel Creek: Low risk and increasing in future</t>
  </si>
  <si>
    <t>Megin:
Moyeha:
Bedwell:
Cypre:
Tranquil:
Lower Kennedy: Echosounder has been added to the system and reporting can be added to gain more information
Upper Kennedy:
Sand River:
Clayoquot River:
Muriel Creek:
Overall: Learned behavior is expected to major factor here, its likely only a few individuals. As seen in the Straight of Georgia, the majority of individuals that are predating are likely skilled and learned here. These factors should be looked at by local orgs and companies, installing cameras or getting more boots on the ground would be useful. Noting scars and marks from predation during broodstock would be a useful tool to have. Strawberry Island has some data of Kennedy and Tranquil predation in the past. Fish Farms have stated they are insterested in keeping track. Depending on who is in the room, the factors can have different influences</t>
  </si>
  <si>
    <t xml:space="preserve">- Bear kills are much more common than seal kills there
- larger predators have seen a decline all throughout this region, a lack of food in these regions (Chinook) has resulted in these: density dependant on Chinook
- plenty of Chum so predators could be focusing on them however
- Candace: what is risk relative to a baseline of these events: are these events possibly natural or actually antrhopogenically induced
- A: bears are a low risk as Andrew has never seen them in his 31 years
- The same density in estuary predators has decreased throughout time
- Agree that it happens every year in frequency, but the impact is less than what was rated bye Jared and Danny
- Confrim with Doug on this rating
</t>
  </si>
  <si>
    <t>- maintained the same trend over the last decade
- will probably stay the same over 50 year period</t>
  </si>
  <si>
    <t>NTC, Tla-lo-qui-aht</t>
  </si>
  <si>
    <t>-check with Doug and Jared</t>
  </si>
  <si>
    <t xml:space="preserve">Lower Kennedy 
-	Never noticed any predation on CN, only Coho. CN may be too big.
-	Probability is high.
-	Predation on smolts is high, timing on our release. Mostly sea lions adapted to our release. Down there by 100s.
-	Less in last few yrs b/c of less broodstock potentially.
-	Only a matter of time b/c numbers are too low
-	High confidence b/c seeing every year at the hatchery
-	Noticed a change in size over time (smaller and smaller)
-	Water is higher all year round. Tribs get super low, sub-surface flows
-	Main lower river is ok b/c temp: above 16 they come up river
-	If our chinook get smaller, seals may attack them </t>
  </si>
  <si>
    <t xml:space="preserve">Upper Kennedy
-	8-12 CN in upper river in any year. Same as lower.
-	Even a little bit of predation will have a bigger impact. 
-	Chims (bears) not an impact. 
-	Andrew noticed a decline in seals b/c low abundance in fish in Kennedy. (Andrew and Dave). Not saying there are none but went from multiple dozens to half a dozen now. 6-10 seals. Current trend has really decreased.
-	Decline in size is over 30-year time period. 5-6 gens
-	In next 30 years, if we don’t alter our rearing strategy, CN could be getting smaller and smaller
-	Conquer with Andrew. We track all the wounds from collecting broodstock. Bear wound/kill or pinniped wound. No barrier to fish passage in lower river. I still think it’s a data gap until we start tracking it. Never seen a wound on Upper Kennedy.
-	One issue is Upper drops more severe than Lower. They wont go over the bar, they’re going to learn eventually. </t>
  </si>
  <si>
    <t>Sand River
-	No fish there anymore. Sterile in river, no growth on the rock
-	If population is so low, it wouldn’t attract any predators
-	Future trend, it’s our Nation’s hope to have fish in all our rivers
-	CN only go far as where bridge used to be
-	How to fix: road crossing (unravelled), stream crossings
-	Last km down to lake more substate. Removal of center column, all the gravel that used to be there has moved down. Returned back to its original bend. Barrier created a pool, curving back to river left
-	Action Item for slope stability. Let nature run its course there. So steep.</t>
  </si>
  <si>
    <t xml:space="preserve">Clayoquot River
-	Sockeye not the chinook
-	If its low flow, they follow them up to cold creek.
-	Current trend, pretty stable.
-	But with low stocks, impact could be higher. </t>
  </si>
  <si>
    <t>Muriel Creek
-	At mouth of creek, mostly after Muriel sockeye. CN in there but rarely seen predators attack CN. 
-	Predation is same as Lower Kennedy, so rated the same. Wanders from Lower Kennedy. 
-	Lagoon is narrow for predation in CN. 
-	Chances of interaction would be higher b/c it’s smaller. 
-	Predator control. 
-	Potential log jams and vegetation would prevent seals from getting up
-	Low flows, CN get stuck at mouth of MC</t>
  </si>
  <si>
    <t xml:space="preserve">Megin: 
Moyeha: 
Bedwell:
Cypre:
Tranquil: 
Lower Kennedy: 
Upper Kennedy: 
Sand River: 
Clayoquot River: 
Muriel Creek: </t>
  </si>
  <si>
    <t xml:space="preserve">Megin:
Moyeha:
Bedwell:
Cypre:
Tranquil:
Lower Kennedy:
Upper Kennedy:
Sand River:
Clayoquot River:
Muriel Creek:
Overall: </t>
  </si>
  <si>
    <t xml:space="preserve">Megin: 
Moyeha: 
Bedwell: 
Cypre: 
Tranquil: 
Lower Kennedy: 
Upper Kennedy: 
Sand River: 
Clayoquot River: 
Muriel Creek: </t>
  </si>
  <si>
    <t>FLAGGED TO RERATE</t>
  </si>
  <si>
    <t xml:space="preserve">Megin: 
Moyeha: 
Bedwell: 
Cypre: Lack of cover and complexity in waterhsed
Tranquil: Happens frequently, every year but impact is quite low as it in mainlt in the transit area of the lower river and some areas of reach one and half of reach two: 20-30% habitat coverage
Lower Kennedy: 
Upper Kennedy: 
Sand River: 
Clayoquot River: 
Muriel Creek: </t>
  </si>
  <si>
    <t xml:space="preserve">Megin:
Moyeha:
Bedwell:
Cypre: Doug was not present at this meeting, to follow up with him to readjust the rating
Tranquil:
Lower Kennedy:
Upper Kennedy:
Sand River:
Clayoquot River:
Muriel Creek:
Overall: </t>
  </si>
  <si>
    <t>- Transit area in the lower river is the major area where this happens, some areas of reach 1 and half of reach two: 20-30% of habitat coverage
- rated as a 5 for temproal scale because it is frequent every year
- impact is quite low, rated as 10% or a 1
-low confidence in this rating
-confirm with Doug and Jared on these scores</t>
  </si>
  <si>
    <t>- has and would increase over time: 4,4</t>
  </si>
  <si>
    <t>Lower Kennedy
-	Lots of water, will likely remain the same</t>
  </si>
  <si>
    <t>Upper Kennedy
-	The bar is passable when I went there a couple weeks. As dry as it was.
-	Flashy system, good rain goes up, couple days before it drops down.
-	Years where there is water there but so low that nothing will go up.
-	Every 5 years
-	Concerned about gamete quality, if get over ripe, more likely to encounter issues (Erica)
-	Annual return is low but steady
-	Lake between Upper Kennedy, could be deeper, water temps *come back*
-	Due to low numbers, I would put it higher (10-12 CN)
-	Right now, 12 is a good year. Ten years ago, 20 was a good year.
-	In the last 10 years, 4-7 of the driest years. More frequent.
-	Greening up of the mountainside will help a lot. Mountainside was brown, rivers were flashy. Now that nice and green, it’s buffered. 1 good thing we have on our side. Our logging has decreased. Release of water has slowed down. Trickle effect.</t>
  </si>
  <si>
    <t>Sand River
-	Access might be an issue b/c whole mouth is an issue and bar keeps increasing.
-	Low flow, hardly moving, in high its charging off mountain. 
-	Due to low stocks, would have big impact. 
-	Future likely significant increase. Can’t get any worse now. 
-	All spawning gravel down at the mouth
-	Upslope stability might be curbing flooding. 
-	Not a huge budget to hire Geotech, collecting Lidar is good for looking at watershed stability. Will help with budgeting assessments. 
-	No help from any man, seems to be stabilizing. Finding that its returned to original course in its own time, it’s a good thing. Somewhere down the line, will need reintro of spawning gravel or transplant of CN. Don’t offer it any help. Example of how well nature can recover.
-	Photo-monitoring software and ghosting. Allow you to line it up perfectly. Substrate analysis as well. ACTION ITEM FOR KK *</t>
  </si>
  <si>
    <t xml:space="preserve">Clayoquot River
-	Most years there is an issue. Similar to Sand. </t>
  </si>
  <si>
    <t>Muriel Creek
-	Low flow it’s severe. Muriel goes to sub-surface. 
-	Increasing trend.</t>
  </si>
  <si>
    <t xml:space="preserve">Megin: 
Moyeha: 
Bedwell: 
Cypre: 
Tranquil: Moderate habitate effect but constnatly occurying in frequency. Habitat restoration has increased over past decade, making a better state than previous decade
Lower Kennedy: 
Upper Kennedy: 
Sand River: 
Clayoquot River: 
Muriel Creek: </t>
  </si>
  <si>
    <t xml:space="preserve">Megin:
Moyeha:
Bedwell:
Cypre:
Tranquil:
Lower Kennedy: Change to very low
Upper Kennedy:
Sand River:
Clayoquot River:
Muriel Creek: shift over to all of kennedy for the 2014 estimate
Overall: </t>
  </si>
  <si>
    <t>- 40% or a 3 rating for habitat effect
- Temporal is constant: 5
- reduction in next brood approximates to around: 20% moderate to major impact</t>
  </si>
  <si>
    <t xml:space="preserve">- spawning habitat restoration has increased over the past decade resulting in a 2 for the a better state than previous
</t>
  </si>
  <si>
    <t>Lower Kennedy
-	Quality is good but quantity is the issue. 
-	Gravel doesn’t move there. Sediment don’t see it as a problem. 
-	Wanders is past, due to decreased habitat in Lower Kennedy
-	Spawning above the rapids, NE to snag. Right below the hatchery is the only place.
-	Substrate is good boulder-cobble spawning gravel. The area is the issue, 250m length all around. 
-	Generally have not seen a reduction is quality or quantity. 
-	Stable for last 10 years, will keep steady.</t>
  </si>
  <si>
    <t xml:space="preserve">Megin: 
Moyeha: 
Bedwell: 
Cypre: 
Tranquil: Spawning areas have maintained in the mainstem of reach on and persisted throughout logging. Quality of spawning habitat has increased with restoration
Lower Kennedy: 
Lower Kennedy: 
Upper Kennedy: 
Sand River: 
Clayoquot River: 
Muriel Creek: </t>
  </si>
  <si>
    <t xml:space="preserve">Megin:
Moyeha:
Bedwell:
Cypre:
Tranquil:
Lower Kennedy:
Upper Kennedy: fix none/ known
Sand River:
Clayoquot River:
Muriel Creek:
Overall: </t>
  </si>
  <si>
    <t>- Spawning has maintained in the mainstem of reach one and persited throughout logging</t>
  </si>
  <si>
    <t>- Quality has increased as a by product of restoration, but hard to say whether quantity and amount will actually increase. 
- 2,3</t>
  </si>
  <si>
    <t xml:space="preserve">Megin: 
Moyeha: 
Bedwell: 
Cypre: 
Tranquil: Public use has increased over time and this could be a useful avenue for implement new fishing regulations and management practices
Lower Kennedy: 
Upper Kennedy: 
Sand River: 
Clayoquot River: 
Muriel Creek: </t>
  </si>
  <si>
    <t xml:space="preserve">Megin: Adjust all non/unk ratings to very low
Moyeha: Adjust all non/unk ratings to very low
Bedwell: Adjust all non/unk ratings to very low
Cypre: Adjust all non/unk ratings to very low
Tranquil: Adjust all non/unk ratings to very low
Lower Kennedy:
Upper Kennedy:
Sand River:
Clayoquot River:
Muriel Creek:
Overall: </t>
  </si>
  <si>
    <t xml:space="preserve">-more people to increase over time but restriction will likely increase over time so Tranquil could be managed better in terms of regualtions
</t>
  </si>
  <si>
    <t>-Potentially we could reach out to DFO about the inclusion of a mandate to list Tranquil as non-fishable for CNR for certain times of the year</t>
  </si>
  <si>
    <t xml:space="preserve">Megin: 
Moyeha: 
Bedwell: 
Cypre: 
Tranquil: Little data on the matter, but temperature regimes are expected to shift to higher temps and greater frquency of adverse weather events suh as droughts. Likeley to be moderate impact over long period of time.  Potentially request inclusion to list Tranquil as non-fishable for certain times of the year.
Lower Kennedy: 
Upper Kennedy: 
Sand River: 
Clayoquot River: 
Muriel Creek: </t>
  </si>
  <si>
    <t xml:space="preserve">- Temprature does not seem to be an issue but we have little data
</t>
  </si>
  <si>
    <t>- Fairly stable over the last 10 years
- temperature will increase over time, so it coukd have generational effects over time, but not necissarly immediate impacts
-might be a moderate impact over a long period of time</t>
  </si>
  <si>
    <t xml:space="preserve">- There is logger data over the past few years, but still data deficeint </t>
  </si>
  <si>
    <t>-Check in with Diana at the end of the meeting to track over the year</t>
  </si>
  <si>
    <t>Examples:_x000D_
-Pea mouth chub_x000D_
-Carp_x000D_
-Didymo_x000D_
-Eurasian Millfoil</t>
  </si>
  <si>
    <t xml:space="preserve">Megin: 
Moyeha: 
Bedwell: 
Cypre: 
Tranquil: Data gap; expected that temperature, flow, and PH would influence emrgence but it has not been looked at for Tranquil
Lower Kennedy: 
Upper Kennedy: 
Sand River: 
Clayoquot River: 
Muriel Creek: </t>
  </si>
  <si>
    <t xml:space="preserve">Megin:
Moyeha:
Bedwell:
Cypre:
Tranquil:
Lower Kennedy:
Upper Kennedy:
Sand River:
Clayoquot River:
Muriel Creek:
Overall: BTU days correspond to emergence, being that there are loggers now available this can be looked at possibly. </t>
  </si>
  <si>
    <t>Data gap - will be adressed in red scouring</t>
  </si>
  <si>
    <t>- Data gap</t>
  </si>
  <si>
    <t>- Temperature, flow, and PH seems to suggested the change in emergance, but we are unsure of the causal mechanism</t>
  </si>
  <si>
    <t>- Temperature, flow, and PH</t>
  </si>
  <si>
    <t>- investigate the Doug's emergance data relative to temperture and then gauge the temprature of the river to see when the YoY might be emerging in Tranquil</t>
  </si>
  <si>
    <t xml:space="preserve">Megin: 
Moyeha: 
Bedwell: 
Cypre: 
Tranquil: Does not seem to be an issue common to this watershed, however some high pressure systems in January and Feburary pose a risk
Lower Kennedy: 
Upper Kennedy: 
Sand River: 
Clayoquot River: 
Muriel Creek: </t>
  </si>
  <si>
    <t xml:space="preserve">Megin: Flagged for data gap
Moyeha: Flagged for data gap
Bedwell: Flagged for data gap
Cypre: Flagged for data gap
Tranquil: Flagged for data gap
Lower Kennedy:
Upper Kennedy:
Sand River:
Clayoquot River:
Muriel Creek:
Overall: </t>
  </si>
  <si>
    <t>- does not seem to be an issue common this this watershed: 1,1,1, High confidence</t>
  </si>
  <si>
    <t>- High pressure systems in January and Feb
- Temperature will likely increase overtime but could have an impact over a long period of time</t>
  </si>
  <si>
    <t xml:space="preserve">Megin: 
Moyeha: 
Bedwell: 
Cypre: 
Tranquil: On straight shots and more turbulent areas there will be more of an effect; mostly a data gap. 
Lower Kennedy: 
Upper Kennedy: 
Sand River: 
Clayoquot River: 
Muriel Creek: </t>
  </si>
  <si>
    <t>Megin:
Moyeha:
Bedwell:
Cypre:
Tranquil:
Lower Kennedy:
Upper Kennedy:
Sand River:
Clayoquot River:
Muriel Creek:
Overall: High priority data gap</t>
  </si>
  <si>
    <t>- the straighter shots and more turbulent areas will have more of an effect than others, i.e. it is dependant on the particular area
Data gap</t>
  </si>
  <si>
    <t>- peak migration followed peak rainfall by 4 days with emergance: more unbuttoned fish after flow intruduction - but one year and a potential data gap</t>
  </si>
  <si>
    <t>- larger peak flows as a results on increased rainfall in frequency and intensity</t>
  </si>
  <si>
    <t xml:space="preserve">Megin: 
Moyeha: 
Bedwell: 
Cypre: 
Tranquil: has gotten worse over the last 10 years and will like increase in severity over time
Lower Kennedy: 
Upper Kennedy: 
Sand River: 
Clayoquot River: 
Muriel Creek: </t>
  </si>
  <si>
    <t>Megin: High priority data gap
Moyeha: High priority data gap
Bedwell: High priority data gap
Cypre: High priority data gap
Tranquil:
Lower Kennedy: check unkown/none
Upper Kennedy:
Sand River:
Clayoquot River:
Muriel Creek:
Overall: FHAPs could be done on other rivers; looking at intergravel flows and DO's, channel variablity, incubation success</t>
  </si>
  <si>
    <t>- has got worse over the last 10 years and will increase in severity over time</t>
  </si>
  <si>
    <t>Megin:
Moyeha: MHSS putting out benthic baskets
Bedwell: MHSS putting out benthic baskets, look into with masters project done
Cypre:
Tranquil:
Lower Kennedy:
Upper Kennedy:
Sand River:
Clayoquot River:
Muriel Creek:
Overall: benthic diversity and abundance has been used as an indicator for PH data as they are closley related; aklalnitny has a major influence on fish productiy capacity: more alkalinity.In a trib similar to atleo, 7.2-7.5 level</t>
  </si>
  <si>
    <t>Megin:
Moyeha:
Bedwell:
Cypre:
Tranquil:
Lower Kennedy:
Upper Kennedy:
Sand River:
Clayoquot River:
Muriel Creek:
Overall: In the cowichan, in a low water year 90% did not make it down, in a high water year, 90% did make it down. The marjotiy of which are being picked off by predators. Dependant on flows, so systems that don't have a snowpack influx in the spring could be highlighted; Tranquil and Cypre</t>
  </si>
  <si>
    <t xml:space="preserve">Megin: Awating Kristi Miller results
Moyeha: Awating Kristi Miller results
Bedwell: Awating Kristi Miller results
Cypre: Coho enhancment has been done at Cypre every year, could have impact on transmission of some bacerium
Tranquil: Awating Kristi Miller results
Lower Kennedy: High priority data gap
Upper Kennedy: High priority data gap
Sand River: High priority data gap
Clayoquot River: High priority data gap
Muriel Creek:
Overall: </t>
  </si>
  <si>
    <t xml:space="preserve">Megin: 
Moyeha: 
Bedwell: 
Cypre: 
Tranquil: Expected to be of little impact within the river istself, but likely in the estuary and inlet. Expected to increase with impact over time with Climate change
Lower Kennedy: 
Upper Kennedy: 
Sand River: 
Clayoquot River: 
Muriel Creek: </t>
  </si>
  <si>
    <t>-likely to increase over time in the next 50 years</t>
  </si>
  <si>
    <t xml:space="preserve">Megin: 
Moyeha: 
Bedwell: 
Cypre: 
Tranquil:
Lower Kennedy: 
Upper Kennedy: 
Sand River: 
Clayoquot River: 
Muriel Creek: </t>
  </si>
  <si>
    <t xml:space="preserve">Megin: 
Moyeha: 
Bedwell: 
Cypre: 
Tranquil: Some work has looked at instream avalibility of invertebrates and insects and found Tranquil to have significantly less abundance in brackish marsh invertebrates than unlogged Moyeha river
Lower Kennedy: 
Upper Kennedy: 
Sand River: 
Clayoquot River: 
Muriel Creek: </t>
  </si>
  <si>
    <t xml:space="preserve">Megin:
Moyeha: MHSS to do work on this
Bedwell: MHSS to do work on this
Cypre:
Tranquil:
Lower Kennedy:
Upper Kennedy:
Sand River:
Clayoquot River:
Muriel Creek:
Overall: Work could be expanded on in Ahousaht rivers to adress this data gap. Question is in rivers that do dry up, how does the benthic community respond? Bedwell has seen this in great magnitutde. Tranquil had segmented pools. High flow events could have an impact, flashy systems could have little or no groceries. Such as the Cypre which lies on both extremes: flashy and not, this could be looked at relative to lake fed streams like the Megin or intact ones like the Moyeha. </t>
  </si>
  <si>
    <t>- current trend is 4 and will increase over time</t>
  </si>
  <si>
    <t xml:space="preserve">Megin: 
Moyeha: 
Bedwell: 
Cypre: 
Tranquil: Restoration has impoved some rearing habitat but it is unlikely to outrace the decrease in rearing habitat quality over time
Lower Kennedy: 
Upper Kennedy: 
Sand River: 
Clayoquot River: 
Muriel Creek: </t>
  </si>
  <si>
    <t>Megin:
Moyeha:
Bedwell:
Cypre:
Tranquil: By-weekly swims are being done to confirm habitat type, timing, location, and distribution of rearing chinook. -CWFS. Fish exhibit diurnal life cycles
Lower Kennedy: fix none/unk
Upper Kennedy:
Sand River:
Clayoquot River:
Muriel Creek:
Overall: Recent research has really opened up our eyes. Maybe these have always been spawning channels, but maybe we can influence rearing by installing new areas and refugia to potentially support the help of them. Change wording of the LF so that it includes inadequat. Yearling chinook: there is the odd yearling Chinook, but in Nanaimo; genetics seem to be plastic, above the lake seems to wait for a year, below the year they are subyearlings. 99% are mostly ocean type. Genetics are the same, but the fish move differently depending on characteristics of waterhsed area. Action items: sample otoliths from juveniles -&gt; radial distance equates to size of the fish once outmigrating to sea to determine what factors influence leaving the river and what effect that has on marine survival</t>
  </si>
  <si>
    <t>-unless they really upped their game, it is unlikley that retoration will be able to outrace the decrease over time</t>
  </si>
  <si>
    <t xml:space="preserve">Megin: 
Moyeha: 
Bedwell: 
Cypre: 
Tranquil: Same as LF 36
Lower Kennedy: 
Upper Kennedy: 
Sand River: 
Clayoquot River: 
Muriel Creek: </t>
  </si>
  <si>
    <t xml:space="preserve">Megin: 
Moyeha: 
Bedwell: 
Cypre: 
Tranquil: Not a huge issue and not likely to increase in impact or scale
Lower Kennedy: 
Upper Kennedy: 
Sand River: 
Clayoquot River: 
Muriel Creek: </t>
  </si>
  <si>
    <t>Megin:
Moyeha:
Bedwell:
Cypre:
Tranquil: large concenration in side channels, but low rating in the future is not appropriate probably.
Lower Kennedy:
Upper Kennedy:
Sand River:
Clayoquot River:
Muriel Creek:
Overall: Make it and they will use it. Cowchan: spread water out and its had a huge effect</t>
  </si>
  <si>
    <t>Floodplain habitat is particularly important for Chinook salmon</t>
  </si>
  <si>
    <t>-not huge problem and likely not to increase</t>
  </si>
  <si>
    <t xml:space="preserve">Megin: 
Moyeha: 
Bedwell: 
Cypre: 
Tranquil: Stranding was exhibited during swim surveys and is common. Maintained the same rate over the last 10 years but is likely to increase in impact and scale over time
Lower Kennedy: 
Upper Kennedy: 
Sand River: 
Clayoquot River: 
Muriel Creek: </t>
  </si>
  <si>
    <t xml:space="preserve">Megin:
Moyeha:
Bedwell:
Cypre: flagged for input from Doug, could be a potential issue s it is one in Tranquil
Tranquil: Stranding has been exhibited
Lower Kennedy:
Upper Kennedy:
Sand River:
Clayoquot River:
Muriel Creek:
Overall: </t>
  </si>
  <si>
    <t>-stranding did exist during swim surveys and is a common phenomonon
- it has maintend the same rate over the last 10 years and is likely to increase over the next 10 years</t>
  </si>
  <si>
    <t xml:space="preserve">Megin: 
Moyeha: 
Bedwell: 
Cypre: 
Tranquil: Gotten worse in analagous systems over the last 10 years, and especially worse in Tranquil. Expected to increase in impact and scale over time
Lower Kennedy: 
Upper Kennedy: 
Sand River: 
Clayoquot River: 
Muriel Creek: </t>
  </si>
  <si>
    <t xml:space="preserve">Megin:
Moyeha:
Bedwell:
Cypre:
Tranquil:
Lower Kennedy:
Upper Kennedy: upper creek not buffered by lake, fix this
Sand River:
Clayoquot River:
Muriel Creek:
Overall: </t>
  </si>
  <si>
    <t>- gotten worse over the last decade in analagous systems and is likely to be one of the worst in Tranquil. Thus, it probabaly be worse over time</t>
  </si>
  <si>
    <t xml:space="preserve">Megin:
Moyeha:
Bedwell:
Cypre:
Tranquil:
Lower Kennedy:
Upper Kennedy:
Sand River:
Clayoquot River:
Muriel Creek:
Overall: On and off enhancment, we would see a better response from the wild if hatchery did have an effect. </t>
  </si>
  <si>
    <t>- Doug had incubation take place in the hatchery and released them in the sea-water/ estuary environment
- this could have ramifications for straying
- sea pens were within a distance where the fish could have inprinted on the river
- assumption is that most of the wild fish have left already and are not interacting with the hatchery releases
- overall assumed to be a low risk</t>
  </si>
  <si>
    <t>Major data gap, hard to say if they are operating the same niche or competeing with one another at all</t>
  </si>
  <si>
    <t>-following year Candice Pico will conduct a study on food avalibility and stomach contents of juvenile chinook in the area</t>
  </si>
  <si>
    <t>This limiting factor is focused on condition and mortality of fish in the river regardless of where disease or parasite transmission occured.
Examples:
- Sea Lice
- Aquaculture practices and hatchery
- Worms and other freshwater parasites
- HMSI
- PRV
- Jaundice</t>
  </si>
  <si>
    <t>l</t>
  </si>
  <si>
    <t xml:space="preserve">Megin: 
Moyeha: 
Bedwell: 
Cypre: 
Tranquil: maintend the same over the last decade, and is likely to increase in severity and frequency over time
Lower Kennedy: 
Upper Kennedy: 
Sand River: 
Clayoquot River: 
Muriel Creek: </t>
  </si>
  <si>
    <t>Megin:
Moyeha:
Bedwell:
Cypre:
Tranquil:
Lower Kennedy:
Upper Kennedy:
Sand River:
Clayoquot River:
Muriel Creek:
Overall: Change all future rating to higher risk due to climate rankings, Kristi Miller is adressing this gap as they move through time out to sea</t>
  </si>
  <si>
    <t>h</t>
  </si>
  <si>
    <t>- maintend the same over the last decade, and is likely to increase in severity and frequency over time</t>
  </si>
  <si>
    <t xml:space="preserve">Megin:
Moyeha:
Bedwell:
Cypre:
Tranquil:
Lower Kennedy:
Upper Kennedy:
Sand River:
Clayoquot River:
Muriel Creek:
Overall: Bedwell, Cypre, and Tranquil could have less gorceries due to poor quality habitat. Cadice is looking to plankton tows at Moyeha and Tranquil. Keep an eye out for Julian Lings work for stomach content analysis, Jen Yakimishyn to share stomach contents reports. Indicating what work is being done and when its going to be delivered. </t>
  </si>
  <si>
    <t>Megin:
Moyeha:
Bedwell:
Cypre:
Tranquil:
Lower Kennedy:
Upper Kennedy:
Sand River:
Clayoquot River:
Muriel Creek:
Overall: fix year to 2021</t>
  </si>
  <si>
    <t>Megin:
Moyeha:
Bedwell:
Cypre:
Tranquil:
Lower Kennedy:
Upper Kennedy:
Sand River:
Clayoquot River:
Muriel Creek:
Overall: As fish leave, they may or may not use their respective estuary and beach habitat. Question is whether or not these fish migrate towards thier neighbooring areas to utilize habitat</t>
  </si>
  <si>
    <t>greed crab reducing habitat</t>
  </si>
  <si>
    <t xml:space="preserve">Megin: 
Moyeha: 
Bedwell: 
Cypre: 
Tranquil: Has increased in severity and scale and will continue this trend
Lower Kennedy: 
Upper Kennedy: 
Sand River: 
Clayoquot River: 
Muriel Creek: </t>
  </si>
  <si>
    <t xml:space="preserve">Megin: Fix none/unk errors
Moyeha: Fix non/unk errors
Bedwell:
Cypre:
Tranquil:
Lower Kennedy:
Upper Kennedy:
Sand River:
Clayoquot River:
Muriel Creek:
Overall: </t>
  </si>
  <si>
    <t>has gotton worse and will get worse</t>
  </si>
  <si>
    <t>Megin:
Moyeha: CRS will be including European Greencrab removal, Krista Stubbs to pass along information
Bedwell: CRS will be including European Greencrab removal, Krista Stubbs to pass along information
Cypre: CRS will be including European Greencrab removal, Krista Stubbs to pass along information
Tranquil: CRS will be including European Greencrab removal, Krista Stubbs to pass along information
Lower Kennedy: Blue carbon report has been done, there are maps of eelgrass and fish use: to get from Jennifer Yakimishyn
Upper Kennedy:
Sand River:
Clayoquot River:
Muriel Creek:
Overall:</t>
  </si>
  <si>
    <t xml:space="preserve">Megin: 
Moyeha: 
Bedwell: 
Cypre: 
Tranquil: High averages over monitoring years, 21 day average of over 20 degrees. Chinook are probabaly staying in river longer due to higher temps at sea. Tranquil is a higher temp system that does not have snowmelt or is glacier fed, so it could be warmer than others on average. Trend has stayed the same over last 10 years but will likely increase
Lower Kennedy: 
Upper Kennedy: 
Sand River: 
Clayoquot River: 
Muriel Creek: </t>
  </si>
  <si>
    <t xml:space="preserve">Megin: Fix none/ unk
Moyeha: Fix none/ unk
Bedwell: Fix none/ unk
Cypre: Fix none/ unk
Tranquil: Fix none/ unk
Lower Kennedy:
Upper Kennedy:
Sand River:
Clayoquot River:
Muriel Creek:
Overall: </t>
  </si>
  <si>
    <t xml:space="preserve">- High temperatures in some monitoring years, 21 day average of 20 degrees
- Chinook potentially staying in the river longer due to higher temperature regi
- Kennedy is a much higher temp system and does not has much mountain and or glacier/snowmelt runnoff so it runs a bit colder than others
</t>
  </si>
  <si>
    <t>stayed the same and will get worse</t>
  </si>
  <si>
    <t>- little data over time, would be good to track with swim surveys</t>
  </si>
  <si>
    <t xml:space="preserve">Megin: 
Moyeha: 
Bedwell: 
Cypre: 
Tranquil: Data gap on fecundity, maturation rate, and sex ratios. Jacking rates have been consitent over the years with some peaks. 
Lower Kennedy: 
Upper Kennedy: 
Sand River: 
Clayoquot River: 
Muriel Creek: </t>
  </si>
  <si>
    <t xml:space="preserve">Megin:
Moyeha:
Bedwell: fix the hatchery influence
Cypre:
Tranquil:
Lower Kennedy:
Upper Kennedy:
Sand River:
Clayoquot River:
Muriel Creek:
Overall: </t>
  </si>
  <si>
    <t>- Data gap: on fecundiity, maturation rate, and sex ratios
- Jacking is to be confimed with data by Diana
- Tranquil is quite similar to Kennedy in that the discussions of enahancment came with the same ramifications
-rating for a 2 based on Jack rate becuase we have little to no information on the other influences</t>
  </si>
  <si>
    <t>been increasing over the last decade and projected to get worse</t>
  </si>
  <si>
    <t>These are a major data gap, but we do have data from Doug's swims regarding jacking</t>
  </si>
  <si>
    <t>-could be hatchery based for changing genetics</t>
  </si>
  <si>
    <t>- Doug should review this
- Jacking to be confimed by swim surveys from Diana</t>
  </si>
  <si>
    <t xml:space="preserve">Megin: 
Moyeha: 
Bedwell: 
Cypre: 
Tranquil: Withler's genetic analyses estimated that around 20% PNI is wild type
Lower Kennedy: 
Upper Kennedy: 
Sand River: 
Clayoquot River: 
Muriel Creek: </t>
  </si>
  <si>
    <t xml:space="preserve">Megin: High now, future rating high: up to DFO fix it and begin mass marking
Moyeha: High now, future rating high: up to DFO fix it and begin mass marking
Bedwell: If hatchery fish are taken into Brood then its a high risk, ask Doug if he is still taking broodstock from hatchery fish. Doug is still taking hatchery fish: if there are very few fish, do you think you are impacting the wild spawn by taking the wild fish. Hope is to get it to 40% natural. Trying to reduce # hatchery fish in the broodstock, but increase wild while number are low, you have to be careful not to reach a bottle neck
Cypre: High now, future rating high: up to DFO fix it and begin mass marking
Tranquil:
Lower Kennedy:
Upper Kennedy:
Sand River:
Clayoquot River:
Muriel Creek:
Overall: Straying issues is a data gap that is being addressed across regions. Key action item: Nuu-cha-nulth is pushing for mass marking. Move PNI up to .7 over time. Natural influences will dominate. Up to local nations and communities to manage. Simpling not taking hatchery fish into broodstock increases PNI. </t>
  </si>
  <si>
    <t>For Follow up with roundtable</t>
  </si>
  <si>
    <t>-Withler estimated that are 20% PNI is wild
-below 50% is very hatchery influnced
- probable high risk, affects 30-50% of the return</t>
  </si>
  <si>
    <t>will get worse before it gets better</t>
  </si>
  <si>
    <t>Withler et al. suggests to be major influence on integrity and subsequent return</t>
  </si>
  <si>
    <t>-check with Doug on rating</t>
  </si>
  <si>
    <t>This can be understood as hatchery domestication of a population- behavioural, epigenetic, or genetic (applicable to major integrated enhanced populations)</t>
  </si>
  <si>
    <t xml:space="preserve">Megin: No enhancement so low risk:
Moyeha: No enhancment so low risk:
Bedwell: rank but have low confidence: utilize PNI estimates with withlers categories to determine
Cypre: rank but have low confidence:
Tranquil: rank but have low confidence:
Lower Kennedy:
Upper Kennedy:
Sand River:
Clayoquot River:
Muriel Creek:
Overall: </t>
  </si>
  <si>
    <t xml:space="preserve">- hatchery influence on river could have a major implications on the integrity of the wild population
- happens everyearæ
- manage for PNI rather than absolutley get rid of hatcheries
- what kind of nature do we want? 
</t>
  </si>
  <si>
    <t>PNI has gotton worse over last decade, DFO has suggested they will go forwards with including parental based tagging, so it should get better over time</t>
  </si>
  <si>
    <t>-work needs to be done on whether or not PNI is being impacted</t>
  </si>
  <si>
    <t>Not Considered Applicable on this population</t>
  </si>
  <si>
    <t>Megin:
Moyeha:
Bedwell:
Cypre:
Tranquil:
Lower Kennedy:
Upper Kennedy:
Sand River:
Clayoquot River:
Muriel Creek:
Overall: 50-500 rule: super depressed stocks, so it should be high across the board</t>
  </si>
  <si>
    <t xml:space="preserve">- Data gap for now, but considering there are is a lower frequency of wild fish in the population genetic in general, it is likely there is an influnce but confidnce is low
-happening often but hard to say the subsequent return impact in spite of all of this
- affects all life stages so it is likely to be a high impact, at a 4
</t>
  </si>
  <si>
    <t xml:space="preserve">- </t>
  </si>
  <si>
    <t>- Reach out to Caren regarding the parental based tagging for this river
-check with Doug on rating</t>
  </si>
  <si>
    <t>TAHSIS RIVER</t>
  </si>
  <si>
    <t>LEINER RIVER</t>
  </si>
  <si>
    <t>TSOWWIN RIVER</t>
  </si>
  <si>
    <t>SUCWOA RIVER</t>
  </si>
  <si>
    <t>CANTON CREEK</t>
  </si>
  <si>
    <t>CONUMA RIVER</t>
  </si>
  <si>
    <t>Issue of Limiting Factor - Further Detail</t>
  </si>
  <si>
    <t>Low flows may increase predation
Habitat alterations (i.e. log booms)
Artificial lights
Fences</t>
  </si>
  <si>
    <t>Look for selection in females or sex ratio change</t>
  </si>
  <si>
    <t>Data gap.</t>
  </si>
  <si>
    <t xml:space="preserve">Estuary has an significant amount of sea lion predation, it is increasing annualy but its hard to quantify. Increasing intensity annualy. Under 10% of the hatchery individuals are taken by seals. </t>
  </si>
  <si>
    <t xml:space="preserve">Unsure the magnitude on actual conuma natural spawners. </t>
  </si>
  <si>
    <t>Get info back on the the actual amount of returning spawners</t>
  </si>
  <si>
    <t>-Expected that the combination of aggradation and change in hydrological regieme that this is not only bad but will get worse</t>
  </si>
  <si>
    <t>Low confidnce, not continuously monitored</t>
  </si>
  <si>
    <t>- Colder water regeime with more runoff than most stream. High confidnce thanks to consitent SIL data. Precautionary apprach for future rating, as there is a lot of logging up river</t>
  </si>
  <si>
    <t>-Expected that the combination of aggradation and chanign hrdologicla regiem that this is not only bad but will get worse</t>
  </si>
  <si>
    <t>Noted as a data gap, likely a data gap.</t>
  </si>
  <si>
    <t xml:space="preserve"> </t>
  </si>
  <si>
    <t>Data gap, D. Hayes would be good to reach out too</t>
  </si>
  <si>
    <t>Simiilar to other systems. There are very low flows in August the result in staging in the estuary. Deep pool for holding below marker zero has move to the lower estuary. Substantive loss in the upper river, with migration of bank with much braiding. Potential spawning habitat at flood but for the most part it is over water. Expected that 30-40% of the population is affected. Significant gravel movement annually. Impact on subsequent return is expected impact is very high and will liekly increase over time with low flows and increase in potential for bedload movement.</t>
  </si>
  <si>
    <t>-Expected that the combination of aggradation and chanign hrdologicla regiem that this is not only bad but will get worse. Stabiliy is waining every year. There is bone dry years without any flow. Currently they hold in the tidal areas of the Conuma. This happens annualy or close to it. Ranked very high across the baord</t>
  </si>
  <si>
    <t>Low confidnce, not continuously monitored. But research does say it happens</t>
  </si>
  <si>
    <t>Dependant on carrying capacity of the river. If there is a higher escapment there is more competition for space. Tahsis was swam 7 times this year; crews noted thar spawning habitat is not limited in quality and quantity. Banks are not very stable in lower reaches, probably more alluvials building in the last few decades. More and more gravels being deposited over time. This LF is more related to the development of gammetes rather than the survival of the indvidual. Low confidence due to this impact score. As this LF relates to the life history stage of spawners, it is less influenctial on the overall return as compared to incubation and alvin stages.</t>
  </si>
  <si>
    <t>Increase in fines reudces emergence success.</t>
  </si>
  <si>
    <t>Flag for commentary from Kent NSWS and river swimmers-&gt; Nick Bohlender will track the current swimmers down and see if they can make it.</t>
  </si>
  <si>
    <t xml:space="preserve">Because it shorter, it could have less spawning gravel and area. There is not as much of it, but it does seem relativley stable. Rated as low risk across the board with high confidence.  </t>
  </si>
  <si>
    <t>Has there been a reduction over time?</t>
  </si>
  <si>
    <t>Information needed from Swimmers -&gt; Nick Bohlender to find</t>
  </si>
  <si>
    <t xml:space="preserve">There were a few SIL surveys this year. Rogers crew was out there this year. ECA is 40% in watershed. Flow of water, is also a factor here. As of 2008, recovery was estimated in a 10 year period. </t>
  </si>
  <si>
    <t>Wait for Roger's input to finalize score</t>
  </si>
  <si>
    <t>Flag to get data from Roger and SIL crews.</t>
  </si>
  <si>
    <t xml:space="preserve">Restoration in watershed has been done in 2019 and 2020. In the initiall assesment, spawning habitat was very severly affected. System is very similar to Canton and Conuma in many respects.  </t>
  </si>
  <si>
    <t>Wait for roger</t>
  </si>
  <si>
    <t>Muchalat/Muchalat, Sil crews, etc need to provide data</t>
  </si>
  <si>
    <t>Most of the logging damage has been done on this watershed and the future probaby has a consitent trend due to the lack of recovery due to alders. &gt;50% of the habitat has been altered. Majority of remaining gravel is small and composed of fines, which is not ideal for CNK. Impact was rated as a 2, resulting in a moderate rating. Confidence is high in spatial and temporal, yet low for impact score due to abstraction to overal return impact. Straying has occured many times over the years. Conuma strays do not stray regularly over time, typically depemdamt om the year estimates. Observations could have been of individuals staging in the Canton before transitioning to the Conuma. Recent seapen rearing has changed to the otherside of Moutcha bay, with less imprinting influence from Canton.</t>
  </si>
  <si>
    <t>Very high reduction in quality and quantity of spawning habitat over time.Mostly eggs survival is that limiting factor. High confidence. Damage has been done and the impacts have the potential to get worse. Moderate risk for future.</t>
  </si>
  <si>
    <t>Dependant on carrying capacity of the river. If there is a higher escapment there is more competition for space.</t>
  </si>
  <si>
    <t xml:space="preserve">Plent of heads off left in the river this year. Unknown if they are illegal harvest. Expected that this impacts around 10 - 20% of the population. Intercation in the marine environment as bycatch or targeting is the major fear. In the river and estuary, the impact is low and happens twice per decade. </t>
  </si>
  <si>
    <t xml:space="preserve">Access is plentiful. Crimes of oppertuntiy. There are not fish there yea r round however. This porbably only happens a few times a year and not a major impact on natural spawners. Low to moderate confidence. </t>
  </si>
  <si>
    <t>Fishing is closed on the Tsowwin. Not enough fish to focus on. They access is also quite poor. Moderate confidence. High amount of bears there, which could be a deterent towards poachers.</t>
  </si>
  <si>
    <t>Access on the Sucwoa is easy but there haven't reports of fishing there ever. The impact is probably low. Further, there are mor eplentiful rivers nearby.</t>
  </si>
  <si>
    <t>Check in with Henry Jack -&gt; Action item for Tim.</t>
  </si>
  <si>
    <t xml:space="preserve">Happens more frequently than the Sucwoa, happens annualy. Low impact on subsequent returns. Visible spot for fishing where people go annually. Pool has filled in which could deter them. </t>
  </si>
  <si>
    <t xml:space="preserve">Target of hatchery fish could have spillover effects onto natural populations. Otolith marked in past, marked AD clipped fish will increase over time. Less than 10% of population is impacts over the years. Increasse in popularity over time. Natural spawners are very small number. Sucwoa and Canton have a high proportion of strays. </t>
  </si>
  <si>
    <t xml:space="preserve">A lot of open exposed gravels, lack of cover, Makeli is a source of cold water. There is a lot of exposed areas but no continous data being taken. Flagged as a data gap to get a logger in there. In the NSWS fish habitat tool, risk was based on several factors. Notably areas with lakes are at higher risk than those without. Low was &lt;16. moderate was 16-18, and high was &gt;18 in the EcoFish. NSWS modeling approach for the Tahsis. </t>
  </si>
  <si>
    <t>Logger in river</t>
  </si>
  <si>
    <t>Hydromet data indicates there are only a few instances that get close to the lower UOTR.  During terminal migration phase there was very few instances where the UOTR was passed.</t>
  </si>
  <si>
    <t>Logger in the river.</t>
  </si>
  <si>
    <t>Lacking data, needs a logger.</t>
  </si>
  <si>
    <t>Flagged as data gap. With CC it is probabty and issue.</t>
  </si>
  <si>
    <t>Input a logger in to Larrys Tree -&gt; reacch out to Diana</t>
  </si>
  <si>
    <t xml:space="preserve">UTOR is exceeded roughly 25% of the time in September, 50% of the time in August, and 25% in July. Thus the population is likely impacted at the migration/spawning phase. Influences thier viability and survival following. In low flows and warmer years, there is a big impact on fish returning during those times. Medium  confidence in terms of what extent of the population this impacts. Mostly applied to hatchery fish, unknown the actual impact on wild fish. Extropolated to natural populations. Has increased over time and will increase over time. </t>
  </si>
  <si>
    <t xml:space="preserve">Data gap. Early may a convolted understanding, there are some rivers where the fish come out in February. The cause of them leaving is up to interpreation relative to past emergence. RST is needed to effectivley evaluate. </t>
  </si>
  <si>
    <t>Need RST</t>
  </si>
  <si>
    <t>Data gap. Early may a convolted understanding, there are some rivers where the fish come out in February. The cause of them leaving is up to interpreation relative to past emergence. RST is needed to effectivley evaluate</t>
  </si>
  <si>
    <t>Need RST. Could calculate with the hydromet temps by using BTU's.</t>
  </si>
  <si>
    <t>High priority data gap that needs to be explored. Lookng at incubation success.</t>
  </si>
  <si>
    <t>Logger or hydromet to determine discharge</t>
  </si>
  <si>
    <t>Lower river is channelized and there is more water moving throughout the year. Hydromet data could help illuminate. In SIL's a over 1oo redds were dewatered this past year, the frequency was not expected to be annual, but there is not enough data. Flagged as a high priortiy data gap to explore.</t>
  </si>
  <si>
    <t>Water level data is taken at hydromet. Combining this with measurements in stream to show what the levels equate to. Hydromets are not consitenlty benchmarked or updated to adjusted however.</t>
  </si>
  <si>
    <t>Lower river is channelized and there is more water moving throughout the year. Hydromet data could help illuminate. There are many exposed areas and a lack of structure with lots of gravel inptus. Likely a problem</t>
  </si>
  <si>
    <t>Data gap/ high confidence it’s a problem. EcoFish has been looking at this with ECA and road density metrics; Tahsis would be a lower risk than Canton and Sucwoa for these metrics. Strong effect of ECA is related to chum productivity, which is believed to be related to the quality of SPG and size that changes with logging to to increase in fines and decrease in larger gravel. Chinook eggs required the highest level of intergravel flows relative to other species, indicating a need for larger gravels, thus ECA will likely be related.</t>
  </si>
  <si>
    <t>Data gap/ high confidence it’s a problem.</t>
  </si>
  <si>
    <t>Need SIL swimmers input</t>
  </si>
  <si>
    <t xml:space="preserve">Determine if there was any sampling done. Mike Austin suggested sampling may have been done. </t>
  </si>
  <si>
    <t>Data gap. Ambient levels may not be affected.</t>
  </si>
  <si>
    <t>Need to see if it’s a problem in hatchery practices or aquaculture.</t>
  </si>
  <si>
    <t>High priority data  gap but is being looked at. Based on condition of riparian zone this is likely a high risk. Inference can be made that less LWD and structure overall leads to less groceries.</t>
  </si>
  <si>
    <t xml:space="preserve">There is some data for the conuma (n = 4). </t>
  </si>
  <si>
    <t>Look into for follow up. Info sent in from Diana</t>
  </si>
  <si>
    <t>Ranked as a high in 2015 and likely had increased. Moderate amount of undercut banks and overhaning vegitation. Floodplain habitat has a low likelyhood of being wetted. There is rearing habitat but it not stable at all. Constant contact from sunlight, less good areas overall for juvenile refuge and residence. Steadliy migrating channels over time. Habitat status shows an overall reduction in pool habitat, there is some avalible but no where near what it was prior to logging. Moderatly high on spatial scale rating =&gt; 4. Impact on subsequent return is considerable, expected to be over40-50% which is a high impact. Confidence is based on logging majorly, as the habitat has not been assesed specifically. Moderate confidence. Enough data to support. Future trend estimated as a 4.</t>
  </si>
  <si>
    <t>Flag for commentary from Kent NSWS and river swimmers-&gt; Nick Bohlender will track the current swimmers down and see if they can make it. Roger has done gravel sampling.</t>
  </si>
  <si>
    <t>Ranked as a high in 2015 and likely had increased. Moderate amount of undercut banks and overhaning vegitation. Clay on the banks of lower reaches (reach 1-2)  is not expected to be eroding. There are a few side channels that are not wetted annualy. Lower impact that the Tahsis. Habitat status shows an overall reduction in pool habitat, there is some avalible but no where near what it was prior to logging. Moderatly  spatial scale rating =&gt; 2. Impact on subsequent return is moderate, expected to be over 20-30% which is a moderate impact. Confidence is based on logging majorly, as the habitat has not been assesed specifically. Moderate confidence. Enough data to support. In the future, clay bank erosion and potential for logging make the future rating a 4.</t>
  </si>
  <si>
    <t>Ranked as a high in 2015 and likely had increased.</t>
  </si>
  <si>
    <t xml:space="preserve">Ranked as a high in 2015 and likely had increased. High disturbance history on all front with high road density. Extremely logged and damaged system, along the same lines as other watersheds. Rated with similarity to the Tahsis: 4,5,4 with low confidence due to a lack of input from on the ground folks in recent years. Sucwoa riparian growth stand is roughly 40 years old, inhibiting regrowth. Still experiencing impacts from historical logging. Rated as 4 durrent and future as a high. </t>
  </si>
  <si>
    <t xml:space="preserve">Ranked as a high in 2015 and likely had increased. Rated with similarity to other rivers, 4,5,4 with moderate confidence. Observed but not quantified. Trends show significant unravelling in the last decade. Closed to a 4 in terms of fuiture rating. </t>
  </si>
  <si>
    <t>Ranked as a high in 2015 and likely had increased. Similar to Canton, rated as a high risk across the board. With woresning conditions in the last years with increase in the future expected.</t>
  </si>
  <si>
    <t xml:space="preserve"> NSWS habitat tool shows notable habitat distrubance in the floodplain. Heavy impacts are expected, but the degree of impact is unknown. Noted as high priorty data gap.</t>
  </si>
  <si>
    <t>Get LIDAR data from Western Forest Products.</t>
  </si>
  <si>
    <t>Two large pieces of habitat that are not connected in the lower river near the bottom end. The habitat between reaches 3-4 is suitable habitat but connectivity is unknown. High priority data gap.</t>
  </si>
  <si>
    <t>Western reaches are pretty intact. Backwater slew is relativley intact. There is significant braiding and erosion in the floodplain. The river is currently migrating towards this backwater slew. Loss of floodplain was rated as high in the Conuma habitat status assesment. NSWS habitat tool shows notable habitat distrubance in the floodplain. Heavy impacts are expected, but the degree of impact is unknown. Noted as high priorty data gap.</t>
  </si>
  <si>
    <t>Stranding potential is high, but RST traps have not been used. Juvenile dewatering is expected as high on larger gravel bars of the river.</t>
  </si>
  <si>
    <t>Need RST work.</t>
  </si>
  <si>
    <t xml:space="preserve">Discharge relationship has not been established. Rated as a data gap. </t>
  </si>
  <si>
    <t xml:space="preserve">Discharge relationship has not been established. Rated as a data gap. Lower river is generally more stable and estuary is more intact. Hydromet data </t>
  </si>
  <si>
    <t>Likely not an impact due to a lack of overlap in space and time in the river itself, more stringent in the marine evironment. Rated as a 1 across the board</t>
  </si>
  <si>
    <t xml:space="preserve">Tsowwin is not enhanced. </t>
  </si>
  <si>
    <t>Tsowwin is not enhanced. Noted as not including genetic introgression.</t>
  </si>
  <si>
    <t xml:space="preserve">Releases in river are around 4-5 grams later in the year. Good chance these are migrating out quite quickly. Lacking data. </t>
  </si>
  <si>
    <t xml:space="preserve">More significant in the past, this has tapered off nowadays. Current period of affect is May-July, but historical habitat is practiacally completled disturbed. Currently 30-40%  is subjected to activity. Affected greatly by urbanization activities. Cummulativer score is no less than high. Expected as a high impact with high confidence. Potential for increase in activity with time. </t>
  </si>
  <si>
    <t>Caampground provides some recreational pressure. Western forest holds a booming lisence and logging is projected to contune, so it could be used again. Rated as a 3 with high temporal scale of 5. Rated as a 2 in impact with potential to increase.</t>
  </si>
  <si>
    <t>Log booming in the estuary. In the narrows of the Tahsis. Fairly minimal impact, folks don't really head up there and imapct is minimal. Low activity that is expected to increase with the devlopment in Tahsis.</t>
  </si>
  <si>
    <t xml:space="preserve">Two roads adjactent to estuary and  a log dump in the estuary. Roads and logging impact are expected as high. Moderate overal impact at a 3 in spatial scale with annual frequency. Moderate impact. </t>
  </si>
  <si>
    <t>Human distrubance has been noted in the past. Logging disturbance and erosion and runoff from roads. Rated as 2 spatial, 5 in frequency, and 1 in impact. Likely to increase. Lodges have had sewage impact in the past, unsure if it processed now.</t>
  </si>
  <si>
    <t>Little change over time and likely not to change; there could be a change in land use close to the Conuma. Potential for commercial license as a lodge in the head of the bay. 2 on the spatial scale.</t>
  </si>
  <si>
    <t>Data gap with some work that has been done by Shannon from DFO. Evidence of sea lice on Chum.</t>
  </si>
  <si>
    <t>Get data from NSWS and Roger Dunlop on sea lice.</t>
  </si>
  <si>
    <t xml:space="preserve"> H</t>
  </si>
  <si>
    <t>Rated as a data gap to be explored further.</t>
  </si>
  <si>
    <t>Overall loss in beach habitat and expected loss over time. Aggradation in river likely impacting estuary</t>
  </si>
  <si>
    <t>Rated as a high priortiy data gap.</t>
  </si>
  <si>
    <t xml:space="preserve">Grieg seafood likely has this data. Study on DO decreases with temperature done in the Moutcha inlet. </t>
  </si>
  <si>
    <t>Sex ratio only represents the broodstock taken out during seining events. Data could be compiled in the future to adjust for random sampling covering multiple days to adjust for this. However, it is completley dependant on trip avalibility. Tahsis fecundity is 3600. In future SIL surveys, goal is to get estimates of sex ratios, jack prevalance, hatchery clips, all of the characteristics for each species.</t>
  </si>
  <si>
    <t xml:space="preserve">There is some data that exists; look towards fish escapments in combination with broodsstock takes for hatchery. </t>
  </si>
  <si>
    <t>Data gap/ high confidence it’s a problem. Majority of fish are hatchery; 99%.</t>
  </si>
  <si>
    <t>CSAS review shows that hatchery strays are quite low from thermal markings on otoliths, but these estimates sample sizes are quite low. Happens every other year. Impact was estimated as a 4 due to previous hatchery introgression as well as current. Confidence is high thanks to the accsess to data. Cummulative impacts are increasing over time and could increase without change of practices. Should there be an adoption new hatchery practices (mass marking), the future rating should go down.</t>
  </si>
  <si>
    <t>Laura's data on broodstock would be informative to compare stray rates too. Get CSAS document for all these streams.</t>
  </si>
  <si>
    <t xml:space="preserve">CSAS review shows that hatchery strays are high from thermal markings on otoliths. Indicating heavy introgression. Happens every year. Impact high was estimated as a  due to previous hatchery introgression as well as current. Confidence is high thanks to the accsess to data. </t>
  </si>
  <si>
    <t>No data from CSAS data.</t>
  </si>
  <si>
    <t>Expected that the majority natural spawners are strays. This is why Sucwoa enhancment was ended, as it was expected that Conuma origin fish were propgated further with their enhancment. CSAS shows that nearly 1% strayed from Conuma in 2012. 33 esitmated in 2012, and less in years prior. Data is limited from CSAS. Highlighted as a data gap</t>
  </si>
  <si>
    <t>Canton strays have been relativley high over the years but data lacking, confidence is low to moderate. Sample data is limited and is not focused on as a focal stream. System traditonally with around 200 fish now with returns of 6000. Rated as very hgh across the board.</t>
  </si>
  <si>
    <t>Not applicable, virtually all hatchery fish.</t>
  </si>
  <si>
    <t xml:space="preserve">Unpublished CSAS work shows a PNI of near 0.25-0.5, indicating potential maladaptation and straying introgression. PNI fluctuates year to year and is variabe over time, rated as moderate at 3. Hatchery dominant system with estimated near 75% hatchery influence. Potential for the sampling to be influenced by poor sampling methods due to contamination. This could influence the confidence of these estimates. Spatial is a high and impact is high  based on genetic integrity overall. Confidence is low based on data availible.  Stable trend unless mass marking is introduced. </t>
  </si>
  <si>
    <t>UBC has looked at maladaption of hatchery introgression.</t>
  </si>
  <si>
    <t>No data for the Sucwoa.</t>
  </si>
  <si>
    <t>Data gap for Canton.</t>
  </si>
  <si>
    <t xml:space="preserve">Data gap. Diana's work needed to look at influence of natural spawning over time. </t>
  </si>
  <si>
    <t>Find data from Cheryl Lynch</t>
  </si>
  <si>
    <t>ARTLISH RIVER</t>
  </si>
  <si>
    <t>KAOUK RIVER</t>
  </si>
  <si>
    <t>IDENTIFIED RISKS.  These factors will affect the productive capacity of spring chinook salmon in WCVI Watersheds.</t>
  </si>
  <si>
    <t>Issue of Limitng Factor - Further Detail</t>
  </si>
  <si>
    <t xml:space="preserve">Low flows could be more impactful towards predation. Very low flows happen annually, so expected impact on the population is high. Notably in years of low water, there is expected contribution of returns from the Kaouk. Experts expected there to be a rough 20-30% difference in the returns expected. Synergistic between low flow conditions and predation. Low confidence in estimates.  </t>
  </si>
  <si>
    <t xml:space="preserve">Population survey for pinnepeds was done in 2021 and future monitoring will be done, this will be a basis of contribution -&gt; Jeff Nielson </t>
  </si>
  <si>
    <t>-Low flows ~ pinnepeds predation
-Dewatering of critical pools habitat due to the cascade of impacts from logging</t>
  </si>
  <si>
    <t>There have not been many pinnepeds seen there. There are an odd few that spend time in the harbour but few are seen in the river or estuary istelf. Experts thought that impact was on the lower end of the scale, with less than 10% of the population being affected. However there was deliberation regarding the size of the population relative to the degree of predation, so the impact  estimate was increased to a 3. Trend has not increased over time. Population sizes in the Artlish Tashis are the main factor in potentially influencing the predation pressure on the Kaouk.</t>
  </si>
  <si>
    <t xml:space="preserve">Expected to be synnergestic with water levels. These conditions persist for long periods in the spring to summer. Experts expected the frequency and population coverage were high, with subsequent population impact being very high. Since 2010 the watershed has progressivley infilled and gotton much worse over the last 10 years. Many large pools have been lost. Largest pools have filled in significantly, the most important of which in the lower reach has slowly increased with gravel over time, reducing habitat for staging/ holding/ rearing. Buildup of gravel tails out here. </t>
  </si>
  <si>
    <t xml:space="preserve">Lower river access is reasonable, could be subject to drying in the early season but has not been observed in the past or currently.  Spatial extent is low, but happens fairly often. Impact was expected to be 30% of population with medium confidence. In the Kaoak the infilling, evultions, and flow regime change has increased significantly. There is a large pool at the lower reach that is used for holding in rearing which is infilling. Logging near the river continues and recent weather patterns have subjected this cutting to undergo falls. </t>
  </si>
  <si>
    <t>-Low flows and logging impacts coincide</t>
  </si>
  <si>
    <t>Annually there is bedload movment year to year but quantity and quality remain good. Depends on rain/ water levels year to year. Increase in temps could limit this over time. Erroding banks look to have a fair amount of cobble and gravel in them and fines seem to be limited. After a rains the turbiditiy seems to decrease quickly.</t>
  </si>
  <si>
    <t>Finfish closure on migration point. Swimmers have rarley seen fishing markes during swims. Fishing pressure is targeted towards Coho more often. Bycatch could be a problem but not a large one.</t>
  </si>
  <si>
    <t>Guided Coho, Chum, and Steelhead fishing on the Kaouk. A few lodges in Zeballos that do this.  Westcoast heli sometimes runs clients through these systems. Most of the clients go towards the Tahsish. Overall fisheries impacts are expected to be low, but greater than on the Artlish. Fall targets are largely Coho. Confidence is low.</t>
  </si>
  <si>
    <t xml:space="preserve">In the warmest times of year, the water remains relativley cold &lt;12 degrees. Has not increased over time and is not increasing. </t>
  </si>
  <si>
    <t>Expected as a data gap over the years. No specific work has been done however. Data gap to be investigated by SILs crew more in future.</t>
  </si>
  <si>
    <t xml:space="preserve">The summer time and winter time are at risk though this does not happen often. This is a potential to have a very high impact when it does happen, though that frequency is low. High potential to increase and depends on climate changes impacts =&gt; 4. When deatering does occur, it typically persists for weeks. The conditons currently exist and we expect that events like this could occur in the future. </t>
  </si>
  <si>
    <t xml:space="preserve">Happens annualy but the coverage  is only in in some habitats. Chinook numbers suggest suggest that spawning type habitat is ok, whereas Coho numbers are shrinking, suggesting that rearing areas are being impacted more so. Moderate impacts, there is a often bedload movement from side to side and this could reach a tipping point in the future. Could become an impact in the near future. Dewatering happens frequently in the winter and thus seems to be both more prevalent and more intense. Scour seems to be increasing but not as impactful currently. We see most of the Chinook spawn in Sptember; really fast water occurs in the later months. Confidence is low as there is no on the ground data. Data needed. </t>
  </si>
  <si>
    <t xml:space="preserve">Gravel moves often but is expected of good quality and quantity. Data limited. Redd studies need to be done. </t>
  </si>
  <si>
    <t xml:space="preserve">Gravel moves often but is of good quality and quantity. </t>
  </si>
  <si>
    <t>This limiting factor is focused on condition and mortality of fish in the river regardless of where disease or parasite transmission occured.
Examples:
- Worms and other freshwater parasites
- HMSI
- PRV
- Jaundice</t>
  </si>
  <si>
    <t>Not expected to be greater than ambient levels. No hatcheries but there is no data on this. BKD and IHN happens everywhere but not likely to be greater. Low confidence.</t>
  </si>
  <si>
    <t>Data gap, need growth estimates and prey avalibility. Suspected to be low risk but needs to be evaluated.</t>
  </si>
  <si>
    <t xml:space="preserve">A lot of disconnected channels and degraded habitat for offgrid rearing. This is mostly due to deposition in the river. For coho freshwater rearing habitat has been greatly imapcts, this is seen in coho returns reducing. Expected data gap, no measurments are being taken currently. On the Kaok the fish move down relativley quickly and do grow within the freshwater. However, out of the whole life history, this contribution is not great. There is probably little access to good off channel habitat. LWD has decreased over time. Pre-disturbance there was much more coverage and complexity of refuge and habitat for rearing. Overall we have seen a net loss in all these contributers. Margin habitat has not been lost, but the complexities and off channell are mostly gone. Mainriver channels is mostly intact, but no everything else. Moderate coverage and higher time scale. The expected impact on the population is 10-20%. Low confidence. Risk is increasing over time and will increase with CC. </t>
  </si>
  <si>
    <t xml:space="preserve">Intervention in terms of reconnection or restoration will help mitigate these effects over time. Changes to MGMT would also be great. </t>
  </si>
  <si>
    <t xml:space="preserve">A lot of disconnected channels and degraded habitat for offgrid rearing. This is mostly due to deposition in the river. For coho freshwater rearing habitat has been greatly imapcted, this is seen in coho returns reducing. Expected data gap, no measurments are being taken currently. On the Kaouk the fish move down relativley quickly and do grow within the freshwater. However, out of the whole life history, this contribution is not great. There is probably little access to good off channel habitat. LWD has decreased over time. Pre-disturbance there was much more coverage and complexity of refuge and habitat for rearing. Overall we have seen a net loss in all these contributers. Margin habitat has not been lost, but the complexities and off channel are mostly gone. Mainriver channels is mostly intact, but no everything else. Moderate coverage and higher time scale. The expected impact on the population is 10-20%. Low confidence. Risk is increasing over time and will increase with CC. </t>
  </si>
  <si>
    <t xml:space="preserve">Habitat is probably still there, but is probably not accessible. A lot of disconnected channels and degraded habitat for offgrid rearing. This is mostly due to deposition in the river. For coho freshwater rearing habitat has been greatly imapcts, this is seen in coho returns reducing. Expected data gap, no measurments are being taken currently. On the Kaok the fish move down relativley quickly and do grow within the freshwater. However, out of the whole life history, this contribution is not great. There is probably little access to good off channel habitat. LWD has decreased over time. Pre-disturbance there was much more coverage and complexity of refuge and habitat for rearing. Overall we have seen a net loss in all these contributers. Margin habitat has not been lost, but the complexities and off channell are mostly gone. Mainriver channels is mostly intact, but no everything else. Moderate coverage and higher time scale. The expected impact on the population is 10-20%. Low confidence. Risk is increasing over time and will increase with CC. </t>
  </si>
  <si>
    <t>Floodplain habitat is particularly important</t>
  </si>
  <si>
    <t xml:space="preserve">Same as LF's 36 &amp; 37. Floodplain habitat is there, just disconected or inaccessible </t>
  </si>
  <si>
    <t xml:space="preserve">Same as LF's 36 &amp; 37. Floodplain habitat is there, just disconnected or inaccessible </t>
  </si>
  <si>
    <t xml:space="preserve">Stranding following high rains events is could happen but is a very much data limited. Large fluctuation in water levels from indicator system suggest that water is not holding very long. Life history comes into play, as fish are likely not holding that long but is a data gap. Coho have been stranded however, this suggests that Chinook could overlap. Life history and spatial distrivutions may be different than Coho however. Data gap across the board. </t>
  </si>
  <si>
    <t xml:space="preserve">Look into the rivers during the simmer to evaluate whether or not stranding occurs. </t>
  </si>
  <si>
    <t>Only expected to be an issue if it happened often. If it does happen, it would include much of the population. However its not expected that the juveniles do get pushed out earlier that often, expected a 2 in terms of requency. Risk is generally moderate, as there is a risk of impacting juveniles that are not buttoned up yet. Will increase in the future.</t>
  </si>
  <si>
    <t>N/A. Future could have hatchery influence.</t>
  </si>
  <si>
    <t>No more logging currently occurs. There is a road directly across the estuary however which could be at risk for fuel spills. Bridge over the lower Artlish for foresty which could act as impact. Natural arsenic deposit in the estuary. Current disturbance is has not increased over the years. Campsites cover a good amount of the watershed, there is a lot of traffic coming through, and logging trucks coming though. Low impact on the population.</t>
  </si>
  <si>
    <t>No more logging currently occurs. There is a road directly across the estuary however which could be at risk for fuel spills. Bridge over the lower Artlish for foresty which could act as impact. Natural arsenic deposit in the estuary. Current distrubance is has not increased over the years. Campsites cover a good amount of the watershed, there is a lot of traffice coming through, and logging trucks cokming though. Low impact on the population.</t>
  </si>
  <si>
    <t>Data limited, but likely low impact. Sablefish and shellfish farms. Due to the the lack of salmon farms there is low risk.</t>
  </si>
  <si>
    <t xml:space="preserve">Lacking LWD mostly, not beach habitat. Chinook are expected to mostly use this kind of habitat only as a corridor for a short period of time. Confidence is moderate, no research has been done to see what fish are using. Continual input of gravels is unknown over time. Eelgrass could have been there in the past. Quantity has improved with creation of breaches and distributary channels. Improvment of 1 over time. Should be stable no over time. </t>
  </si>
  <si>
    <t>Marsh habitat is unknown and the beach habitat is transitory for juveniles. However this is data limited for the Artlish. Data gap.</t>
  </si>
  <si>
    <t xml:space="preserve">Lacking LWD mostly, not beach habitat. Chinook are expected to mostly use this kind of habitat only as a coordior for a short period of time. Confidence is moderate, no research has been done to see what fish are using. Continual input of gravels is unknown over time. Eelgrass could have been there in the past. Quantity has improved with creation of breaches and distributary channels. Improvment of 1 over time. Should be stable no over time. </t>
  </si>
  <si>
    <t>ROV work by MC Wright for Timber West has shown that margin habitat subtidal vegitation is limited and there is not an ideal depth range. There was eelgrass implanted that was taken out by sunflower stars targeting bivalves. Marine margin habitat is a possible alternative.</t>
  </si>
  <si>
    <t xml:space="preserve">Data limited. Similar to the sarita, there has been a major influx of gravel. MC Wright did an analysis on eelgrass recovery following sediment loading on top of beds. They found a substantial increase over time. There are some eelgrass in the shallower channels that are freshwater influenced. Noted that green crabs were avalible at this time. Eelgrass was assumed to be much greater in bioavlaibility in he past 50-100 years prior to logging and log booming. Loss in marsh habitat is expected. Spatial change of a 2 with low confidence. Temporal scale; once altered its persistantly altered. Population impact is moderate 3. Green crab are very prevalent, and they likely make massive craters and target bivalves , subsquently disturbing eelgrass habitat. </t>
  </si>
  <si>
    <t xml:space="preserve">Drone work to roughly see what happening over time would be ideal, MC Wright does have data from 20216 to compare to. </t>
  </si>
  <si>
    <t>Shallow transitional area in the river and the estuary are at risk during high heat dome events. Low spatial scale and low frequency, but very high impact potential. Confidence is low because we do not have data. Low impact rating.</t>
  </si>
  <si>
    <t xml:space="preserve">No broodstock taken, so the sex ratios are unknown. Smaller fish are consitent, which means that there is a likely general shift towards males. There is little data on this however. Differential harvest suggests this could be an issue, but this all based on accounts from Robertson Creek. Rec. fishery showed that there was higher amounts of bigger fish. Robertson Creek hatchery has shown that fecundity is dropping and correlates with size and age composition. These are all expected to decreasing over time across WCVI. Attempt at rating: most of the population is affected. Happens often; progressivley and is inate forever. Impact is high. Data is limited. </t>
  </si>
  <si>
    <t xml:space="preserve">Need interseption data. </t>
  </si>
  <si>
    <t>In 2010, there were some observations. Of n=133: 33% were female, 66% were male. Compounded with size selective fisheries, the scales are likely tipped to female selection</t>
  </si>
  <si>
    <t>Straying is relativley frequent, but data is limited over the years. Correlation between return of river and that of adjecent hatcheries is difficult to tease out. Tahsish shows a composition of hatchery fish that could be masking improvement of escapements. From 2015-2019, there was annual influence of hatchery into these populations. Roughly 50% are strays, but sample sizes are quite small. This data is almost completly from the Tahsish,  which means the rating is data limited. In 2015, in the Artlish, 19 of 33 fish were tagged. The frequency and population scale are high, but the impact is moderate. With low confidence due to the application of the data from the Tahsish.</t>
  </si>
  <si>
    <t xml:space="preserve">Include more consitent monitoring for PHOS to see how prevelant straying is. </t>
  </si>
  <si>
    <t>In the Tahsish straying is relativley frequent, but data is limited over the years. Correlation between return of river and that of adjecent hatcheries is difficult to tease out. Tahsish shows a composition of hatchery fish that could be masking improvement of escapments.  The application of this data to the Kaoak is limited, so this was rated as a data gap. 2015 was the only monitoring year for the Kaouk, only one individual of the sample (n=?) was tagged. This is a snapshot in time. Data gap, consitent monitoring needed as it is an expected impact.</t>
  </si>
  <si>
    <t>This is not a enhanced system. Need to tease out the contribution of the strays to this system and if they do make up a genetic component, suggesting potential breeding overlap. Unknown if  interbreeding is happening. High confidence that this is a major impact.</t>
  </si>
  <si>
    <t>Determine composition of enhanced population.</t>
  </si>
  <si>
    <t>This is not a enhanced system. Need to tease out the contribution of the strays to this system and if they do make up a genetic component, suggesting potential breeding overlap.</t>
  </si>
  <si>
    <t>Lower productivity measure is n=180, escapment estimates are above this, currently it is unknown how much enhacment plays in escapment. Age classes play a role on this estimation as well as timing of spawning. The more variability along these characteristics the better. Moderate confidence.</t>
  </si>
  <si>
    <t xml:space="preserve">Lower productivity measure is n=160, escapment estimates are above this, currently it is unknown how much enhacment plays in escapment. Age classes play a role on this estimation as well as timing of spawning. The more variability along these characteristics the better. </t>
  </si>
  <si>
    <t>Low Priority Data Gap</t>
  </si>
  <si>
    <t>Majors</t>
  </si>
  <si>
    <t>likelihood</t>
  </si>
  <si>
    <t>biorisk</t>
  </si>
  <si>
    <t>futurerisk</t>
  </si>
  <si>
    <t>likelihood = spatial x temporal</t>
  </si>
  <si>
    <t>biorisk = likelihood x impact</t>
  </si>
  <si>
    <t>futurerisk = current risk &amp; future trend</t>
  </si>
  <si>
    <t>Current Risk Value</t>
  </si>
  <si>
    <t>Future Trend</t>
  </si>
  <si>
    <t>Future Risk Value</t>
  </si>
  <si>
    <t>Future Risk</t>
  </si>
  <si>
    <t>55</t>
  </si>
  <si>
    <t>54</t>
  </si>
  <si>
    <t>53</t>
  </si>
  <si>
    <t>52</t>
  </si>
  <si>
    <t>51</t>
  </si>
  <si>
    <t>45</t>
  </si>
  <si>
    <t>44</t>
  </si>
  <si>
    <t>43</t>
  </si>
  <si>
    <t>41</t>
  </si>
  <si>
    <t>35</t>
  </si>
  <si>
    <t>34</t>
  </si>
  <si>
    <t>33</t>
  </si>
  <si>
    <t>32</t>
  </si>
  <si>
    <t>31</t>
  </si>
  <si>
    <t>25</t>
  </si>
  <si>
    <t>24</t>
  </si>
  <si>
    <t>21</t>
  </si>
  <si>
    <t>15</t>
  </si>
  <si>
    <t>14</t>
  </si>
  <si>
    <t>13</t>
  </si>
  <si>
    <t>12</t>
  </si>
  <si>
    <t>11</t>
  </si>
  <si>
    <t>10</t>
  </si>
  <si>
    <t>0</t>
  </si>
  <si>
    <t>-1-1</t>
  </si>
  <si>
    <t>Individual State/Pressure to LF Links Lookup</t>
  </si>
  <si>
    <t>Cumulative State/Pressure to LF Links Lookup</t>
  </si>
  <si>
    <t>min</t>
  </si>
  <si>
    <t>max</t>
  </si>
  <si>
    <t>value</t>
  </si>
  <si>
    <t>NA</t>
  </si>
  <si>
    <t>Area</t>
  </si>
  <si>
    <t>Watershed(s)</t>
  </si>
  <si>
    <t>Action Item</t>
  </si>
  <si>
    <t>Status</t>
  </si>
  <si>
    <t>LF59</t>
  </si>
  <si>
    <t>N/A</t>
  </si>
  <si>
    <t xml:space="preserve">General Action Items for Wilf to bring Bob (LGL) into Rebuilding Plan, and discuss with Bob/Stefan/HFN to analyze Chinook otoliths given to Nitinat hatchery. </t>
  </si>
  <si>
    <t>Action Item for Christine will send Lidar to Jess.</t>
  </si>
  <si>
    <t>LF38</t>
  </si>
  <si>
    <t xml:space="preserve">Request LiDAR from Western Forest Products to assess floodplain and off-channel habitats. </t>
  </si>
  <si>
    <t>Tahsis</t>
  </si>
  <si>
    <t>LF51</t>
  </si>
  <si>
    <t>Get data (Shannon Anderson's work?) from NSWS and Roger Dunlop re: sea lice.</t>
  </si>
  <si>
    <t>LF61</t>
  </si>
  <si>
    <t>Ask Grief Seafoods for water temperature data.  Study was completed by Grieg on the relationship between DO levels and temperature in Moutcha Bay.</t>
  </si>
  <si>
    <t>LF68</t>
  </si>
  <si>
    <t>Laura's data on broodstock would be informative to compare stray rates.  Get CSAS documents for all of these systems.</t>
  </si>
  <si>
    <t>LF70</t>
  </si>
  <si>
    <t xml:space="preserve">Find data from Cheryl Lynch.  </t>
  </si>
  <si>
    <t>LF7</t>
  </si>
  <si>
    <t>Need input from swim crews.  Nick Bohlender to find.</t>
  </si>
  <si>
    <t>Leiner</t>
  </si>
  <si>
    <t>LF19</t>
  </si>
  <si>
    <t>Need RST.</t>
  </si>
  <si>
    <t>LF21 and LF22</t>
  </si>
  <si>
    <t>Establish stage-discharge relationship and correlate to critical flow levels where redds are at risk of dewatering and / or at risk of redd scour.</t>
  </si>
  <si>
    <t>LF36</t>
  </si>
  <si>
    <t>Need input from swim crews.  Nick Bohlender to find.  Roger has done some gravel sampling - reach out to him for more information.</t>
  </si>
  <si>
    <t>LF67</t>
  </si>
  <si>
    <t>There is some data that exists; look towards fish escapements in combination with broodstock takes from the hatchery.</t>
  </si>
  <si>
    <t>Get data from Roger and SIL crews.</t>
  </si>
  <si>
    <t>Need data data logger / hydromet station and establishment of stage-discharge relationship.</t>
  </si>
  <si>
    <t>LF25</t>
  </si>
  <si>
    <t>Data logger or hydromet to assess discharge.</t>
  </si>
  <si>
    <t>LF39</t>
  </si>
  <si>
    <t>LF7 and LF8</t>
  </si>
  <si>
    <t>Initial restoration assessment prior to 2019 / 2020 work indicated spawning habitat significantly impacted.  Need more information from Roger and swim crews.</t>
  </si>
  <si>
    <t>LF9</t>
  </si>
  <si>
    <t>Check in with Henry Jack ---&gt; Action item for Tim.</t>
  </si>
  <si>
    <t>LF11</t>
  </si>
  <si>
    <t>Input a logger into Larry's Tree - reach out to Diana.</t>
  </si>
  <si>
    <t>LF33</t>
  </si>
  <si>
    <t>Need to see if it's a problem with hatchery practices or aquaculture</t>
  </si>
  <si>
    <t xml:space="preserve">Need swim crew's input.  </t>
  </si>
  <si>
    <t>LF1</t>
  </si>
  <si>
    <t>Get info back on the actual amount of returning spawners.</t>
  </si>
  <si>
    <t>Determine if any sampling has been done - Mike Austin suggested some may have been done.</t>
  </si>
  <si>
    <t>LF35</t>
  </si>
  <si>
    <t>Look into for follow-up.  Review info sent in from Diana.</t>
  </si>
  <si>
    <t>All Clayoquot Watersheds</t>
  </si>
  <si>
    <t>LF6</t>
  </si>
  <si>
    <t>Confirm scores with Jared or Doug and re-rate where needed</t>
  </si>
  <si>
    <t>All Kennedy Watersheds</t>
  </si>
  <si>
    <t>Re-rate as a group</t>
  </si>
  <si>
    <t>Check in Diana on SIL Data, rerank depending on results</t>
  </si>
  <si>
    <t>LF#_x000D_
(New)</t>
  </si>
  <si>
    <t>Life Stage</t>
  </si>
  <si>
    <t>Workshop Topic Category</t>
  </si>
  <si>
    <t>Further Detail to Aid Discussion_x000D_
(Explaining LF Process)</t>
  </si>
  <si>
    <t>R/L/D/S</t>
  </si>
  <si>
    <t>Lit Rev. (Y/N)</t>
  </si>
  <si>
    <t>Previous lit</t>
  </si>
  <si>
    <t>Mortality or fitness reduction due to predation from pinnipeds or other aquatic species</t>
  </si>
  <si>
    <t>R</t>
  </si>
  <si>
    <t>Mortality or fitness reduction increased exposure to terrestrial predation</t>
  </si>
  <si>
    <t>Mortality or fitness reduction as a result of stress due to anthropogenic activity (non fishing)</t>
  </si>
  <si>
    <t>Mortality or fitness reduction as a result of disease, parasites, or pathogens</t>
  </si>
  <si>
    <t>D</t>
  </si>
  <si>
    <t>Mortality or fitness reduction due to competition with invasive species</t>
  </si>
  <si>
    <t>Habitat</t>
  </si>
  <si>
    <t>Limited or delayed access due to physical migration barriers and/or lack of safe migration routes (including lack of cover and complexity)</t>
  </si>
  <si>
    <t>Pre-spawn mortality or fitness reduction due to poor quality of spawning habitat</t>
  </si>
  <si>
    <t>Pre-spawn mortality or fitness reduction due to reduced quantity of spawning habitat</t>
  </si>
  <si>
    <t>Hatcheries, Fisheries, and Genetics</t>
  </si>
  <si>
    <t>Mortality or fitness reduction due to fishing</t>
  </si>
  <si>
    <t>Mortality or fitness reduction of wild fish due to competetion with aquaculture escapees for spawning locations or mates</t>
  </si>
  <si>
    <t>-competetion</t>
  </si>
  <si>
    <t>Water Quality</t>
  </si>
  <si>
    <t>Mortality or fitness reduction due to unfavourable water temperatures</t>
  </si>
  <si>
    <t>Mortality or fitness reduction as a result of low dissolved oxygen</t>
  </si>
  <si>
    <t>Mortality or fitness reduction as a result of poor pH levels</t>
  </si>
  <si>
    <t>Mortality or fitness reduction as a result of changes to salinity</t>
  </si>
  <si>
    <t>Mortality or fitness reduction due to deleterious substances</t>
  </si>
  <si>
    <t>Mortality due to elevated levels of predation of eggs and alevin</t>
  </si>
  <si>
    <t>Mortality or fitness reduction of eggs or alevin due to predation by or presence of invasive species</t>
  </si>
  <si>
    <t>Mortality due to redd disturbance by humans</t>
  </si>
  <si>
    <t>Mortality or fitness reduction due to early alevin emergence</t>
  </si>
  <si>
    <t>The following factors may impact alevin emergence timing:
‚Ä¢High flows
‚Ä¢Temperature
‚Ä¢pH
Mortality may be caused by mismatched timing with food availability or lack of readiness for survival</t>
  </si>
  <si>
    <t>Mortality or fitness reduction due to redd overspawn</t>
  </si>
  <si>
    <t>Mortality or fitness reduction due to dewatered redds at low flows</t>
  </si>
  <si>
    <t>This may be a factor of: _x000D_
-Changes to watershed hydrology_x000D_
-Climate change</t>
  </si>
  <si>
    <t>Mortality or fitness reduction resulting from frequent and higher peak flows causing redd scour and/or redd burial</t>
  </si>
  <si>
    <t>Mortality or fitness reduction due to lower quality spawning gravel</t>
  </si>
  <si>
    <t>High water temperatures may lead to early aelvin emergence. Low water temperatures and ice may cause mortality. _x000D_
_x000D_
May be a factor of: _x000D_
-Climate change: more frequent extreme temps_x000D_
-Aggradation_x000D_
-Seasonal droughts_x000D_
-Riparian cover_x000D_
-Hydrologic factors such as dams, glaciers, aquifers, lakes, etc._x000D_
-Groundwater upwelling</t>
  </si>
  <si>
    <t>High water temperatures may lead to early alevin emergence. Low water temperatures and ice may cause mortality. 
May be a factor of: 
-Climate change: more frequent extreme temps
-Aggradation
-Seasonal droughts
-Riparian cover
-Hydrologic factors such as dams, glaciers, aquifers, lakes, etc.
-Groundwater upwelling</t>
  </si>
  <si>
    <t>Mortality or fitness reduction as a result of elevated predation</t>
  </si>
  <si>
    <t>Predator examples:_x000D_
-Prickly sculpin_x000D_
-Torrent sculpin_x000D_
-Hydra_x000D_
-Anadromous salmonids_x000D_
-Non-anadromous salmonids</t>
  </si>
  <si>
    <t>Mortality or fitness reduction as a result of stress due to anthropogenic activity</t>
  </si>
  <si>
    <t>This limiting factor is focused on condition and mortality of fish in the river regardless of where disease or parasite transmission occured.
Examples:
-Sea Lice
-Aquaculture practices
-Worms and other freshwater parasites
-HMSI
-PRV
-Jaundice</t>
  </si>
  <si>
    <t>Y - talk to Kaylyn</t>
  </si>
  <si>
    <t>Mortality or fitness reduction due to competition from invasive species</t>
  </si>
  <si>
    <t>Examples:_x000D_
-Brown trout_x000D_
-Carp_x000D_
-Pea mouth chub_x000D_
-Didymo_x000D_
-Eurasian Millfoil</t>
  </si>
  <si>
    <t>Mortality or fitness reduction as a result of lack of access to appropriate food</t>
  </si>
  <si>
    <t>This may be a factor of: _x000D_
-Poor quality of food_x000D_
-Low quantity of food_x000D_
-Mismatched timing of food and fry development_x000D_
-Interspecific competition for food_x000D_
-Detritus rectuitment</t>
  </si>
  <si>
    <t>Mortality or fitness reduction as a result of decreased quality of rearing habitat</t>
  </si>
  <si>
    <t>Rearing habitat includes:_x000D_
-Off channel_x000D_
-Side channel_x000D_
-Pool quality (size, depth)_x000D_
-Pool quantity and frequency_x000D_
-Cover_x000D_
-LWD_x000D_
-Flow rates impacting food availability_x000D_
-Complexity_x000D_
-Rate of channel change and streambed movement_x000D_
-Undercut banks_x000D_
-Terrestrial riparian quality_x000D_
-Plastic</t>
  </si>
  <si>
    <t>Mortality or fitness reduction as a result of decreased quantity of rearing habitat</t>
  </si>
  <si>
    <t>May be a factor of: 
-Rearing habitat destruction
-Access to habitat restricted
-Hydrology</t>
  </si>
  <si>
    <t>Mortality or fitness reduction as a result of decreased access to or quality of floodplain habitat</t>
  </si>
  <si>
    <t>Mortality or fitness reduction from stranding in rearing habitat</t>
  </si>
  <si>
    <t>This may be a factor of:_x000D_
-Changes in hydrology (dams, ECA, water extraction, agriculture)_x000D_
-Climate change_x000D_
-Aggradation _x000D_
-Dykes, levys, roads_x000D_
-Stranding</t>
  </si>
  <si>
    <t>Mortality or fitness reduction due to frequent and higher peak flows causing flushing</t>
  </si>
  <si>
    <t>This may be a factor of:_x000D_
-Equivalent Clearcut Area _x000D_
-Climate change (more frequent and intense rain events)_x000D_
-Hydrology issues</t>
  </si>
  <si>
    <t>Mortality or fitness reduction as a result of competition with hatchery fry</t>
  </si>
  <si>
    <t>Competition for:
-Food
-Habitat</t>
  </si>
  <si>
    <t>Mortality or fitness reduction as a result of deleterious substances</t>
  </si>
  <si>
    <t>Mortality or fitness reduction due to elevated predation</t>
  </si>
  <si>
    <t>Predator examples:_x000D_
-Prickly sculpin_x000D_
-Torrent sculpin_x000D_
-Hydra_x000D_
-Anadromous salmonids (including larger hatchery fish)_x000D_
-Non-anadromous salmonids_x000D_
-Birds_x000D_
-Marine fish</t>
  </si>
  <si>
    <t>Mortality or fitness reduction due to predation by invasive species</t>
  </si>
  <si>
    <t>Examples include:_x000D_
-European Green Crab_x000D_
-Hake</t>
  </si>
  <si>
    <t>Mortality or fitness reduction due to inter- and intra-specific competition</t>
  </si>
  <si>
    <t>Competition from:_x000D_
-Anadromous salmonids_x000D_
-Non-anadromous fish (stickleback?)_x000D_
-Invasive species</t>
  </si>
  <si>
    <t>Mortality or fitness reduction due to increased frequency and magnitude of algal blooms</t>
  </si>
  <si>
    <t>Marine algae affecting estuary environments may result in: _x000D_
-Reduced DO _x000D_
-Toxic algae causing direct mortality</t>
  </si>
  <si>
    <t>Mortality or fitness reduction due to reduction in quality of beach habitat</t>
  </si>
  <si>
    <t>Beach habitat:_x000D_
-Sandflat_x000D_
-Mudflat_x000D_
-Gravel_x000D_
-Cobble_x000D_
-Rock_x000D_
-Boulder_x000D_
_x000D_
Note: This should be rated not as an average but if any one of these habitats have been affected the rating should apply to lowest common denominator</t>
  </si>
  <si>
    <t>Mortality or fitness reduction due to loss in quantity of beach habitat</t>
  </si>
  <si>
    <t>Beach habitat:_x000D_
-Sandflat_x000D_
-Mudflat_x000D_
-Gravel_x000D_
-Cobble_x000D_
-Rock_x000D_
-Boulder_x000D_
_x000D_
Sea level rise will affect estuary habitat quantity_x000D_
_x000D_
Note: This should be rated not as an average but if any one of these habitats have been affected the rating should apply to lowest common denominator</t>
  </si>
  <si>
    <t>Mortality or fitness reduction due to reduction in quality channel habitat</t>
  </si>
  <si>
    <t>Channel habitat:_x000D_
-Riverine channel_x000D_
-Tidal channel connectivity_x000D_
_x000D_
Note: This should be rated not as an average but if any one of these habitats have been affected the rating should apply to lowest common denominator</t>
  </si>
  <si>
    <t>Mortality or fitness reduction due to reduction in quantity channel habitat</t>
  </si>
  <si>
    <t>Channel habitat:_x000D_
-Riverine channel_x000D_
-Tidal channel connectivity_x000D_
_x000D_
Sea level rise will affect estuary habitat quantity_x000D_
_x000D_
Note: This should be rated not as an average but if any one of these habitats have been affected the rating should apply to lowest common denominator</t>
  </si>
  <si>
    <t>Mortality or fitness reduction due to reduction in quality of vegetation habitat</t>
  </si>
  <si>
    <t>Vegetation habitat:_x000D_
-Eelgrass_x000D_
-Salt Marsh_x000D_
-Macroalgae_x000D_
-Wet meadows_x000D_
-Riparian vegetation_x000D_
-Tidal swamps_x000D_
-Woody Debris_x000D_
_x000D_
Note: This should be rated not as an average but if any one of these habitats have been affected the rating should apply to lowest common denominator</t>
  </si>
  <si>
    <t>Mortality or fitness reduction due to reduction in quantity of vegetation habitat</t>
  </si>
  <si>
    <t>Vegetation habitat:_x000D_
-Eelgrass_x000D_
-Salt Marsh_x000D_
-Macroalgae_x000D_
-Wet meadows_x000D_
-Riparian vegetation_x000D_
-Tidal swamps_x000D_
-Woody Debris_x000D_
_x000D_
Sea level rise will affect estuary habitat quantity_x000D_
_x000D_
Note: This should be rated not as an average but if any one of these habitats have been affected the rating should apply to lowest common denominator</t>
  </si>
  <si>
    <t>Mortality or fitness reduction due to competition with hatchery fish</t>
  </si>
  <si>
    <t>Competition for:_x000D_
-Food_x000D_
-Habitat</t>
  </si>
  <si>
    <t xml:space="preserve">This may be a factor of:_x000D_
-Inadequate groundwater upwelling_x000D_
-Temperature_x000D_
-Inadequate flow_x000D_
-Algae and phytoplankton_x000D_
-Log handling_x000D_
-Municipal wastewater_x000D_
</t>
  </si>
  <si>
    <t>May be a factor of: _x000D_
-Wastewater discharge_x000D_
-Mining activities_x000D_
-Road building (using concrete)_x000D_
-Forest cover_x000D_
-Resin acids from log handling</t>
  </si>
  <si>
    <t>Mortality or fitness reduction due to increases in salinity</t>
  </si>
  <si>
    <t>Mortality or fitness reduction due to ingestion of microplastics</t>
  </si>
  <si>
    <t>Mortality or fitness reduction due changes in biological characteristics such as fecundity, maturation rate, sex ratios, size at age, etc</t>
  </si>
  <si>
    <t>May be a factor of:_x000D_
-Jack prevalence_x000D_
-Disproportionate sex returns_x000D_
-Disproportionate harvest by size</t>
  </si>
  <si>
    <t>LF_Name</t>
  </si>
  <si>
    <t>Sand</t>
  </si>
  <si>
    <t>Clayoquot</t>
  </si>
  <si>
    <t>Muriel</t>
  </si>
  <si>
    <t>BEDWELL RIVER</t>
  </si>
  <si>
    <t>TRANQUIL CREEK</t>
  </si>
  <si>
    <t>LOWER KENNEDY RIVER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</si>
</sst>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79">
    <font>
      <sz val="11"/>
      <color theme="1"/>
      <name val="Calibri"/>
      <family val="2"/>
      <scheme val="minor"/>
    </font>
    <font>
      <sz val="12"/>
      <color theme="1"/>
      <name val="Calibri"/>
      <family val="2"/>
      <scheme val="minor"/>
    </font>
    <font>
      <sz val="10"/>
      <name val="Arial"/>
      <family val="2"/>
    </font>
    <font>
      <b/>
      <sz val="14"/>
      <name val="Candara"/>
      <family val="2"/>
    </font>
    <font>
      <sz val="14"/>
      <name val="Candara"/>
      <family val="2"/>
    </font>
    <font>
      <b/>
      <sz val="10"/>
      <name val="Candara"/>
      <family val="2"/>
    </font>
    <font>
      <sz val="10"/>
      <name val="Candara"/>
      <family val="2"/>
    </font>
    <font>
      <sz val="10"/>
      <color indexed="55"/>
      <name val="Candara"/>
      <family val="2"/>
    </font>
    <font>
      <sz val="12"/>
      <name val="Candara"/>
      <family val="2"/>
    </font>
    <font>
      <sz val="12"/>
      <color indexed="55"/>
      <name val="Candara"/>
      <family val="2"/>
    </font>
    <font>
      <sz val="14"/>
      <color indexed="55"/>
      <name val="Candara"/>
      <family val="2"/>
    </font>
    <font>
      <sz val="9"/>
      <color indexed="81"/>
      <name val="Tahoma"/>
      <family val="2"/>
    </font>
    <font>
      <sz val="14"/>
      <color rgb="FF000000"/>
      <name val="Candara"/>
      <family val="2"/>
    </font>
    <font>
      <b/>
      <sz val="10"/>
      <name val="Arial"/>
      <family val="2"/>
    </font>
    <font>
      <b/>
      <sz val="12"/>
      <color theme="1"/>
      <name val="Calibri"/>
      <family val="2"/>
      <scheme val="minor"/>
    </font>
    <font>
      <sz val="14"/>
      <color rgb="FF000000"/>
      <name val="Calibri"/>
      <family val="2"/>
    </font>
    <font>
      <sz val="14"/>
      <color theme="1"/>
      <name val="Calibri"/>
      <family val="2"/>
    </font>
    <font>
      <sz val="14"/>
      <color theme="1"/>
      <name val="Calibri"/>
      <family val="2"/>
      <scheme val="minor"/>
    </font>
    <font>
      <sz val="14"/>
      <color rgb="FF000000"/>
      <name val="Calibri"/>
      <family val="2"/>
      <scheme val="minor"/>
    </font>
    <font>
      <b/>
      <sz val="18"/>
      <name val="Candara"/>
      <family val="2"/>
    </font>
    <font>
      <b/>
      <sz val="22"/>
      <name val="Candara"/>
      <family val="2"/>
    </font>
    <font>
      <b/>
      <sz val="12"/>
      <name val="Candara"/>
      <family val="2"/>
    </font>
    <font>
      <sz val="9"/>
      <color rgb="FF000000"/>
      <name val="Tahoma"/>
      <family val="2"/>
    </font>
    <font>
      <sz val="14"/>
      <name val="Arial"/>
      <family val="2"/>
    </font>
    <font>
      <b/>
      <sz val="72"/>
      <name val="Arial"/>
      <family val="2"/>
    </font>
    <font>
      <b/>
      <sz val="22"/>
      <name val="Arial"/>
      <family val="2"/>
    </font>
    <font>
      <sz val="11"/>
      <color theme="1"/>
      <name val="Arial"/>
      <family val="2"/>
    </font>
    <font>
      <sz val="20"/>
      <name val="Arial"/>
      <family val="2"/>
    </font>
    <font>
      <sz val="20"/>
      <color rgb="FF000000"/>
      <name val="Arial"/>
      <family val="2"/>
    </font>
    <font>
      <b/>
      <sz val="16"/>
      <name val="Arial"/>
      <family val="2"/>
    </font>
    <font>
      <sz val="16"/>
      <name val="Arial"/>
      <family val="2"/>
    </font>
    <font>
      <sz val="16"/>
      <color theme="1"/>
      <name val="Arial"/>
      <family val="2"/>
    </font>
    <font>
      <sz val="16"/>
      <color indexed="55"/>
      <name val="Arial"/>
      <family val="2"/>
    </font>
    <font>
      <sz val="16"/>
      <color rgb="FF000000"/>
      <name val="Arial"/>
      <family val="2"/>
    </font>
    <font>
      <sz val="16"/>
      <color rgb="FFFF0000"/>
      <name val="Arial"/>
      <family val="2"/>
    </font>
    <font>
      <sz val="20"/>
      <color theme="1"/>
      <name val="Arial"/>
      <family val="2"/>
    </font>
    <font>
      <b/>
      <sz val="16"/>
      <color indexed="55"/>
      <name val="Arial"/>
      <family val="2"/>
    </font>
    <font>
      <b/>
      <sz val="16"/>
      <name val="Candara"/>
      <family val="2"/>
    </font>
    <font>
      <sz val="12"/>
      <name val="Calibri"/>
      <family val="2"/>
      <scheme val="minor"/>
    </font>
    <font>
      <sz val="8"/>
      <name val="Calibri"/>
      <family val="2"/>
      <scheme val="minor"/>
    </font>
    <font>
      <sz val="11"/>
      <color theme="1"/>
      <name val="Calibri"/>
      <family val="2"/>
      <scheme val="minor"/>
    </font>
    <font>
      <b/>
      <sz val="12"/>
      <color rgb="FF3F3F3F"/>
      <name val="Calibri"/>
      <family val="2"/>
      <scheme val="minor"/>
    </font>
    <font>
      <sz val="72"/>
      <name val="Arial"/>
      <family val="2"/>
    </font>
    <font>
      <b/>
      <sz val="25"/>
      <name val="Candara"/>
      <family val="2"/>
    </font>
    <font>
      <b/>
      <sz val="25"/>
      <color theme="1"/>
      <name val="Calibri"/>
      <family val="2"/>
      <scheme val="minor"/>
    </font>
    <font>
      <sz val="22"/>
      <name val="Arial"/>
      <family val="2"/>
    </font>
    <font>
      <b/>
      <sz val="36"/>
      <name val="Arial"/>
      <family val="2"/>
    </font>
    <font>
      <sz val="26"/>
      <name val="Arial"/>
      <family val="2"/>
    </font>
    <font>
      <b/>
      <sz val="26"/>
      <name val="Arial"/>
      <family val="2"/>
    </font>
    <font>
      <b/>
      <sz val="26"/>
      <color theme="1"/>
      <name val="Arial"/>
      <family val="2"/>
    </font>
    <font>
      <b/>
      <sz val="26"/>
      <color rgb="FF000000"/>
      <name val="Arial"/>
      <family val="2"/>
    </font>
    <font>
      <sz val="24"/>
      <name val="Arial"/>
      <family val="2"/>
    </font>
    <font>
      <sz val="14"/>
      <color rgb="FF000000"/>
      <name val="Arial"/>
      <family val="2"/>
    </font>
    <font>
      <b/>
      <sz val="14"/>
      <name val="Arial"/>
      <family val="2"/>
    </font>
    <font>
      <b/>
      <sz val="14"/>
      <color rgb="FF000000"/>
      <name val="Arial"/>
      <family val="2"/>
    </font>
    <font>
      <sz val="12"/>
      <color rgb="FF000000"/>
      <name val="Calibri"/>
      <family val="2"/>
      <scheme val="minor"/>
    </font>
    <font>
      <b/>
      <sz val="12"/>
      <name val="Calibri"/>
      <family val="2"/>
      <scheme val="minor"/>
    </font>
    <font>
      <sz val="12"/>
      <name val="Arial"/>
      <family val="2"/>
    </font>
    <font>
      <sz val="26"/>
      <name val="Candara"/>
      <family val="2"/>
    </font>
    <font>
      <b/>
      <sz val="11"/>
      <color theme="1"/>
      <name val="Calibri"/>
      <family val="2"/>
      <scheme val="minor"/>
    </font>
    <font>
      <sz val="12"/>
      <color theme="1"/>
      <name val="Arial"/>
      <family val="2"/>
    </font>
    <font>
      <b/>
      <sz val="48"/>
      <color theme="1"/>
      <name val="Arial"/>
      <family val="2"/>
    </font>
    <font>
      <b/>
      <sz val="48"/>
      <name val="Arial"/>
      <family val="2"/>
    </font>
    <font>
      <sz val="36"/>
      <name val="Candara"/>
      <family val="2"/>
    </font>
    <font>
      <sz val="12"/>
      <color rgb="FF969696"/>
      <name val="Candara"/>
      <family val="2"/>
    </font>
    <font>
      <sz val="16"/>
      <color theme="1"/>
      <name val="Arial"/>
      <family val="2"/>
    </font>
    <font>
      <sz val="18"/>
      <color theme="1"/>
      <name val="Arial"/>
      <family val="2"/>
    </font>
    <font>
      <b/>
      <sz val="18"/>
      <color theme="1"/>
      <name val="Arial"/>
      <family val="2"/>
    </font>
    <font>
      <b/>
      <sz val="20"/>
      <color theme="1"/>
      <name val="Arial"/>
      <family val="2"/>
    </font>
    <font>
      <b/>
      <sz val="72"/>
      <name val="Candara"/>
      <family val="2"/>
    </font>
    <font>
      <b/>
      <sz val="72"/>
      <color theme="1"/>
      <name val="Calibri"/>
      <family val="2"/>
      <scheme val="minor"/>
    </font>
    <font>
      <b/>
      <sz val="48"/>
      <name val="Candara"/>
      <family val="2"/>
    </font>
    <font>
      <sz val="11"/>
      <color rgb="FF444444"/>
      <name val="Calibri"/>
      <family val="2"/>
    </font>
    <font>
      <b/>
      <sz val="20"/>
      <name val="Arial"/>
      <family val="2"/>
    </font>
    <font>
      <b/>
      <sz val="36"/>
      <color theme="1"/>
      <name val="Arial"/>
      <family val="2"/>
    </font>
    <font>
      <b/>
      <sz val="36"/>
      <color rgb="FF000000"/>
      <name val="Arial"/>
      <family val="2"/>
    </font>
    <font>
      <sz val="12"/>
      <name val="Calibri"/>
      <family val="2"/>
    </font>
    <font>
      <b/>
      <sz val="100"/>
      <name val="Arial"/>
      <family val="2"/>
    </font>
    <font>
      <b/>
      <sz val="100"/>
      <color theme="1"/>
      <name val="Arial"/>
      <family val="2"/>
    </font>
  </fonts>
  <fills count="27">
    <fill>
      <patternFill patternType="none"/>
    </fill>
    <fill>
      <patternFill patternType="gray125"/>
    </fill>
    <fill>
      <patternFill patternType="solid">
        <fgColor rgb="FFFFFF00"/>
        <bgColor indexed="64"/>
      </patternFill>
    </fill>
    <fill>
      <patternFill patternType="solid">
        <fgColor indexed="41"/>
        <bgColor indexed="64"/>
      </patternFill>
    </fill>
    <fill>
      <patternFill patternType="solid">
        <fgColor indexed="43"/>
        <bgColor indexed="64"/>
      </patternFill>
    </fill>
    <fill>
      <patternFill patternType="solid">
        <fgColor indexed="42"/>
        <bgColor indexed="64"/>
      </patternFill>
    </fill>
    <fill>
      <patternFill patternType="solid">
        <fgColor theme="4" tint="0.79998168889431442"/>
        <bgColor indexed="64"/>
      </patternFill>
    </fill>
    <fill>
      <patternFill patternType="solid">
        <fgColor rgb="FFFFFF99"/>
        <bgColor indexed="64"/>
      </patternFill>
    </fill>
    <fill>
      <patternFill patternType="solid">
        <fgColor rgb="FF99CCFF"/>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9" tint="0.39997558519241921"/>
        <bgColor indexed="64"/>
      </patternFill>
    </fill>
    <fill>
      <patternFill patternType="solid">
        <fgColor rgb="FFF2F2F2"/>
      </patternFill>
    </fill>
    <fill>
      <patternFill patternType="solid">
        <fgColor theme="0"/>
        <bgColor indexed="64"/>
      </patternFill>
    </fill>
    <fill>
      <patternFill patternType="solid">
        <fgColor theme="0"/>
        <bgColor rgb="FF000000"/>
      </patternFill>
    </fill>
    <fill>
      <patternFill patternType="solid">
        <fgColor indexed="51"/>
        <bgColor indexed="64"/>
      </patternFill>
    </fill>
    <fill>
      <patternFill patternType="solid">
        <fgColor indexed="53"/>
        <bgColor indexed="64"/>
      </patternFill>
    </fill>
    <fill>
      <patternFill patternType="solid">
        <fgColor indexed="10"/>
        <bgColor indexed="64"/>
      </patternFill>
    </fill>
    <fill>
      <patternFill patternType="solid">
        <fgColor indexed="50"/>
        <bgColor indexed="64"/>
      </patternFill>
    </fill>
    <fill>
      <patternFill patternType="solid">
        <fgColor indexed="17"/>
        <bgColor indexed="64"/>
      </patternFill>
    </fill>
    <fill>
      <patternFill patternType="solid">
        <fgColor rgb="FFCCFFCC"/>
        <bgColor indexed="64"/>
      </patternFill>
    </fill>
    <fill>
      <patternFill patternType="solid">
        <fgColor rgb="FFCCFFCC"/>
        <bgColor rgb="FF000000"/>
      </patternFill>
    </fill>
    <fill>
      <patternFill patternType="solid">
        <fgColor rgb="FFFFFF66"/>
        <bgColor rgb="FF000000"/>
      </patternFill>
    </fill>
    <fill>
      <patternFill patternType="solid">
        <fgColor theme="5" tint="0.59999389629810485"/>
        <bgColor indexed="64"/>
      </patternFill>
    </fill>
    <fill>
      <patternFill patternType="solid">
        <fgColor theme="9" tint="0.59999389629810485"/>
        <bgColor indexed="64"/>
      </patternFill>
    </fill>
    <fill>
      <patternFill patternType="solid">
        <fgColor theme="6" tint="0.59999389629810485"/>
        <bgColor indexed="64"/>
      </patternFill>
    </fill>
  </fills>
  <borders count="5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double">
        <color indexed="64"/>
      </bottom>
      <diagonal/>
    </border>
    <border>
      <left/>
      <right style="thin">
        <color indexed="64"/>
      </right>
      <top style="thin">
        <color indexed="64"/>
      </top>
      <bottom style="thick">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style="thin">
        <color indexed="64"/>
      </left>
      <right/>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n">
        <color indexed="64"/>
      </top>
      <bottom/>
      <diagonal/>
    </border>
    <border>
      <left/>
      <right/>
      <top style="double">
        <color indexed="64"/>
      </top>
      <bottom/>
      <diagonal/>
    </border>
    <border>
      <left/>
      <right/>
      <top/>
      <bottom style="double">
        <color indexed="64"/>
      </bottom>
      <diagonal/>
    </border>
    <border>
      <left style="thin">
        <color indexed="64"/>
      </left>
      <right/>
      <top/>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style="medium">
        <color indexed="64"/>
      </right>
      <top/>
      <bottom/>
      <diagonal/>
    </border>
    <border>
      <left style="medium">
        <color indexed="64"/>
      </left>
      <right/>
      <top style="thin">
        <color indexed="64"/>
      </top>
      <bottom style="thin">
        <color indexed="64"/>
      </bottom>
      <diagonal/>
    </border>
    <border>
      <left style="medium">
        <color indexed="64"/>
      </left>
      <right/>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top style="thin">
        <color indexed="64"/>
      </top>
      <bottom style="thick">
        <color indexed="64"/>
      </bottom>
      <diagonal/>
    </border>
    <border>
      <left style="medium">
        <color indexed="64"/>
      </left>
      <right style="thin">
        <color indexed="64"/>
      </right>
      <top/>
      <bottom style="double">
        <color indexed="64"/>
      </bottom>
      <diagonal/>
    </border>
    <border>
      <left style="thin">
        <color indexed="64"/>
      </left>
      <right style="medium">
        <color indexed="64"/>
      </right>
      <top/>
      <bottom style="double">
        <color indexed="64"/>
      </bottom>
      <diagonal/>
    </border>
    <border>
      <left style="medium">
        <color indexed="64"/>
      </left>
      <right/>
      <top style="double">
        <color indexed="64"/>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ck">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top style="thick">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ck">
        <color indexed="64"/>
      </top>
      <bottom style="thin">
        <color indexed="64"/>
      </bottom>
      <diagonal/>
    </border>
    <border>
      <left/>
      <right style="thin">
        <color indexed="64"/>
      </right>
      <top style="thin">
        <color indexed="64"/>
      </top>
      <bottom style="medium">
        <color indexed="64"/>
      </bottom>
      <diagonal/>
    </border>
  </borders>
  <cellStyleXfs count="9">
    <xf numFmtId="0" fontId="0" fillId="0" borderId="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0" fontId="41" fillId="13" borderId="40" applyNumberFormat="0" applyAlignment="0" applyProtection="0"/>
    <xf numFmtId="0" fontId="40" fillId="0" borderId="0"/>
    <xf numFmtId="0" fontId="1" fillId="0" borderId="0"/>
    <xf numFmtId="0" fontId="1" fillId="0" borderId="0"/>
  </cellStyleXfs>
  <cellXfs count="661">
    <xf numFmtId="0" fontId="0" fillId="0" borderId="0" xfId="0"/>
    <xf numFmtId="0" fontId="5" fillId="4" borderId="5" xfId="1" applyFont="1" applyFill="1" applyBorder="1" applyAlignment="1">
      <alignment horizontal="left" vertical="center" wrapText="1"/>
    </xf>
    <xf numFmtId="0" fontId="5" fillId="4" borderId="5" xfId="1" applyFont="1" applyFill="1" applyBorder="1" applyAlignment="1">
      <alignment vertical="center" wrapText="1"/>
    </xf>
    <xf numFmtId="0" fontId="5" fillId="4" borderId="6" xfId="1" applyFont="1" applyFill="1" applyBorder="1" applyAlignment="1">
      <alignment vertical="center" wrapText="1"/>
    </xf>
    <xf numFmtId="0" fontId="4" fillId="0" borderId="0" xfId="1" applyFont="1"/>
    <xf numFmtId="0" fontId="10" fillId="0" borderId="0" xfId="1" applyFont="1"/>
    <xf numFmtId="0" fontId="4" fillId="0" borderId="0" xfId="1" applyFont="1" applyAlignment="1" applyProtection="1">
      <alignment vertical="top" wrapText="1"/>
      <protection locked="0"/>
    </xf>
    <xf numFmtId="0" fontId="4" fillId="0" borderId="4" xfId="1" applyFont="1" applyBorder="1" applyAlignment="1">
      <alignment horizontal="left" vertical="top"/>
    </xf>
    <xf numFmtId="0" fontId="4" fillId="0" borderId="0" xfId="1" applyFont="1" applyAlignment="1">
      <alignment horizontal="left" vertical="top"/>
    </xf>
    <xf numFmtId="0" fontId="4" fillId="0" borderId="0" xfId="1" applyFont="1" applyAlignment="1">
      <alignment horizontal="center" vertical="center"/>
    </xf>
    <xf numFmtId="0" fontId="3" fillId="8" borderId="0" xfId="1" applyFont="1" applyFill="1" applyAlignment="1" applyProtection="1">
      <alignment vertical="center" wrapText="1"/>
      <protection locked="0"/>
    </xf>
    <xf numFmtId="0" fontId="4" fillId="0" borderId="0" xfId="1" applyFont="1" applyAlignment="1" applyProtection="1">
      <alignment vertical="center" wrapText="1"/>
      <protection locked="0"/>
    </xf>
    <xf numFmtId="0" fontId="4" fillId="0" borderId="0" xfId="1" applyFont="1" applyAlignment="1">
      <alignment wrapText="1"/>
    </xf>
    <xf numFmtId="164" fontId="12" fillId="0" borderId="0" xfId="2" applyFont="1" applyFill="1" applyBorder="1" applyAlignment="1">
      <alignment horizontal="center" vertical="center" wrapText="1"/>
    </xf>
    <xf numFmtId="0" fontId="2" fillId="0" borderId="0" xfId="3"/>
    <xf numFmtId="0" fontId="12" fillId="0" borderId="4" xfId="1" applyFont="1" applyBorder="1" applyAlignment="1">
      <alignment horizontal="center" vertical="center" wrapText="1"/>
    </xf>
    <xf numFmtId="164" fontId="4" fillId="0" borderId="0" xfId="2" applyFont="1" applyBorder="1" applyAlignment="1">
      <alignment horizontal="center" vertical="center" wrapText="1"/>
    </xf>
    <xf numFmtId="0" fontId="0" fillId="0" borderId="12" xfId="0" applyBorder="1" applyAlignment="1">
      <alignment horizontal="center" vertical="center"/>
    </xf>
    <xf numFmtId="164" fontId="4" fillId="0" borderId="0" xfId="2" applyFont="1" applyFill="1" applyBorder="1" applyAlignment="1">
      <alignment horizontal="center" vertical="center" wrapText="1"/>
    </xf>
    <xf numFmtId="0" fontId="12" fillId="0" borderId="0" xfId="1" applyFont="1" applyAlignment="1">
      <alignment horizontal="center" vertical="center" wrapText="1"/>
    </xf>
    <xf numFmtId="0" fontId="3" fillId="5" borderId="6" xfId="1" applyFont="1" applyFill="1" applyBorder="1" applyAlignment="1" applyProtection="1">
      <alignment horizontal="center" vertical="center" wrapText="1"/>
      <protection locked="0"/>
    </xf>
    <xf numFmtId="0" fontId="8" fillId="0" borderId="0" xfId="0" applyFont="1" applyAlignment="1">
      <alignment horizontal="center" vertical="center"/>
    </xf>
    <xf numFmtId="0" fontId="4" fillId="0" borderId="0" xfId="1" applyFont="1" applyAlignment="1" applyProtection="1">
      <alignment horizontal="center" vertical="center" wrapText="1"/>
      <protection locked="0"/>
    </xf>
    <xf numFmtId="0" fontId="3" fillId="5" borderId="2" xfId="1" applyFont="1" applyFill="1" applyBorder="1" applyAlignment="1" applyProtection="1">
      <alignment horizontal="center" vertical="center" wrapText="1"/>
      <protection locked="0"/>
    </xf>
    <xf numFmtId="0" fontId="17" fillId="0" borderId="0" xfId="0" applyFont="1" applyAlignment="1">
      <alignment horizontal="center" vertical="center" wrapText="1"/>
    </xf>
    <xf numFmtId="0" fontId="17" fillId="0" borderId="0" xfId="0" applyFont="1" applyAlignment="1">
      <alignment horizontal="center" vertical="center"/>
    </xf>
    <xf numFmtId="0" fontId="19" fillId="5" borderId="9" xfId="1" applyFont="1" applyFill="1" applyBorder="1" applyAlignment="1" applyProtection="1">
      <alignment horizontal="center" vertical="center" wrapText="1"/>
      <protection locked="0"/>
    </xf>
    <xf numFmtId="0" fontId="19" fillId="5" borderId="20" xfId="1" applyFont="1" applyFill="1" applyBorder="1" applyAlignment="1" applyProtection="1">
      <alignment horizontal="center" vertical="center" wrapText="1"/>
      <protection locked="0"/>
    </xf>
    <xf numFmtId="0" fontId="19" fillId="5" borderId="14" xfId="1" applyFont="1" applyFill="1" applyBorder="1" applyAlignment="1" applyProtection="1">
      <alignment horizontal="center" vertical="center" wrapText="1"/>
      <protection locked="0"/>
    </xf>
    <xf numFmtId="0" fontId="15" fillId="0" borderId="0" xfId="0" applyFont="1" applyAlignment="1">
      <alignment horizontal="center" vertical="center" wrapText="1"/>
    </xf>
    <xf numFmtId="0" fontId="17" fillId="0" borderId="0" xfId="0" quotePrefix="1" applyFont="1" applyAlignment="1">
      <alignment horizontal="center" vertical="center" wrapText="1"/>
    </xf>
    <xf numFmtId="0" fontId="16" fillId="0" borderId="0" xfId="0" applyFont="1" applyAlignment="1">
      <alignment horizontal="center" vertical="center" wrapText="1"/>
    </xf>
    <xf numFmtId="0" fontId="18" fillId="0" borderId="0" xfId="0" applyFont="1" applyAlignment="1">
      <alignment horizontal="center" vertical="center" wrapText="1"/>
    </xf>
    <xf numFmtId="0" fontId="3" fillId="7" borderId="10" xfId="1" applyFont="1" applyFill="1" applyBorder="1" applyAlignment="1" applyProtection="1">
      <alignment horizontal="left" vertical="center" wrapText="1"/>
      <protection locked="0"/>
    </xf>
    <xf numFmtId="0" fontId="8" fillId="0" borderId="0" xfId="0" applyFont="1" applyAlignment="1">
      <alignment horizontal="center" vertical="center" wrapText="1"/>
    </xf>
    <xf numFmtId="0" fontId="3" fillId="5" borderId="1" xfId="1" applyFont="1" applyFill="1" applyBorder="1" applyAlignment="1" applyProtection="1">
      <alignment vertical="center" wrapText="1"/>
      <protection locked="0"/>
    </xf>
    <xf numFmtId="0" fontId="3" fillId="5" borderId="2" xfId="1" applyFont="1" applyFill="1" applyBorder="1" applyAlignment="1" applyProtection="1">
      <alignment horizontal="left" vertical="center" wrapText="1"/>
      <protection locked="0"/>
    </xf>
    <xf numFmtId="0" fontId="4" fillId="0" borderId="0" xfId="1" applyFont="1" applyAlignment="1">
      <alignment vertical="center" wrapText="1"/>
    </xf>
    <xf numFmtId="0" fontId="4" fillId="0" borderId="0" xfId="1" applyFont="1" applyAlignment="1">
      <alignment horizontal="left" vertical="center" wrapText="1"/>
    </xf>
    <xf numFmtId="0" fontId="12" fillId="0" borderId="0" xfId="1" applyFont="1" applyAlignment="1">
      <alignment horizontal="left" vertical="center" wrapText="1"/>
    </xf>
    <xf numFmtId="0" fontId="10" fillId="0" borderId="0" xfId="1" applyFont="1" applyAlignment="1">
      <alignment horizontal="center" vertical="center"/>
    </xf>
    <xf numFmtId="2" fontId="21" fillId="12" borderId="11" xfId="1" applyNumberFormat="1" applyFont="1" applyFill="1" applyBorder="1" applyAlignment="1" applyProtection="1">
      <alignment horizontal="center" vertical="center" wrapText="1"/>
      <protection locked="0"/>
    </xf>
    <xf numFmtId="1" fontId="8" fillId="5" borderId="8" xfId="0" applyNumberFormat="1" applyFont="1" applyFill="1" applyBorder="1" applyAlignment="1">
      <alignment horizontal="center" vertical="center" wrapText="1"/>
    </xf>
    <xf numFmtId="1" fontId="9" fillId="0" borderId="8" xfId="0" applyNumberFormat="1" applyFont="1" applyBorder="1" applyAlignment="1">
      <alignment horizontal="center" vertical="center" wrapText="1"/>
    </xf>
    <xf numFmtId="1" fontId="8" fillId="0" borderId="8" xfId="0" applyNumberFormat="1" applyFont="1" applyBorder="1" applyAlignment="1" applyProtection="1">
      <alignment horizontal="center" vertical="center" wrapText="1"/>
      <protection locked="0"/>
    </xf>
    <xf numFmtId="1" fontId="8" fillId="0" borderId="8" xfId="0" applyNumberFormat="1" applyFont="1" applyBorder="1" applyAlignment="1">
      <alignment horizontal="center" vertical="center" wrapText="1"/>
    </xf>
    <xf numFmtId="1" fontId="9" fillId="0" borderId="17" xfId="0" applyNumberFormat="1" applyFont="1" applyBorder="1" applyAlignment="1">
      <alignment horizontal="center" vertical="center" wrapText="1"/>
    </xf>
    <xf numFmtId="0" fontId="9" fillId="0" borderId="17" xfId="0" applyFont="1" applyBorder="1" applyAlignment="1">
      <alignment horizontal="center" vertical="center" wrapText="1"/>
    </xf>
    <xf numFmtId="1" fontId="8" fillId="0" borderId="17" xfId="0" applyNumberFormat="1" applyFont="1" applyBorder="1" applyAlignment="1" applyProtection="1">
      <alignment horizontal="center" vertical="center" wrapText="1"/>
      <protection locked="0"/>
    </xf>
    <xf numFmtId="0" fontId="5" fillId="4" borderId="7" xfId="1" applyFont="1" applyFill="1" applyBorder="1" applyAlignment="1">
      <alignment vertical="center" wrapText="1"/>
    </xf>
    <xf numFmtId="0" fontId="7" fillId="0" borderId="5" xfId="1" applyFont="1" applyBorder="1" applyAlignment="1">
      <alignment vertical="center" wrapText="1"/>
    </xf>
    <xf numFmtId="0" fontId="8" fillId="0" borderId="19" xfId="0" applyFont="1" applyBorder="1" applyAlignment="1">
      <alignment horizontal="center" vertical="center"/>
    </xf>
    <xf numFmtId="0" fontId="3" fillId="6" borderId="8" xfId="1" applyFont="1" applyFill="1" applyBorder="1" applyAlignment="1" applyProtection="1">
      <alignment horizontal="center" vertical="center" wrapText="1"/>
      <protection locked="0"/>
    </xf>
    <xf numFmtId="49" fontId="33" fillId="0" borderId="0" xfId="2" applyNumberFormat="1" applyFont="1" applyFill="1" applyBorder="1" applyAlignment="1">
      <alignment horizontal="center" vertical="center" wrapText="1"/>
    </xf>
    <xf numFmtId="49" fontId="32" fillId="0" borderId="8" xfId="0" applyNumberFormat="1" applyFont="1" applyBorder="1" applyAlignment="1">
      <alignment horizontal="center" vertical="center" wrapText="1"/>
    </xf>
    <xf numFmtId="49" fontId="30" fillId="0" borderId="8" xfId="0" applyNumberFormat="1" applyFont="1" applyBorder="1" applyAlignment="1" applyProtection="1">
      <alignment horizontal="center" vertical="center" wrapText="1"/>
      <protection locked="0"/>
    </xf>
    <xf numFmtId="49" fontId="30" fillId="0" borderId="0" xfId="2" applyNumberFormat="1" applyFont="1" applyFill="1" applyBorder="1" applyAlignment="1">
      <alignment horizontal="center" vertical="center" wrapText="1"/>
    </xf>
    <xf numFmtId="49" fontId="30" fillId="0" borderId="0" xfId="2" applyNumberFormat="1" applyFont="1" applyBorder="1" applyAlignment="1">
      <alignment horizontal="center" vertical="center" wrapText="1"/>
    </xf>
    <xf numFmtId="49" fontId="29" fillId="4" borderId="12" xfId="1" applyNumberFormat="1" applyFont="1" applyFill="1" applyBorder="1" applyAlignment="1">
      <alignment horizontal="center" vertical="center" wrapText="1"/>
    </xf>
    <xf numFmtId="49" fontId="29" fillId="5" borderId="4" xfId="1" applyNumberFormat="1" applyFont="1" applyFill="1" applyBorder="1" applyAlignment="1" applyProtection="1">
      <alignment horizontal="center" vertical="center" wrapText="1"/>
      <protection locked="0"/>
    </xf>
    <xf numFmtId="49" fontId="29" fillId="5" borderId="21" xfId="1" applyNumberFormat="1" applyFont="1" applyFill="1" applyBorder="1" applyAlignment="1" applyProtection="1">
      <alignment horizontal="center" vertical="center" wrapText="1"/>
      <protection locked="0"/>
    </xf>
    <xf numFmtId="49" fontId="29" fillId="4" borderId="11" xfId="1" applyNumberFormat="1" applyFont="1" applyFill="1" applyBorder="1" applyAlignment="1">
      <alignment horizontal="center" vertical="center" wrapText="1"/>
    </xf>
    <xf numFmtId="49" fontId="32" fillId="0" borderId="7" xfId="0" applyNumberFormat="1" applyFont="1" applyBorder="1" applyAlignment="1">
      <alignment horizontal="center" vertical="center" wrapText="1"/>
    </xf>
    <xf numFmtId="49" fontId="30" fillId="0" borderId="7" xfId="0" applyNumberFormat="1" applyFont="1" applyBorder="1" applyAlignment="1" applyProtection="1">
      <alignment horizontal="center" vertical="center" wrapText="1"/>
      <protection locked="0"/>
    </xf>
    <xf numFmtId="49" fontId="31" fillId="0" borderId="23" xfId="0" applyNumberFormat="1" applyFont="1" applyBorder="1" applyAlignment="1">
      <alignment horizontal="center" vertical="center" wrapText="1"/>
    </xf>
    <xf numFmtId="49" fontId="31" fillId="0" borderId="24" xfId="0" applyNumberFormat="1" applyFont="1" applyBorder="1" applyAlignment="1">
      <alignment horizontal="center" vertical="center" wrapText="1"/>
    </xf>
    <xf numFmtId="49" fontId="33" fillId="0" borderId="24" xfId="2" applyNumberFormat="1" applyFont="1" applyFill="1" applyBorder="1" applyAlignment="1">
      <alignment horizontal="center" vertical="center" wrapText="1"/>
    </xf>
    <xf numFmtId="49" fontId="30" fillId="0" borderId="24" xfId="0" applyNumberFormat="1" applyFont="1" applyBorder="1" applyAlignment="1">
      <alignment horizontal="center" vertical="center" wrapText="1"/>
    </xf>
    <xf numFmtId="49" fontId="32" fillId="0" borderId="24" xfId="0" applyNumberFormat="1" applyFont="1" applyBorder="1" applyAlignment="1">
      <alignment horizontal="center" vertical="center" wrapText="1"/>
    </xf>
    <xf numFmtId="49" fontId="30" fillId="0" borderId="24" xfId="0" applyNumberFormat="1" applyFont="1" applyBorder="1" applyAlignment="1" applyProtection="1">
      <alignment horizontal="center" vertical="center" wrapText="1"/>
      <protection locked="0"/>
    </xf>
    <xf numFmtId="49" fontId="32" fillId="0" borderId="31" xfId="0" applyNumberFormat="1" applyFont="1" applyBorder="1" applyAlignment="1">
      <alignment horizontal="center" vertical="center" wrapText="1"/>
    </xf>
    <xf numFmtId="49" fontId="30" fillId="0" borderId="31" xfId="0" applyNumberFormat="1" applyFont="1" applyBorder="1" applyAlignment="1" applyProtection="1">
      <alignment horizontal="center" vertical="center" wrapText="1"/>
      <protection locked="0"/>
    </xf>
    <xf numFmtId="49" fontId="33" fillId="0" borderId="23" xfId="0" applyNumberFormat="1" applyFont="1" applyBorder="1" applyAlignment="1">
      <alignment horizontal="center" vertical="center" wrapText="1"/>
    </xf>
    <xf numFmtId="49" fontId="27" fillId="0" borderId="24" xfId="1" applyNumberFormat="1" applyFont="1" applyBorder="1" applyAlignment="1" applyProtection="1">
      <alignment horizontal="left" vertical="top" wrapText="1"/>
      <protection locked="0"/>
    </xf>
    <xf numFmtId="49" fontId="27" fillId="0" borderId="25" xfId="1" applyNumberFormat="1" applyFont="1" applyBorder="1" applyAlignment="1" applyProtection="1">
      <alignment horizontal="left" vertical="top" wrapText="1"/>
      <protection locked="0"/>
    </xf>
    <xf numFmtId="49" fontId="27" fillId="11" borderId="27" xfId="1" applyNumberFormat="1" applyFont="1" applyFill="1" applyBorder="1" applyAlignment="1" applyProtection="1">
      <alignment horizontal="left" vertical="top" wrapText="1"/>
      <protection locked="0"/>
    </xf>
    <xf numFmtId="49" fontId="35" fillId="0" borderId="0" xfId="0" applyNumberFormat="1" applyFont="1" applyAlignment="1">
      <alignment horizontal="left" vertical="top" wrapText="1"/>
    </xf>
    <xf numFmtId="49" fontId="27" fillId="0" borderId="0" xfId="1" applyNumberFormat="1" applyFont="1" applyAlignment="1" applyProtection="1">
      <alignment horizontal="left" vertical="top" wrapText="1"/>
      <protection locked="0"/>
    </xf>
    <xf numFmtId="49" fontId="27" fillId="0" borderId="27" xfId="1" applyNumberFormat="1" applyFont="1" applyBorder="1" applyAlignment="1" applyProtection="1">
      <alignment horizontal="left" vertical="top" wrapText="1"/>
      <protection locked="0"/>
    </xf>
    <xf numFmtId="49" fontId="29" fillId="4" borderId="32" xfId="1" applyNumberFormat="1" applyFont="1" applyFill="1" applyBorder="1" applyAlignment="1">
      <alignment horizontal="center" vertical="center" wrapText="1"/>
    </xf>
    <xf numFmtId="49" fontId="30" fillId="0" borderId="23" xfId="0" applyNumberFormat="1" applyFont="1" applyBorder="1" applyAlignment="1">
      <alignment horizontal="center" vertical="center" wrapText="1"/>
    </xf>
    <xf numFmtId="49" fontId="30" fillId="0" borderId="29" xfId="0" applyNumberFormat="1" applyFont="1" applyBorder="1" applyAlignment="1">
      <alignment horizontal="center" vertical="center" wrapText="1"/>
    </xf>
    <xf numFmtId="49" fontId="30" fillId="0" borderId="0" xfId="0" applyNumberFormat="1" applyFont="1" applyAlignment="1">
      <alignment horizontal="center" vertical="center" wrapText="1"/>
    </xf>
    <xf numFmtId="49" fontId="27" fillId="0" borderId="0" xfId="1" applyNumberFormat="1" applyFont="1" applyAlignment="1">
      <alignment horizontal="left" vertical="top" wrapText="1"/>
    </xf>
    <xf numFmtId="49" fontId="27" fillId="0" borderId="27" xfId="1" applyNumberFormat="1" applyFont="1" applyBorder="1" applyAlignment="1">
      <alignment horizontal="left" vertical="top" wrapText="1"/>
    </xf>
    <xf numFmtId="49" fontId="23" fillId="11" borderId="27" xfId="1" applyNumberFormat="1" applyFont="1" applyFill="1" applyBorder="1" applyAlignment="1" applyProtection="1">
      <alignment vertical="top" wrapText="1"/>
      <protection locked="0"/>
    </xf>
    <xf numFmtId="49" fontId="36" fillId="0" borderId="12" xfId="1" applyNumberFormat="1" applyFont="1" applyBorder="1" applyAlignment="1">
      <alignment horizontal="center" vertical="center" wrapText="1"/>
    </xf>
    <xf numFmtId="49" fontId="32" fillId="0" borderId="12" xfId="0" applyNumberFormat="1" applyFont="1" applyBorder="1" applyAlignment="1">
      <alignment horizontal="center" vertical="center" wrapText="1"/>
    </xf>
    <xf numFmtId="49" fontId="30" fillId="0" borderId="12" xfId="0" applyNumberFormat="1" applyFont="1" applyBorder="1" applyAlignment="1" applyProtection="1">
      <alignment horizontal="center" vertical="center" wrapText="1"/>
      <protection locked="0"/>
    </xf>
    <xf numFmtId="49" fontId="28" fillId="0" borderId="24" xfId="1" applyNumberFormat="1" applyFont="1" applyBorder="1" applyAlignment="1">
      <alignment horizontal="left" vertical="top" wrapText="1"/>
    </xf>
    <xf numFmtId="49" fontId="32" fillId="0" borderId="11" xfId="0" applyNumberFormat="1" applyFont="1" applyBorder="1" applyAlignment="1">
      <alignment horizontal="center" vertical="center" wrapText="1"/>
    </xf>
    <xf numFmtId="49" fontId="30" fillId="0" borderId="11" xfId="0" applyNumberFormat="1" applyFont="1" applyBorder="1" applyAlignment="1" applyProtection="1">
      <alignment horizontal="center" vertical="center" wrapText="1"/>
      <protection locked="0"/>
    </xf>
    <xf numFmtId="49" fontId="30" fillId="0" borderId="24" xfId="2" applyNumberFormat="1" applyFont="1" applyFill="1" applyBorder="1" applyAlignment="1">
      <alignment horizontal="center" vertical="center" wrapText="1"/>
    </xf>
    <xf numFmtId="49" fontId="35" fillId="0" borderId="24" xfId="0" applyNumberFormat="1" applyFont="1" applyBorder="1" applyAlignment="1">
      <alignment horizontal="left" vertical="top" wrapText="1"/>
    </xf>
    <xf numFmtId="49" fontId="28" fillId="0" borderId="25" xfId="0" applyNumberFormat="1" applyFont="1" applyBorder="1" applyAlignment="1">
      <alignment horizontal="left" vertical="top" wrapText="1"/>
    </xf>
    <xf numFmtId="49" fontId="30" fillId="0" borderId="31" xfId="0" applyNumberFormat="1" applyFont="1" applyBorder="1" applyAlignment="1">
      <alignment horizontal="center" vertical="center" wrapText="1"/>
    </xf>
    <xf numFmtId="0" fontId="0" fillId="0" borderId="4" xfId="0" applyBorder="1" applyAlignment="1">
      <alignment horizontal="center" vertical="center"/>
    </xf>
    <xf numFmtId="49" fontId="31" fillId="0" borderId="29" xfId="0" applyNumberFormat="1" applyFont="1" applyBorder="1" applyAlignment="1">
      <alignment horizontal="center" vertical="center" wrapText="1"/>
    </xf>
    <xf numFmtId="49" fontId="30" fillId="0" borderId="24" xfId="2" applyNumberFormat="1" applyFont="1" applyBorder="1" applyAlignment="1">
      <alignment horizontal="center" vertical="center" wrapText="1"/>
    </xf>
    <xf numFmtId="49" fontId="33" fillId="0" borderId="34" xfId="0" applyNumberFormat="1" applyFont="1" applyBorder="1" applyAlignment="1">
      <alignment horizontal="center" vertical="center" wrapText="1"/>
    </xf>
    <xf numFmtId="49" fontId="31" fillId="0" borderId="35" xfId="0" applyNumberFormat="1" applyFont="1" applyBorder="1" applyAlignment="1">
      <alignment horizontal="center" vertical="center" wrapText="1"/>
    </xf>
    <xf numFmtId="49" fontId="30" fillId="0" borderId="35" xfId="2" applyNumberFormat="1" applyFont="1" applyBorder="1" applyAlignment="1">
      <alignment horizontal="center" vertical="center" wrapText="1"/>
    </xf>
    <xf numFmtId="49" fontId="30" fillId="0" borderId="34" xfId="0" applyNumberFormat="1" applyFont="1" applyBorder="1" applyAlignment="1">
      <alignment horizontal="center" vertical="center" wrapText="1"/>
    </xf>
    <xf numFmtId="49" fontId="30" fillId="0" borderId="35" xfId="0" applyNumberFormat="1" applyFont="1" applyBorder="1" applyAlignment="1">
      <alignment horizontal="center" vertical="center" wrapText="1"/>
    </xf>
    <xf numFmtId="49" fontId="32" fillId="0" borderId="36" xfId="0" applyNumberFormat="1" applyFont="1" applyBorder="1" applyAlignment="1">
      <alignment horizontal="center" vertical="center" wrapText="1"/>
    </xf>
    <xf numFmtId="49" fontId="30" fillId="0" borderId="36" xfId="0" applyNumberFormat="1" applyFont="1" applyBorder="1" applyAlignment="1" applyProtection="1">
      <alignment horizontal="center" vertical="center" wrapText="1"/>
      <protection locked="0"/>
    </xf>
    <xf numFmtId="49" fontId="35" fillId="0" borderId="35" xfId="0" applyNumberFormat="1" applyFont="1" applyBorder="1" applyAlignment="1">
      <alignment horizontal="left" vertical="top" wrapText="1"/>
    </xf>
    <xf numFmtId="49" fontId="27" fillId="0" borderId="35" xfId="1" applyNumberFormat="1" applyFont="1" applyBorder="1" applyAlignment="1" applyProtection="1">
      <alignment horizontal="left" vertical="top" wrapText="1"/>
      <protection locked="0"/>
    </xf>
    <xf numFmtId="49" fontId="27" fillId="0" borderId="38" xfId="1" applyNumberFormat="1" applyFont="1" applyBorder="1" applyAlignment="1" applyProtection="1">
      <alignment horizontal="left" vertical="top" wrapText="1"/>
      <protection locked="0"/>
    </xf>
    <xf numFmtId="49" fontId="30" fillId="0" borderId="35" xfId="2" applyNumberFormat="1" applyFont="1" applyFill="1" applyBorder="1" applyAlignment="1">
      <alignment horizontal="center" vertical="center" wrapText="1"/>
    </xf>
    <xf numFmtId="49" fontId="30" fillId="0" borderId="35" xfId="1" applyNumberFormat="1" applyFont="1" applyBorder="1" applyAlignment="1">
      <alignment vertical="center" wrapText="1"/>
    </xf>
    <xf numFmtId="49" fontId="33" fillId="0" borderId="29" xfId="0" applyNumberFormat="1" applyFont="1" applyBorder="1" applyAlignment="1">
      <alignment horizontal="center" vertical="center" wrapText="1"/>
    </xf>
    <xf numFmtId="49" fontId="31" fillId="0" borderId="34" xfId="0" applyNumberFormat="1" applyFont="1" applyBorder="1" applyAlignment="1">
      <alignment horizontal="center" vertical="center" wrapText="1"/>
    </xf>
    <xf numFmtId="49" fontId="30" fillId="0" borderId="25" xfId="1" applyNumberFormat="1" applyFont="1" applyBorder="1" applyAlignment="1">
      <alignment horizontal="left" vertical="center" wrapText="1"/>
    </xf>
    <xf numFmtId="49" fontId="27" fillId="0" borderId="24" xfId="1" applyNumberFormat="1" applyFont="1" applyBorder="1" applyAlignment="1">
      <alignment horizontal="left" vertical="top" wrapText="1"/>
    </xf>
    <xf numFmtId="49" fontId="30" fillId="0" borderId="38" xfId="1" applyNumberFormat="1" applyFont="1" applyBorder="1" applyAlignment="1">
      <alignment horizontal="left" vertical="center" wrapText="1"/>
    </xf>
    <xf numFmtId="49" fontId="28" fillId="0" borderId="31" xfId="0" quotePrefix="1" applyNumberFormat="1" applyFont="1" applyBorder="1" applyAlignment="1">
      <alignment horizontal="left" vertical="top" wrapText="1"/>
    </xf>
    <xf numFmtId="49" fontId="28" fillId="0" borderId="35" xfId="0" quotePrefix="1" applyNumberFormat="1" applyFont="1" applyBorder="1" applyAlignment="1">
      <alignment horizontal="left" vertical="top" wrapText="1"/>
    </xf>
    <xf numFmtId="49" fontId="35" fillId="0" borderId="25" xfId="0" quotePrefix="1" applyNumberFormat="1" applyFont="1" applyBorder="1" applyAlignment="1">
      <alignment horizontal="left" vertical="top" wrapText="1"/>
    </xf>
    <xf numFmtId="49" fontId="28" fillId="0" borderId="38" xfId="0" quotePrefix="1" applyNumberFormat="1" applyFont="1" applyBorder="1" applyAlignment="1">
      <alignment horizontal="left" vertical="top" wrapText="1"/>
    </xf>
    <xf numFmtId="49" fontId="33" fillId="0" borderId="24" xfId="1" applyNumberFormat="1" applyFont="1" applyBorder="1" applyAlignment="1">
      <alignment horizontal="center" vertical="center" wrapText="1"/>
    </xf>
    <xf numFmtId="49" fontId="23" fillId="0" borderId="23" xfId="1" applyNumberFormat="1" applyFont="1" applyBorder="1" applyAlignment="1" applyProtection="1">
      <alignment horizontal="center" vertical="center" wrapText="1"/>
      <protection locked="0"/>
    </xf>
    <xf numFmtId="49" fontId="23" fillId="0" borderId="24" xfId="1" applyNumberFormat="1" applyFont="1" applyBorder="1" applyAlignment="1">
      <alignment horizontal="center" vertical="center" wrapText="1"/>
    </xf>
    <xf numFmtId="49" fontId="23" fillId="0" borderId="24" xfId="1" applyNumberFormat="1" applyFont="1" applyBorder="1" applyAlignment="1">
      <alignment wrapText="1"/>
    </xf>
    <xf numFmtId="49" fontId="23" fillId="0" borderId="25" xfId="1" applyNumberFormat="1" applyFont="1" applyBorder="1" applyAlignment="1">
      <alignment wrapText="1"/>
    </xf>
    <xf numFmtId="49" fontId="23" fillId="11" borderId="29" xfId="1" applyNumberFormat="1" applyFont="1" applyFill="1" applyBorder="1" applyAlignment="1">
      <alignment horizontal="center" vertical="center" wrapText="1"/>
    </xf>
    <xf numFmtId="49" fontId="29" fillId="6" borderId="39" xfId="1" applyNumberFormat="1" applyFont="1" applyFill="1" applyBorder="1" applyAlignment="1" applyProtection="1">
      <alignment horizontal="center" vertical="center" wrapText="1"/>
      <protection locked="0"/>
    </xf>
    <xf numFmtId="49" fontId="29" fillId="5" borderId="32" xfId="1" applyNumberFormat="1" applyFont="1" applyFill="1" applyBorder="1" applyAlignment="1" applyProtection="1">
      <alignment horizontal="center" vertical="center" wrapText="1"/>
      <protection locked="0"/>
    </xf>
    <xf numFmtId="49" fontId="29" fillId="7" borderId="33" xfId="1" applyNumberFormat="1" applyFont="1" applyFill="1" applyBorder="1" applyAlignment="1" applyProtection="1">
      <alignment horizontal="center" vertical="center" wrapText="1"/>
      <protection locked="0"/>
    </xf>
    <xf numFmtId="49" fontId="30" fillId="0" borderId="25" xfId="1" applyNumberFormat="1" applyFont="1" applyBorder="1" applyAlignment="1">
      <alignment vertical="center" wrapText="1"/>
    </xf>
    <xf numFmtId="49" fontId="30" fillId="0" borderId="27" xfId="1" applyNumberFormat="1" applyFont="1" applyBorder="1" applyAlignment="1">
      <alignment vertical="center" wrapText="1"/>
    </xf>
    <xf numFmtId="49" fontId="30" fillId="0" borderId="27" xfId="1" applyNumberFormat="1" applyFont="1" applyBorder="1" applyAlignment="1">
      <alignment horizontal="left" vertical="center" wrapText="1"/>
    </xf>
    <xf numFmtId="49" fontId="32" fillId="0" borderId="30" xfId="0" applyNumberFormat="1" applyFont="1" applyBorder="1" applyAlignment="1">
      <alignment horizontal="center" vertical="center" wrapText="1"/>
    </xf>
    <xf numFmtId="49" fontId="30" fillId="0" borderId="30" xfId="0" applyNumberFormat="1" applyFont="1" applyBorder="1" applyAlignment="1">
      <alignment horizontal="center" vertical="center" wrapText="1"/>
    </xf>
    <xf numFmtId="49" fontId="30" fillId="0" borderId="30" xfId="0" applyNumberFormat="1" applyFont="1" applyBorder="1" applyAlignment="1" applyProtection="1">
      <alignment horizontal="center" vertical="center" wrapText="1"/>
      <protection locked="0"/>
    </xf>
    <xf numFmtId="49" fontId="33" fillId="0" borderId="35" xfId="1" applyNumberFormat="1" applyFont="1" applyBorder="1" applyAlignment="1">
      <alignment horizontal="center" vertical="center" wrapText="1"/>
    </xf>
    <xf numFmtId="49" fontId="30" fillId="0" borderId="38" xfId="1" applyNumberFormat="1" applyFont="1" applyBorder="1" applyAlignment="1">
      <alignment vertical="center" wrapText="1"/>
    </xf>
    <xf numFmtId="49" fontId="30" fillId="0" borderId="36" xfId="0" applyNumberFormat="1" applyFont="1" applyBorder="1" applyAlignment="1">
      <alignment horizontal="center" vertical="center" wrapText="1"/>
    </xf>
    <xf numFmtId="49" fontId="28" fillId="0" borderId="35" xfId="0" applyNumberFormat="1" applyFont="1" applyBorder="1" applyAlignment="1">
      <alignment horizontal="left" vertical="top" wrapText="1"/>
    </xf>
    <xf numFmtId="49" fontId="33" fillId="0" borderId="37" xfId="1" applyNumberFormat="1" applyFont="1" applyBorder="1" applyAlignment="1">
      <alignment horizontal="center" vertical="center" wrapText="1"/>
    </xf>
    <xf numFmtId="49" fontId="28" fillId="0" borderId="38" xfId="0" applyNumberFormat="1" applyFont="1" applyBorder="1" applyAlignment="1">
      <alignment horizontal="left" vertical="top" wrapText="1"/>
    </xf>
    <xf numFmtId="49" fontId="33" fillId="0" borderId="35" xfId="1" applyNumberFormat="1" applyFont="1" applyBorder="1" applyAlignment="1">
      <alignment horizontal="left" vertical="center" wrapText="1"/>
    </xf>
    <xf numFmtId="49" fontId="33" fillId="0" borderId="24" xfId="1" applyNumberFormat="1" applyFont="1" applyBorder="1" applyAlignment="1">
      <alignment horizontal="left" vertical="center" wrapText="1"/>
    </xf>
    <xf numFmtId="49" fontId="28" fillId="0" borderId="25" xfId="0" quotePrefix="1" applyNumberFormat="1" applyFont="1" applyBorder="1" applyAlignment="1">
      <alignment horizontal="left" vertical="top" wrapText="1"/>
    </xf>
    <xf numFmtId="49" fontId="28" fillId="0" borderId="36" xfId="0" quotePrefix="1" applyNumberFormat="1" applyFont="1" applyBorder="1" applyAlignment="1">
      <alignment horizontal="left" vertical="top" wrapText="1"/>
    </xf>
    <xf numFmtId="49" fontId="31" fillId="0" borderId="35" xfId="0" quotePrefix="1" applyNumberFormat="1" applyFont="1" applyBorder="1" applyAlignment="1">
      <alignment horizontal="center" vertical="center" wrapText="1"/>
    </xf>
    <xf numFmtId="0" fontId="43" fillId="0" borderId="0" xfId="1" applyFont="1" applyAlignment="1" applyProtection="1">
      <alignment vertical="top" wrapText="1"/>
      <protection locked="0"/>
    </xf>
    <xf numFmtId="1" fontId="8" fillId="2" borderId="17" xfId="0" applyNumberFormat="1" applyFont="1" applyFill="1" applyBorder="1" applyAlignment="1">
      <alignment horizontal="center" vertical="center" wrapText="1"/>
    </xf>
    <xf numFmtId="1" fontId="8" fillId="2" borderId="8" xfId="0" applyNumberFormat="1" applyFont="1" applyFill="1" applyBorder="1" applyAlignment="1">
      <alignment horizontal="center" vertical="center" wrapText="1"/>
    </xf>
    <xf numFmtId="1" fontId="8" fillId="0" borderId="17" xfId="0" applyNumberFormat="1" applyFont="1" applyBorder="1" applyAlignment="1">
      <alignment horizontal="center" vertical="center" wrapText="1"/>
    </xf>
    <xf numFmtId="49" fontId="4" fillId="0" borderId="0" xfId="1" applyNumberFormat="1" applyFont="1" applyAlignment="1">
      <alignment horizontal="center" vertical="center" wrapText="1"/>
    </xf>
    <xf numFmtId="49" fontId="4" fillId="0" borderId="0" xfId="1" applyNumberFormat="1" applyFont="1" applyAlignment="1" applyProtection="1">
      <alignment horizontal="center" vertical="center" wrapText="1"/>
      <protection locked="0"/>
    </xf>
    <xf numFmtId="49" fontId="45" fillId="14" borderId="0" xfId="0" applyNumberFormat="1" applyFont="1" applyFill="1" applyAlignment="1">
      <alignment horizontal="center" vertical="center" wrapText="1"/>
    </xf>
    <xf numFmtId="49" fontId="45" fillId="14" borderId="0" xfId="0" quotePrefix="1" applyNumberFormat="1" applyFont="1" applyFill="1" applyAlignment="1">
      <alignment horizontal="center" vertical="center" wrapText="1"/>
    </xf>
    <xf numFmtId="49" fontId="45" fillId="14" borderId="0" xfId="1" applyNumberFormat="1" applyFont="1" applyFill="1" applyAlignment="1" applyProtection="1">
      <alignment horizontal="center" vertical="center" wrapText="1"/>
      <protection locked="0"/>
    </xf>
    <xf numFmtId="0" fontId="37" fillId="14" borderId="0" xfId="1" applyFont="1" applyFill="1" applyAlignment="1" applyProtection="1">
      <alignment horizontal="center" vertical="center" wrapText="1"/>
      <protection locked="0"/>
    </xf>
    <xf numFmtId="49" fontId="47" fillId="14" borderId="0" xfId="1" applyNumberFormat="1" applyFont="1" applyFill="1" applyAlignment="1" applyProtection="1">
      <alignment horizontal="center" vertical="center" wrapText="1"/>
      <protection locked="0"/>
    </xf>
    <xf numFmtId="49" fontId="47" fillId="0" borderId="0" xfId="1" applyNumberFormat="1" applyFont="1" applyAlignment="1" applyProtection="1">
      <alignment horizontal="center" vertical="center" wrapText="1"/>
      <protection locked="0"/>
    </xf>
    <xf numFmtId="1" fontId="8" fillId="5" borderId="17" xfId="0" applyNumberFormat="1" applyFont="1" applyFill="1" applyBorder="1" applyAlignment="1">
      <alignment horizontal="center" vertical="center" wrapText="1"/>
    </xf>
    <xf numFmtId="49" fontId="4" fillId="14" borderId="0" xfId="1" applyNumberFormat="1" applyFont="1" applyFill="1" applyAlignment="1">
      <alignment horizontal="center" vertical="center" wrapText="1"/>
    </xf>
    <xf numFmtId="49" fontId="46" fillId="14" borderId="0" xfId="1" applyNumberFormat="1" applyFont="1" applyFill="1" applyAlignment="1">
      <alignment horizontal="center" vertical="center" wrapText="1"/>
    </xf>
    <xf numFmtId="49" fontId="47" fillId="14" borderId="27" xfId="1" applyNumberFormat="1" applyFont="1" applyFill="1" applyBorder="1" applyAlignment="1" applyProtection="1">
      <alignment horizontal="center" vertical="center" wrapText="1"/>
      <protection locked="0"/>
    </xf>
    <xf numFmtId="49" fontId="47" fillId="14" borderId="29" xfId="1" applyNumberFormat="1" applyFont="1" applyFill="1" applyBorder="1" applyAlignment="1" applyProtection="1">
      <alignment horizontal="center" vertical="center" wrapText="1"/>
      <protection locked="0"/>
    </xf>
    <xf numFmtId="49" fontId="3" fillId="14" borderId="0" xfId="1" applyNumberFormat="1" applyFont="1" applyFill="1" applyAlignment="1">
      <alignment horizontal="center" vertical="center" wrapText="1"/>
    </xf>
    <xf numFmtId="49" fontId="25" fillId="14" borderId="0" xfId="1" applyNumberFormat="1" applyFont="1" applyFill="1" applyAlignment="1" applyProtection="1">
      <alignment horizontal="center" vertical="center" wrapText="1"/>
      <protection locked="0"/>
    </xf>
    <xf numFmtId="49" fontId="25" fillId="14" borderId="0" xfId="2" applyNumberFormat="1" applyFont="1" applyFill="1" applyBorder="1" applyAlignment="1">
      <alignment horizontal="center" vertical="center" wrapText="1"/>
    </xf>
    <xf numFmtId="49" fontId="25" fillId="14" borderId="0" xfId="1" applyNumberFormat="1" applyFont="1" applyFill="1" applyAlignment="1">
      <alignment horizontal="center" vertical="center" wrapText="1"/>
    </xf>
    <xf numFmtId="49" fontId="3" fillId="0" borderId="0" xfId="1" applyNumberFormat="1" applyFont="1" applyAlignment="1">
      <alignment horizontal="center" vertical="center" wrapText="1"/>
    </xf>
    <xf numFmtId="49" fontId="25" fillId="14" borderId="0" xfId="0" applyNumberFormat="1" applyFont="1" applyFill="1" applyAlignment="1">
      <alignment horizontal="center" vertical="center" wrapText="1"/>
    </xf>
    <xf numFmtId="164" fontId="25" fillId="0" borderId="0" xfId="2" applyFont="1" applyBorder="1" applyAlignment="1">
      <alignment horizontal="center" vertical="center" wrapText="1"/>
    </xf>
    <xf numFmtId="164" fontId="25" fillId="0" borderId="0" xfId="2" applyFont="1" applyFill="1" applyBorder="1" applyAlignment="1">
      <alignment horizontal="center" vertical="center" wrapText="1"/>
    </xf>
    <xf numFmtId="0" fontId="51" fillId="0" borderId="0" xfId="1" applyFont="1" applyAlignment="1" applyProtection="1">
      <alignment horizontal="center" vertical="center" wrapText="1"/>
      <protection locked="0"/>
    </xf>
    <xf numFmtId="1" fontId="8" fillId="5" borderId="8" xfId="6" applyNumberFormat="1" applyFont="1" applyFill="1" applyBorder="1" applyAlignment="1">
      <alignment horizontal="center" vertical="center" wrapText="1"/>
    </xf>
    <xf numFmtId="1" fontId="8" fillId="0" borderId="8" xfId="6" applyNumberFormat="1" applyFont="1" applyBorder="1" applyAlignment="1" applyProtection="1">
      <alignment horizontal="center" vertical="center" wrapText="1"/>
      <protection locked="0"/>
    </xf>
    <xf numFmtId="1" fontId="9" fillId="0" borderId="8" xfId="6" applyNumberFormat="1" applyFont="1" applyBorder="1" applyAlignment="1">
      <alignment horizontal="center" vertical="center" wrapText="1"/>
    </xf>
    <xf numFmtId="0" fontId="17" fillId="0" borderId="0" xfId="6" applyFont="1" applyAlignment="1">
      <alignment horizontal="center" vertical="center" wrapText="1"/>
    </xf>
    <xf numFmtId="0" fontId="17" fillId="0" borderId="0" xfId="6" applyFont="1" applyAlignment="1">
      <alignment horizontal="center" vertical="center"/>
    </xf>
    <xf numFmtId="0" fontId="16" fillId="0" borderId="0" xfId="6" applyFont="1" applyAlignment="1">
      <alignment horizontal="center" vertical="center" wrapText="1"/>
    </xf>
    <xf numFmtId="0" fontId="15" fillId="0" borderId="0" xfId="6" applyFont="1" applyAlignment="1">
      <alignment horizontal="center" vertical="center" wrapText="1"/>
    </xf>
    <xf numFmtId="0" fontId="18" fillId="0" borderId="0" xfId="6" applyFont="1" applyAlignment="1">
      <alignment horizontal="center" vertical="center" wrapText="1"/>
    </xf>
    <xf numFmtId="0" fontId="17" fillId="0" borderId="0" xfId="6" quotePrefix="1" applyFont="1" applyAlignment="1">
      <alignment horizontal="center" vertical="center" wrapText="1"/>
    </xf>
    <xf numFmtId="1" fontId="8" fillId="0" borderId="8" xfId="6" applyNumberFormat="1" applyFont="1" applyBorder="1" applyAlignment="1">
      <alignment horizontal="center" vertical="center" wrapText="1"/>
    </xf>
    <xf numFmtId="1" fontId="8" fillId="0" borderId="17" xfId="6" applyNumberFormat="1" applyFont="1" applyBorder="1" applyAlignment="1" applyProtection="1">
      <alignment horizontal="center" vertical="center" wrapText="1"/>
      <protection locked="0"/>
    </xf>
    <xf numFmtId="0" fontId="9" fillId="0" borderId="17" xfId="6" applyFont="1" applyBorder="1" applyAlignment="1">
      <alignment horizontal="center" vertical="center" wrapText="1"/>
    </xf>
    <xf numFmtId="1" fontId="9" fillId="0" borderId="17" xfId="6" applyNumberFormat="1" applyFont="1" applyBorder="1" applyAlignment="1">
      <alignment horizontal="center" vertical="center" wrapText="1"/>
    </xf>
    <xf numFmtId="1" fontId="8" fillId="5" borderId="17" xfId="6" applyNumberFormat="1" applyFont="1" applyFill="1" applyBorder="1" applyAlignment="1">
      <alignment horizontal="center" vertical="center" wrapText="1"/>
    </xf>
    <xf numFmtId="0" fontId="8" fillId="0" borderId="19" xfId="6" applyFont="1" applyBorder="1" applyAlignment="1">
      <alignment horizontal="center" vertical="center"/>
    </xf>
    <xf numFmtId="0" fontId="20" fillId="11" borderId="0" xfId="1" applyFont="1" applyFill="1" applyAlignment="1" applyProtection="1">
      <alignment horizontal="center" vertical="center" wrapText="1"/>
      <protection locked="0"/>
    </xf>
    <xf numFmtId="49" fontId="4" fillId="0" borderId="0" xfId="1" applyNumberFormat="1" applyFont="1" applyAlignment="1" applyProtection="1">
      <alignment horizontal="left" vertical="top" wrapText="1"/>
      <protection locked="0"/>
    </xf>
    <xf numFmtId="0" fontId="20" fillId="11" borderId="13" xfId="1" quotePrefix="1" applyFont="1" applyFill="1" applyBorder="1" applyAlignment="1" applyProtection="1">
      <alignment vertical="center" wrapText="1"/>
      <protection locked="0"/>
    </xf>
    <xf numFmtId="0" fontId="8" fillId="2" borderId="0" xfId="0" applyFont="1" applyFill="1" applyAlignment="1">
      <alignment horizontal="center" vertical="center"/>
    </xf>
    <xf numFmtId="0" fontId="8" fillId="2" borderId="0" xfId="0" applyFont="1" applyFill="1" applyAlignment="1">
      <alignment horizontal="left" vertical="center"/>
    </xf>
    <xf numFmtId="0" fontId="4" fillId="2" borderId="0" xfId="1" applyFont="1" applyFill="1" applyAlignment="1" applyProtection="1">
      <alignment vertical="top" wrapText="1"/>
      <protection locked="0"/>
    </xf>
    <xf numFmtId="1" fontId="8" fillId="2" borderId="17" xfId="0" applyNumberFormat="1" applyFont="1" applyFill="1" applyBorder="1" applyAlignment="1" applyProtection="1">
      <alignment horizontal="center" vertical="center" wrapText="1"/>
      <protection locked="0"/>
    </xf>
    <xf numFmtId="0" fontId="9" fillId="2" borderId="17" xfId="0" applyFont="1" applyFill="1" applyBorder="1" applyAlignment="1">
      <alignment horizontal="center" vertical="center" wrapText="1"/>
    </xf>
    <xf numFmtId="1" fontId="9" fillId="2" borderId="17" xfId="0" applyNumberFormat="1" applyFont="1" applyFill="1" applyBorder="1" applyAlignment="1">
      <alignment horizontal="center" vertical="center" wrapText="1"/>
    </xf>
    <xf numFmtId="0" fontId="8" fillId="2" borderId="19" xfId="0" applyFont="1" applyFill="1" applyBorder="1" applyAlignment="1">
      <alignment horizontal="center" vertical="center"/>
    </xf>
    <xf numFmtId="0" fontId="15" fillId="2" borderId="0" xfId="0" applyFont="1" applyFill="1" applyAlignment="1">
      <alignment horizontal="center" vertical="center" wrapText="1"/>
    </xf>
    <xf numFmtId="49" fontId="30" fillId="0" borderId="0" xfId="1" applyNumberFormat="1" applyFont="1" applyAlignment="1">
      <alignment vertical="center" wrapText="1"/>
    </xf>
    <xf numFmtId="49" fontId="31" fillId="0" borderId="0" xfId="0" applyNumberFormat="1" applyFont="1" applyAlignment="1">
      <alignment horizontal="center" vertical="center" wrapText="1"/>
    </xf>
    <xf numFmtId="49" fontId="33" fillId="0" borderId="0" xfId="1" applyNumberFormat="1" applyFont="1" applyAlignment="1">
      <alignment horizontal="center" vertical="center" wrapText="1"/>
    </xf>
    <xf numFmtId="49" fontId="28" fillId="0" borderId="0" xfId="0" quotePrefix="1" applyNumberFormat="1" applyFont="1" applyAlignment="1">
      <alignment horizontal="left" vertical="top" wrapText="1"/>
    </xf>
    <xf numFmtId="49" fontId="28" fillId="0" borderId="0" xfId="1" applyNumberFormat="1" applyFont="1" applyAlignment="1">
      <alignment horizontal="left" vertical="top" wrapText="1"/>
    </xf>
    <xf numFmtId="0" fontId="37" fillId="0" borderId="0" xfId="1" applyFont="1" applyAlignment="1" applyProtection="1">
      <alignment horizontal="center" vertical="center" wrapText="1"/>
      <protection locked="0"/>
    </xf>
    <xf numFmtId="49" fontId="29" fillId="5" borderId="0" xfId="1" applyNumberFormat="1" applyFont="1" applyFill="1" applyAlignment="1" applyProtection="1">
      <alignment horizontal="center" vertical="center" wrapText="1"/>
      <protection locked="0"/>
    </xf>
    <xf numFmtId="0" fontId="37" fillId="0" borderId="0" xfId="1" applyFont="1" applyAlignment="1" applyProtection="1">
      <alignment vertical="top" wrapText="1"/>
      <protection locked="0"/>
    </xf>
    <xf numFmtId="0" fontId="4" fillId="11" borderId="0" xfId="1" applyFont="1" applyFill="1" applyAlignment="1" applyProtection="1">
      <alignment vertical="top" wrapText="1"/>
      <protection locked="0"/>
    </xf>
    <xf numFmtId="49" fontId="27" fillId="11" borderId="0" xfId="1" applyNumberFormat="1" applyFont="1" applyFill="1" applyAlignment="1" applyProtection="1">
      <alignment horizontal="left" vertical="top" wrapText="1"/>
      <protection locked="0"/>
    </xf>
    <xf numFmtId="49" fontId="23" fillId="11" borderId="0" xfId="1" applyNumberFormat="1" applyFont="1" applyFill="1" applyAlignment="1" applyProtection="1">
      <alignment vertical="top" wrapText="1"/>
      <protection locked="0"/>
    </xf>
    <xf numFmtId="49" fontId="23" fillId="11" borderId="0" xfId="1" applyNumberFormat="1" applyFont="1" applyFill="1" applyAlignment="1" applyProtection="1">
      <alignment vertical="center" wrapText="1"/>
      <protection locked="0"/>
    </xf>
    <xf numFmtId="49" fontId="23" fillId="11" borderId="0" xfId="1" applyNumberFormat="1" applyFont="1" applyFill="1" applyAlignment="1">
      <alignment horizontal="left" vertical="center" wrapText="1"/>
    </xf>
    <xf numFmtId="49" fontId="23" fillId="11" borderId="0" xfId="1" applyNumberFormat="1" applyFont="1" applyFill="1" applyAlignment="1" applyProtection="1">
      <alignment horizontal="center" vertical="center" wrapText="1"/>
      <protection locked="0"/>
    </xf>
    <xf numFmtId="49" fontId="3" fillId="0" borderId="0" xfId="1" applyNumberFormat="1" applyFont="1" applyAlignment="1" applyProtection="1">
      <alignment horizontal="left" vertical="top" wrapText="1"/>
      <protection locked="0"/>
    </xf>
    <xf numFmtId="49" fontId="3" fillId="8" borderId="0" xfId="1" applyNumberFormat="1" applyFont="1" applyFill="1" applyAlignment="1" applyProtection="1">
      <alignment horizontal="left" vertical="top" wrapText="1"/>
      <protection locked="0"/>
    </xf>
    <xf numFmtId="49" fontId="8" fillId="0" borderId="0" xfId="1" applyNumberFormat="1" applyFont="1" applyAlignment="1" applyProtection="1">
      <alignment horizontal="left" vertical="top" wrapText="1"/>
      <protection locked="0"/>
    </xf>
    <xf numFmtId="49" fontId="12" fillId="0" borderId="0" xfId="1" applyNumberFormat="1" applyFont="1" applyAlignment="1">
      <alignment horizontal="left" vertical="top" wrapText="1"/>
    </xf>
    <xf numFmtId="49" fontId="4" fillId="0" borderId="0" xfId="1" applyNumberFormat="1" applyFont="1" applyAlignment="1">
      <alignment horizontal="left" vertical="top" wrapText="1"/>
    </xf>
    <xf numFmtId="49" fontId="4" fillId="0" borderId="0" xfId="0" applyNumberFormat="1" applyFont="1" applyAlignment="1" applyProtection="1">
      <alignment horizontal="left" vertical="top" wrapText="1"/>
      <protection locked="0"/>
    </xf>
    <xf numFmtId="49" fontId="0" fillId="0" borderId="0" xfId="0" applyNumberFormat="1" applyAlignment="1">
      <alignment horizontal="left" vertical="top" wrapText="1"/>
    </xf>
    <xf numFmtId="2" fontId="47" fillId="14" borderId="29" xfId="0" applyNumberFormat="1" applyFont="1" applyFill="1" applyBorder="1" applyAlignment="1" applyProtection="1">
      <alignment horizontal="center" vertical="center" wrapText="1"/>
      <protection locked="0"/>
    </xf>
    <xf numFmtId="2" fontId="47" fillId="14" borderId="27" xfId="0" applyNumberFormat="1" applyFont="1" applyFill="1" applyBorder="1" applyAlignment="1" applyProtection="1">
      <alignment horizontal="center" vertical="center" wrapText="1"/>
      <protection locked="0"/>
    </xf>
    <xf numFmtId="2" fontId="47" fillId="14" borderId="27" xfId="1" applyNumberFormat="1" applyFont="1" applyFill="1" applyBorder="1" applyAlignment="1" applyProtection="1">
      <alignment horizontal="center" vertical="center" wrapText="1"/>
      <protection locked="0"/>
    </xf>
    <xf numFmtId="2" fontId="47" fillId="15" borderId="29" xfId="0" applyNumberFormat="1" applyFont="1" applyFill="1" applyBorder="1" applyAlignment="1" applyProtection="1">
      <alignment horizontal="center" vertical="center" wrapText="1"/>
      <protection locked="0"/>
    </xf>
    <xf numFmtId="2" fontId="47" fillId="15" borderId="27" xfId="0" applyNumberFormat="1" applyFont="1" applyFill="1" applyBorder="1" applyAlignment="1" applyProtection="1">
      <alignment horizontal="center" vertical="center" wrapText="1"/>
      <protection locked="0"/>
    </xf>
    <xf numFmtId="49" fontId="30" fillId="14" borderId="0" xfId="0" applyNumberFormat="1" applyFont="1" applyFill="1" applyAlignment="1">
      <alignment horizontal="center" vertical="center" wrapText="1"/>
    </xf>
    <xf numFmtId="164" fontId="30" fillId="0" borderId="0" xfId="2" applyFont="1" applyFill="1" applyBorder="1" applyAlignment="1">
      <alignment horizontal="center" vertical="center" wrapText="1"/>
    </xf>
    <xf numFmtId="49" fontId="53" fillId="0" borderId="14" xfId="1" applyNumberFormat="1" applyFont="1" applyBorder="1" applyAlignment="1" applyProtection="1">
      <alignment horizontal="left" vertical="top" wrapText="1"/>
      <protection locked="0"/>
    </xf>
    <xf numFmtId="49" fontId="3" fillId="8" borderId="21" xfId="1" applyNumberFormat="1" applyFont="1" applyFill="1" applyBorder="1" applyAlignment="1" applyProtection="1">
      <alignment vertical="top" wrapText="1"/>
      <protection locked="0"/>
    </xf>
    <xf numFmtId="49" fontId="3" fillId="8" borderId="0" xfId="1" applyNumberFormat="1" applyFont="1" applyFill="1" applyAlignment="1" applyProtection="1">
      <alignment vertical="top" wrapText="1"/>
      <protection locked="0"/>
    </xf>
    <xf numFmtId="49" fontId="3" fillId="8" borderId="27" xfId="1" applyNumberFormat="1" applyFont="1" applyFill="1" applyBorder="1" applyAlignment="1" applyProtection="1">
      <alignment vertical="top" wrapText="1"/>
      <protection locked="0"/>
    </xf>
    <xf numFmtId="49" fontId="4" fillId="0" borderId="27" xfId="1" applyNumberFormat="1" applyFont="1" applyBorder="1" applyAlignment="1" applyProtection="1">
      <alignment horizontal="left" vertical="top" wrapText="1"/>
      <protection locked="0"/>
    </xf>
    <xf numFmtId="49" fontId="4" fillId="0" borderId="27" xfId="1" applyNumberFormat="1" applyFont="1" applyBorder="1" applyAlignment="1">
      <alignment horizontal="left" vertical="top" wrapText="1"/>
    </xf>
    <xf numFmtId="49" fontId="4" fillId="0" borderId="27" xfId="0" applyNumberFormat="1" applyFont="1" applyBorder="1" applyAlignment="1" applyProtection="1">
      <alignment horizontal="left" vertical="top" wrapText="1"/>
      <protection locked="0"/>
    </xf>
    <xf numFmtId="49" fontId="4" fillId="0" borderId="41" xfId="1" applyNumberFormat="1" applyFont="1" applyBorder="1" applyAlignment="1" applyProtection="1">
      <alignment horizontal="left" vertical="top" wrapText="1"/>
      <protection locked="0"/>
    </xf>
    <xf numFmtId="49" fontId="4" fillId="0" borderId="42" xfId="1" applyNumberFormat="1" applyFont="1" applyBorder="1" applyAlignment="1" applyProtection="1">
      <alignment horizontal="left" vertical="top" wrapText="1"/>
      <protection locked="0"/>
    </xf>
    <xf numFmtId="0" fontId="43" fillId="0" borderId="24" xfId="1" applyFont="1" applyBorder="1" applyAlignment="1" applyProtection="1">
      <alignment vertical="top" wrapText="1"/>
      <protection locked="0"/>
    </xf>
    <xf numFmtId="0" fontId="43" fillId="0" borderId="25" xfId="1" applyFont="1" applyBorder="1" applyAlignment="1" applyProtection="1">
      <alignment vertical="top" wrapText="1"/>
      <protection locked="0"/>
    </xf>
    <xf numFmtId="49" fontId="3" fillId="8" borderId="18" xfId="1" applyNumberFormat="1" applyFont="1" applyFill="1" applyBorder="1" applyAlignment="1" applyProtection="1">
      <alignment vertical="top" wrapText="1"/>
      <protection locked="0"/>
    </xf>
    <xf numFmtId="49" fontId="3" fillId="8" borderId="22" xfId="1" applyNumberFormat="1" applyFont="1" applyFill="1" applyBorder="1" applyAlignment="1" applyProtection="1">
      <alignment vertical="top" wrapText="1"/>
      <protection locked="0"/>
    </xf>
    <xf numFmtId="49" fontId="3" fillId="8" borderId="33" xfId="1" applyNumberFormat="1" applyFont="1" applyFill="1" applyBorder="1" applyAlignment="1" applyProtection="1">
      <alignment vertical="top" wrapText="1"/>
      <protection locked="0"/>
    </xf>
    <xf numFmtId="0" fontId="44" fillId="0" borderId="24" xfId="0" applyFont="1" applyBorder="1"/>
    <xf numFmtId="0" fontId="44" fillId="0" borderId="25" xfId="0" applyFont="1" applyBorder="1"/>
    <xf numFmtId="0" fontId="44" fillId="0" borderId="0" xfId="0" applyFont="1"/>
    <xf numFmtId="49" fontId="4" fillId="0" borderId="0" xfId="1" applyNumberFormat="1" applyFont="1" applyAlignment="1" applyProtection="1">
      <alignment vertical="top" wrapText="1"/>
      <protection locked="0"/>
    </xf>
    <xf numFmtId="49" fontId="4" fillId="0" borderId="27" xfId="1" applyNumberFormat="1" applyFont="1" applyBorder="1" applyAlignment="1" applyProtection="1">
      <alignment vertical="top" wrapText="1"/>
      <protection locked="0"/>
    </xf>
    <xf numFmtId="49" fontId="12" fillId="0" borderId="0" xfId="1" applyNumberFormat="1" applyFont="1" applyAlignment="1">
      <alignment vertical="top" wrapText="1"/>
    </xf>
    <xf numFmtId="49" fontId="4" fillId="0" borderId="0" xfId="1" applyNumberFormat="1" applyFont="1" applyAlignment="1">
      <alignment vertical="top" wrapText="1"/>
    </xf>
    <xf numFmtId="49" fontId="4" fillId="0" borderId="27" xfId="1" applyNumberFormat="1" applyFont="1" applyBorder="1" applyAlignment="1">
      <alignment vertical="top" wrapText="1"/>
    </xf>
    <xf numFmtId="49" fontId="3" fillId="0" borderId="27" xfId="1" applyNumberFormat="1" applyFont="1" applyBorder="1" applyAlignment="1" applyProtection="1">
      <alignment horizontal="left" vertical="top" wrapText="1"/>
      <protection locked="0"/>
    </xf>
    <xf numFmtId="49" fontId="3" fillId="8" borderId="27" xfId="1" applyNumberFormat="1" applyFont="1" applyFill="1" applyBorder="1" applyAlignment="1" applyProtection="1">
      <alignment horizontal="left" vertical="top" wrapText="1"/>
      <protection locked="0"/>
    </xf>
    <xf numFmtId="2" fontId="29" fillId="12" borderId="11" xfId="1" applyNumberFormat="1" applyFont="1" applyFill="1" applyBorder="1" applyAlignment="1" applyProtection="1">
      <alignment horizontal="center" vertical="center" wrapText="1"/>
      <protection locked="0"/>
    </xf>
    <xf numFmtId="2" fontId="30" fillId="5" borderId="24" xfId="0" applyNumberFormat="1" applyFont="1" applyFill="1" applyBorder="1" applyAlignment="1">
      <alignment horizontal="center" vertical="center" wrapText="1"/>
    </xf>
    <xf numFmtId="2" fontId="4" fillId="0" borderId="0" xfId="1" applyNumberFormat="1" applyFont="1"/>
    <xf numFmtId="2" fontId="30" fillId="5" borderId="12" xfId="0" applyNumberFormat="1" applyFont="1" applyFill="1" applyBorder="1" applyAlignment="1">
      <alignment horizontal="center" vertical="center" wrapText="1"/>
    </xf>
    <xf numFmtId="1" fontId="29" fillId="4" borderId="4" xfId="1" applyNumberFormat="1" applyFont="1" applyFill="1" applyBorder="1" applyAlignment="1">
      <alignment horizontal="center" vertical="center" wrapText="1"/>
    </xf>
    <xf numFmtId="1" fontId="29" fillId="4" borderId="12" xfId="1" applyNumberFormat="1" applyFont="1" applyFill="1" applyBorder="1" applyAlignment="1">
      <alignment horizontal="center" vertical="center" wrapText="1"/>
    </xf>
    <xf numFmtId="1" fontId="29" fillId="4" borderId="11" xfId="1" applyNumberFormat="1" applyFont="1" applyFill="1" applyBorder="1" applyAlignment="1">
      <alignment horizontal="center" vertical="center" wrapText="1"/>
    </xf>
    <xf numFmtId="1" fontId="29" fillId="12" borderId="11" xfId="1" applyNumberFormat="1" applyFont="1" applyFill="1" applyBorder="1" applyAlignment="1" applyProtection="1">
      <alignment horizontal="center" vertical="center" wrapText="1"/>
      <protection locked="0"/>
    </xf>
    <xf numFmtId="1" fontId="36" fillId="0" borderId="12" xfId="1" applyNumberFormat="1" applyFont="1" applyBorder="1" applyAlignment="1">
      <alignment horizontal="center" vertical="center" wrapText="1"/>
    </xf>
    <xf numFmtId="1" fontId="30" fillId="0" borderId="24" xfId="0" applyNumberFormat="1" applyFont="1" applyBorder="1" applyAlignment="1">
      <alignment horizontal="center" vertical="center" wrapText="1"/>
    </xf>
    <xf numFmtId="1" fontId="30" fillId="5" borderId="24" xfId="0" applyNumberFormat="1" applyFont="1" applyFill="1" applyBorder="1" applyAlignment="1">
      <alignment horizontal="center" vertical="center" wrapText="1"/>
    </xf>
    <xf numFmtId="1" fontId="32" fillId="0" borderId="24" xfId="0" applyNumberFormat="1" applyFont="1" applyBorder="1" applyAlignment="1">
      <alignment horizontal="center" vertical="center" wrapText="1"/>
    </xf>
    <xf numFmtId="1" fontId="30" fillId="0" borderId="24" xfId="0" applyNumberFormat="1" applyFont="1" applyBorder="1" applyAlignment="1" applyProtection="1">
      <alignment horizontal="center" vertical="center" wrapText="1"/>
      <protection locked="0"/>
    </xf>
    <xf numFmtId="1" fontId="30" fillId="0" borderId="0" xfId="0" applyNumberFormat="1" applyFont="1" applyAlignment="1">
      <alignment horizontal="center" vertical="center" wrapText="1"/>
    </xf>
    <xf numFmtId="1" fontId="32" fillId="0" borderId="12" xfId="0" applyNumberFormat="1" applyFont="1" applyBorder="1" applyAlignment="1">
      <alignment horizontal="center" vertical="center" wrapText="1"/>
    </xf>
    <xf numFmtId="1" fontId="30" fillId="0" borderId="12" xfId="0" applyNumberFormat="1" applyFont="1" applyBorder="1" applyAlignment="1" applyProtection="1">
      <alignment horizontal="center" vertical="center" wrapText="1"/>
      <protection locked="0"/>
    </xf>
    <xf numFmtId="1" fontId="32" fillId="0" borderId="31" xfId="0" applyNumberFormat="1" applyFont="1" applyBorder="1" applyAlignment="1">
      <alignment horizontal="center" vertical="center" wrapText="1"/>
    </xf>
    <xf numFmtId="1" fontId="30" fillId="0" borderId="31" xfId="0" applyNumberFormat="1" applyFont="1" applyBorder="1" applyAlignment="1" applyProtection="1">
      <alignment horizontal="center" vertical="center" wrapText="1"/>
      <protection locked="0"/>
    </xf>
    <xf numFmtId="1" fontId="32" fillId="0" borderId="7" xfId="0" applyNumberFormat="1" applyFont="1" applyBorder="1" applyAlignment="1">
      <alignment horizontal="center" vertical="center" wrapText="1"/>
    </xf>
    <xf numFmtId="1" fontId="30" fillId="0" borderId="7" xfId="0" applyNumberFormat="1" applyFont="1" applyBorder="1" applyAlignment="1" applyProtection="1">
      <alignment horizontal="center" vertical="center" wrapText="1"/>
      <protection locked="0"/>
    </xf>
    <xf numFmtId="1" fontId="32" fillId="0" borderId="11" xfId="0" applyNumberFormat="1" applyFont="1" applyBorder="1" applyAlignment="1">
      <alignment horizontal="center" vertical="center" wrapText="1"/>
    </xf>
    <xf numFmtId="1" fontId="30" fillId="0" borderId="11" xfId="0" applyNumberFormat="1" applyFont="1" applyBorder="1" applyAlignment="1" applyProtection="1">
      <alignment horizontal="center" vertical="center" wrapText="1"/>
      <protection locked="0"/>
    </xf>
    <xf numFmtId="1" fontId="30" fillId="0" borderId="35" xfId="0" applyNumberFormat="1" applyFont="1" applyBorder="1" applyAlignment="1">
      <alignment horizontal="center" vertical="center" wrapText="1"/>
    </xf>
    <xf numFmtId="1" fontId="32" fillId="0" borderId="36" xfId="0" applyNumberFormat="1" applyFont="1" applyBorder="1" applyAlignment="1">
      <alignment horizontal="center" vertical="center" wrapText="1"/>
    </xf>
    <xf numFmtId="1" fontId="30" fillId="0" borderId="36" xfId="0" applyNumberFormat="1" applyFont="1" applyBorder="1" applyAlignment="1" applyProtection="1">
      <alignment horizontal="center" vertical="center" wrapText="1"/>
      <protection locked="0"/>
    </xf>
    <xf numFmtId="1" fontId="32" fillId="0" borderId="8" xfId="0" applyNumberFormat="1" applyFont="1" applyBorder="1" applyAlignment="1">
      <alignment horizontal="center" vertical="center" wrapText="1"/>
    </xf>
    <xf numFmtId="1" fontId="30" fillId="0" borderId="8" xfId="0" applyNumberFormat="1" applyFont="1" applyBorder="1" applyAlignment="1" applyProtection="1">
      <alignment horizontal="center" vertical="center" wrapText="1"/>
      <protection locked="0"/>
    </xf>
    <xf numFmtId="1" fontId="30" fillId="0" borderId="31" xfId="0" applyNumberFormat="1" applyFont="1" applyBorder="1" applyAlignment="1">
      <alignment horizontal="center" vertical="center" wrapText="1"/>
    </xf>
    <xf numFmtId="1" fontId="32" fillId="0" borderId="30" xfId="0" applyNumberFormat="1" applyFont="1" applyBorder="1" applyAlignment="1">
      <alignment horizontal="center" vertical="center" wrapText="1"/>
    </xf>
    <xf numFmtId="1" fontId="30" fillId="0" borderId="30" xfId="0" applyNumberFormat="1" applyFont="1" applyBorder="1" applyAlignment="1">
      <alignment horizontal="center" vertical="center" wrapText="1"/>
    </xf>
    <xf numFmtId="1" fontId="30" fillId="0" borderId="30" xfId="0" applyNumberFormat="1" applyFont="1" applyBorder="1" applyAlignment="1" applyProtection="1">
      <alignment horizontal="center" vertical="center" wrapText="1"/>
      <protection locked="0"/>
    </xf>
    <xf numFmtId="1" fontId="30" fillId="0" borderId="36" xfId="0" applyNumberFormat="1" applyFont="1" applyBorder="1" applyAlignment="1">
      <alignment horizontal="center" vertical="center" wrapText="1"/>
    </xf>
    <xf numFmtId="1" fontId="4" fillId="0" borderId="0" xfId="1" applyNumberFormat="1" applyFont="1"/>
    <xf numFmtId="1" fontId="10" fillId="0" borderId="0" xfId="1" applyNumberFormat="1" applyFont="1"/>
    <xf numFmtId="1" fontId="10" fillId="0" borderId="0" xfId="1" applyNumberFormat="1" applyFont="1" applyAlignment="1">
      <alignment horizontal="center" vertical="center"/>
    </xf>
    <xf numFmtId="1" fontId="29" fillId="4" borderId="32" xfId="1" applyNumberFormat="1" applyFont="1" applyFill="1" applyBorder="1" applyAlignment="1">
      <alignment horizontal="center" vertical="center" wrapText="1"/>
    </xf>
    <xf numFmtId="1" fontId="30" fillId="0" borderId="23" xfId="0" applyNumberFormat="1" applyFont="1" applyBorder="1" applyAlignment="1">
      <alignment horizontal="center" vertical="center" wrapText="1"/>
    </xf>
    <xf numFmtId="1" fontId="30" fillId="5" borderId="31" xfId="0" applyNumberFormat="1" applyFont="1" applyFill="1" applyBorder="1" applyAlignment="1">
      <alignment horizontal="center" vertical="center" wrapText="1"/>
    </xf>
    <xf numFmtId="1" fontId="30" fillId="0" borderId="29" xfId="0" applyNumberFormat="1" applyFont="1" applyBorder="1" applyAlignment="1">
      <alignment horizontal="center" vertical="center" wrapText="1"/>
    </xf>
    <xf numFmtId="1" fontId="30" fillId="5" borderId="12" xfId="0" applyNumberFormat="1" applyFont="1" applyFill="1" applyBorder="1" applyAlignment="1">
      <alignment horizontal="center" vertical="center" wrapText="1"/>
    </xf>
    <xf numFmtId="1" fontId="30" fillId="0" borderId="34" xfId="0" applyNumberFormat="1" applyFont="1" applyBorder="1" applyAlignment="1">
      <alignment horizontal="center" vertical="center" wrapText="1"/>
    </xf>
    <xf numFmtId="1" fontId="4" fillId="0" borderId="0" xfId="1" applyNumberFormat="1" applyFont="1" applyAlignment="1" applyProtection="1">
      <alignment vertical="top" wrapText="1"/>
      <protection locked="0"/>
    </xf>
    <xf numFmtId="1" fontId="48" fillId="11" borderId="0" xfId="1" applyNumberFormat="1" applyFont="1" applyFill="1" applyAlignment="1" applyProtection="1">
      <alignment horizontal="center" vertical="center" wrapText="1"/>
      <protection locked="0"/>
    </xf>
    <xf numFmtId="1" fontId="48" fillId="8" borderId="22" xfId="1" applyNumberFormat="1" applyFont="1" applyFill="1" applyBorder="1" applyAlignment="1" applyProtection="1">
      <alignment horizontal="left" vertical="center" wrapText="1"/>
      <protection locked="0"/>
    </xf>
    <xf numFmtId="1" fontId="48" fillId="8" borderId="21" xfId="1" applyNumberFormat="1" applyFont="1" applyFill="1" applyBorder="1" applyAlignment="1" applyProtection="1">
      <alignment horizontal="center" vertical="center" wrapText="1"/>
      <protection locked="0"/>
    </xf>
    <xf numFmtId="1" fontId="47" fillId="0" borderId="24" xfId="0" applyNumberFormat="1" applyFont="1" applyBorder="1" applyAlignment="1">
      <alignment horizontal="center" vertical="center" wrapText="1"/>
    </xf>
    <xf numFmtId="1" fontId="47" fillId="0" borderId="0" xfId="0" applyNumberFormat="1" applyFont="1" applyAlignment="1">
      <alignment horizontal="center" vertical="center" wrapText="1"/>
    </xf>
    <xf numFmtId="1" fontId="58" fillId="0" borderId="0" xfId="1" applyNumberFormat="1" applyFont="1"/>
    <xf numFmtId="49" fontId="30" fillId="0" borderId="24" xfId="1" applyNumberFormat="1" applyFont="1" applyBorder="1" applyAlignment="1" applyProtection="1">
      <alignment horizontal="left" vertical="top" wrapText="1"/>
      <protection locked="0"/>
    </xf>
    <xf numFmtId="49" fontId="30" fillId="0" borderId="25" xfId="1" applyNumberFormat="1" applyFont="1" applyBorder="1" applyAlignment="1" applyProtection="1">
      <alignment horizontal="left" vertical="top" wrapText="1"/>
      <protection locked="0"/>
    </xf>
    <xf numFmtId="49" fontId="30" fillId="0" borderId="0" xfId="1" applyNumberFormat="1" applyFont="1" applyAlignment="1" applyProtection="1">
      <alignment horizontal="left" vertical="top" wrapText="1"/>
      <protection locked="0"/>
    </xf>
    <xf numFmtId="49" fontId="33" fillId="0" borderId="0" xfId="1" applyNumberFormat="1" applyFont="1" applyAlignment="1">
      <alignment horizontal="left" vertical="top" wrapText="1"/>
    </xf>
    <xf numFmtId="49" fontId="30" fillId="0" borderId="27" xfId="1" applyNumberFormat="1" applyFont="1" applyBorder="1" applyAlignment="1" applyProtection="1">
      <alignment horizontal="left" vertical="top" wrapText="1"/>
      <protection locked="0"/>
    </xf>
    <xf numFmtId="49" fontId="30" fillId="0" borderId="35" xfId="1" applyNumberFormat="1" applyFont="1" applyBorder="1" applyAlignment="1" applyProtection="1">
      <alignment horizontal="left" vertical="top" wrapText="1"/>
      <protection locked="0"/>
    </xf>
    <xf numFmtId="49" fontId="30" fillId="0" borderId="38" xfId="1" applyNumberFormat="1" applyFont="1" applyBorder="1" applyAlignment="1" applyProtection="1">
      <alignment horizontal="left" vertical="top" wrapText="1"/>
      <protection locked="0"/>
    </xf>
    <xf numFmtId="49" fontId="30" fillId="0" borderId="24" xfId="1" applyNumberFormat="1" applyFont="1" applyBorder="1" applyAlignment="1">
      <alignment horizontal="left" vertical="top" wrapText="1"/>
    </xf>
    <xf numFmtId="49" fontId="30" fillId="0" borderId="0" xfId="1" applyNumberFormat="1" applyFont="1" applyAlignment="1">
      <alignment horizontal="left" vertical="top" wrapText="1"/>
    </xf>
    <xf numFmtId="49" fontId="34" fillId="0" borderId="25" xfId="1" applyNumberFormat="1" applyFont="1" applyBorder="1" applyAlignment="1" applyProtection="1">
      <alignment horizontal="left" vertical="top" wrapText="1"/>
      <protection locked="0"/>
    </xf>
    <xf numFmtId="49" fontId="30" fillId="0" borderId="24" xfId="0" applyNumberFormat="1" applyFont="1" applyBorder="1" applyAlignment="1" applyProtection="1">
      <alignment horizontal="left" vertical="top" wrapText="1"/>
      <protection locked="0"/>
    </xf>
    <xf numFmtId="49" fontId="30" fillId="0" borderId="25" xfId="0" applyNumberFormat="1" applyFont="1" applyBorder="1" applyAlignment="1" applyProtection="1">
      <alignment horizontal="left" vertical="top" wrapText="1"/>
      <protection locked="0"/>
    </xf>
    <xf numFmtId="49" fontId="30" fillId="0" borderId="35" xfId="0" applyNumberFormat="1" applyFont="1" applyBorder="1" applyAlignment="1" applyProtection="1">
      <alignment horizontal="left" vertical="top" wrapText="1"/>
      <protection locked="0"/>
    </xf>
    <xf numFmtId="49" fontId="30" fillId="0" borderId="38" xfId="0" applyNumberFormat="1" applyFont="1" applyBorder="1" applyAlignment="1" applyProtection="1">
      <alignment horizontal="left" vertical="top" wrapText="1"/>
      <protection locked="0"/>
    </xf>
    <xf numFmtId="49" fontId="34" fillId="0" borderId="24" xfId="1" applyNumberFormat="1" applyFont="1" applyBorder="1" applyAlignment="1" applyProtection="1">
      <alignment horizontal="left" vertical="top" wrapText="1"/>
      <protection locked="0"/>
    </xf>
    <xf numFmtId="49" fontId="30" fillId="0" borderId="0" xfId="0" applyNumberFormat="1" applyFont="1" applyAlignment="1" applyProtection="1">
      <alignment horizontal="left" vertical="top" wrapText="1"/>
      <protection locked="0"/>
    </xf>
    <xf numFmtId="0" fontId="4" fillId="0" borderId="2" xfId="1" applyFont="1" applyBorder="1" applyAlignment="1">
      <alignment vertical="center" wrapText="1"/>
    </xf>
    <xf numFmtId="0" fontId="20" fillId="11" borderId="15" xfId="1" quotePrefix="1" applyFont="1" applyFill="1" applyBorder="1" applyAlignment="1" applyProtection="1">
      <alignment horizontal="center" vertical="center" wrapText="1"/>
      <protection locked="0"/>
    </xf>
    <xf numFmtId="0" fontId="13" fillId="0" borderId="0" xfId="3" applyFont="1"/>
    <xf numFmtId="49" fontId="0" fillId="0" borderId="0" xfId="0" applyNumberFormat="1"/>
    <xf numFmtId="0" fontId="59" fillId="0" borderId="0" xfId="0" applyFont="1" applyProtection="1">
      <protection locked="0"/>
    </xf>
    <xf numFmtId="0" fontId="0" fillId="0" borderId="0" xfId="0" applyProtection="1">
      <protection locked="0"/>
    </xf>
    <xf numFmtId="1" fontId="2" fillId="0" borderId="0" xfId="3" applyNumberFormat="1" applyAlignment="1">
      <alignment vertical="top" wrapText="1"/>
    </xf>
    <xf numFmtId="0" fontId="4" fillId="11" borderId="0" xfId="1" applyFont="1" applyFill="1" applyAlignment="1">
      <alignment horizontal="center" vertical="center"/>
    </xf>
    <xf numFmtId="0" fontId="4" fillId="11" borderId="0" xfId="1" applyFont="1" applyFill="1" applyAlignment="1" applyProtection="1">
      <alignment horizontal="center" vertical="center" wrapText="1"/>
      <protection locked="0"/>
    </xf>
    <xf numFmtId="0" fontId="4" fillId="11" borderId="0" xfId="1" applyFont="1" applyFill="1" applyAlignment="1">
      <alignment horizontal="left" vertical="center"/>
    </xf>
    <xf numFmtId="0" fontId="3" fillId="6" borderId="1" xfId="1" applyFont="1" applyFill="1" applyBorder="1" applyAlignment="1" applyProtection="1">
      <alignment horizontal="center" vertical="center" wrapText="1"/>
      <protection locked="0"/>
    </xf>
    <xf numFmtId="0" fontId="3" fillId="7" borderId="44" xfId="1" applyFont="1" applyFill="1" applyBorder="1" applyAlignment="1" applyProtection="1">
      <alignment horizontal="left" vertical="center" wrapText="1"/>
      <protection locked="0"/>
    </xf>
    <xf numFmtId="0" fontId="4" fillId="0" borderId="27" xfId="1" applyFont="1" applyBorder="1" applyAlignment="1" applyProtection="1">
      <alignment vertical="top" wrapText="1"/>
      <protection locked="0"/>
    </xf>
    <xf numFmtId="0" fontId="20" fillId="11" borderId="29" xfId="1" applyFont="1" applyFill="1" applyBorder="1" applyAlignment="1" applyProtection="1">
      <alignment horizontal="center" vertical="center" wrapText="1"/>
      <protection locked="0"/>
    </xf>
    <xf numFmtId="0" fontId="4" fillId="11" borderId="0" xfId="1" applyFont="1" applyFill="1" applyAlignment="1" applyProtection="1">
      <alignment vertical="center" wrapText="1"/>
      <protection locked="0"/>
    </xf>
    <xf numFmtId="0" fontId="4" fillId="11" borderId="27" xfId="1" applyFont="1" applyFill="1" applyBorder="1" applyAlignment="1" applyProtection="1">
      <alignment vertical="top" wrapText="1"/>
      <protection locked="0"/>
    </xf>
    <xf numFmtId="0" fontId="3" fillId="0" borderId="0" xfId="1" applyFont="1" applyAlignment="1" applyProtection="1">
      <alignment vertical="center" wrapText="1"/>
      <protection locked="0"/>
    </xf>
    <xf numFmtId="0" fontId="5" fillId="4" borderId="45" xfId="1" applyFont="1" applyFill="1" applyBorder="1" applyAlignment="1">
      <alignment horizontal="left" vertical="center" wrapText="1"/>
    </xf>
    <xf numFmtId="49" fontId="53" fillId="8" borderId="0" xfId="1" applyNumberFormat="1" applyFont="1" applyFill="1" applyAlignment="1" applyProtection="1">
      <alignment horizontal="left" vertical="top" wrapText="1"/>
      <protection locked="0"/>
    </xf>
    <xf numFmtId="49" fontId="53" fillId="0" borderId="46" xfId="0" applyNumberFormat="1" applyFont="1" applyBorder="1" applyAlignment="1">
      <alignment horizontal="left" vertical="top" wrapText="1"/>
    </xf>
    <xf numFmtId="0" fontId="8" fillId="0" borderId="47" xfId="6" applyFont="1" applyBorder="1" applyAlignment="1">
      <alignment horizontal="center" vertical="center"/>
    </xf>
    <xf numFmtId="0" fontId="8" fillId="0" borderId="0" xfId="6" applyFont="1" applyAlignment="1">
      <alignment horizontal="center" vertical="center"/>
    </xf>
    <xf numFmtId="49" fontId="23" fillId="0" borderId="0" xfId="1" applyNumberFormat="1" applyFont="1" applyAlignment="1" applyProtection="1">
      <alignment horizontal="left" vertical="top" wrapText="1"/>
      <protection locked="0"/>
    </xf>
    <xf numFmtId="49" fontId="57" fillId="0" borderId="0" xfId="1" applyNumberFormat="1" applyFont="1" applyAlignment="1">
      <alignment horizontal="left" vertical="top" wrapText="1"/>
    </xf>
    <xf numFmtId="49" fontId="57" fillId="0" borderId="27" xfId="0" applyNumberFormat="1" applyFont="1" applyBorder="1" applyAlignment="1">
      <alignment horizontal="left" vertical="top" wrapText="1"/>
    </xf>
    <xf numFmtId="0" fontId="8" fillId="0" borderId="29" xfId="6" applyFont="1" applyBorder="1" applyAlignment="1">
      <alignment horizontal="center" vertical="center"/>
    </xf>
    <xf numFmtId="49" fontId="52" fillId="0" borderId="0" xfId="1" applyNumberFormat="1" applyFont="1" applyAlignment="1">
      <alignment horizontal="left" vertical="top" wrapText="1"/>
    </xf>
    <xf numFmtId="0" fontId="8" fillId="0" borderId="0" xfId="6" applyFont="1" applyAlignment="1">
      <alignment horizontal="center" vertical="center" wrapText="1"/>
    </xf>
    <xf numFmtId="49" fontId="23" fillId="0" borderId="0" xfId="1" applyNumberFormat="1" applyFont="1" applyAlignment="1">
      <alignment horizontal="left" vertical="top" wrapText="1"/>
    </xf>
    <xf numFmtId="0" fontId="8" fillId="0" borderId="43" xfId="6" applyFont="1" applyBorder="1" applyAlignment="1">
      <alignment horizontal="center" vertical="center"/>
    </xf>
    <xf numFmtId="0" fontId="8" fillId="0" borderId="41" xfId="6" applyFont="1" applyBorder="1" applyAlignment="1">
      <alignment horizontal="center" vertical="center"/>
    </xf>
    <xf numFmtId="1" fontId="8" fillId="5" borderId="48" xfId="6" applyNumberFormat="1" applyFont="1" applyFill="1" applyBorder="1" applyAlignment="1">
      <alignment horizontal="center" vertical="center" wrapText="1"/>
    </xf>
    <xf numFmtId="1" fontId="9" fillId="0" borderId="48" xfId="6" applyNumberFormat="1" applyFont="1" applyBorder="1" applyAlignment="1">
      <alignment horizontal="center" vertical="center" wrapText="1"/>
    </xf>
    <xf numFmtId="1" fontId="8" fillId="0" borderId="48" xfId="6" applyNumberFormat="1" applyFont="1" applyBorder="1" applyAlignment="1" applyProtection="1">
      <alignment horizontal="center" vertical="center" wrapText="1"/>
      <protection locked="0"/>
    </xf>
    <xf numFmtId="49" fontId="23" fillId="0" borderId="41" xfId="1" applyNumberFormat="1" applyFont="1" applyBorder="1" applyAlignment="1" applyProtection="1">
      <alignment horizontal="left" vertical="top" wrapText="1"/>
      <protection locked="0"/>
    </xf>
    <xf numFmtId="49" fontId="57" fillId="0" borderId="41" xfId="1" applyNumberFormat="1" applyFont="1" applyBorder="1" applyAlignment="1">
      <alignment horizontal="left" vertical="top" wrapText="1"/>
    </xf>
    <xf numFmtId="49" fontId="57" fillId="0" borderId="42" xfId="0" applyNumberFormat="1" applyFont="1" applyBorder="1" applyAlignment="1">
      <alignment horizontal="left" vertical="top" wrapText="1"/>
    </xf>
    <xf numFmtId="49" fontId="53" fillId="0" borderId="0" xfId="1" applyNumberFormat="1" applyFont="1" applyAlignment="1" applyProtection="1">
      <alignment horizontal="left" vertical="top" wrapText="1"/>
      <protection locked="0"/>
    </xf>
    <xf numFmtId="49" fontId="54" fillId="0" borderId="0" xfId="1" applyNumberFormat="1" applyFont="1" applyAlignment="1">
      <alignment horizontal="left" vertical="top" wrapText="1"/>
    </xf>
    <xf numFmtId="49" fontId="53" fillId="0" borderId="0" xfId="1" applyNumberFormat="1" applyFont="1" applyAlignment="1">
      <alignment horizontal="left" vertical="top" wrapText="1"/>
    </xf>
    <xf numFmtId="49" fontId="53" fillId="0" borderId="41" xfId="1" applyNumberFormat="1" applyFont="1" applyBorder="1" applyAlignment="1" applyProtection="1">
      <alignment horizontal="left" vertical="top" wrapText="1"/>
      <protection locked="0"/>
    </xf>
    <xf numFmtId="0" fontId="4" fillId="11" borderId="29" xfId="1" applyFont="1" applyFill="1" applyBorder="1" applyAlignment="1" applyProtection="1">
      <alignment vertical="top" wrapText="1"/>
      <protection locked="0"/>
    </xf>
    <xf numFmtId="49" fontId="4" fillId="11" borderId="0" xfId="1" applyNumberFormat="1" applyFont="1" applyFill="1" applyAlignment="1" applyProtection="1">
      <alignment horizontal="left" vertical="center" wrapText="1"/>
      <protection locked="0"/>
    </xf>
    <xf numFmtId="49" fontId="4" fillId="11" borderId="0" xfId="1" applyNumberFormat="1" applyFont="1" applyFill="1" applyAlignment="1" applyProtection="1">
      <alignment horizontal="left" vertical="top" wrapText="1"/>
      <protection locked="0"/>
    </xf>
    <xf numFmtId="0" fontId="3" fillId="6" borderId="49" xfId="1" applyFont="1" applyFill="1" applyBorder="1" applyAlignment="1" applyProtection="1">
      <alignment horizontal="center" vertical="center" wrapText="1"/>
      <protection locked="0"/>
    </xf>
    <xf numFmtId="49" fontId="3" fillId="0" borderId="0" xfId="1" applyNumberFormat="1" applyFont="1" applyAlignment="1" applyProtection="1">
      <alignment horizontal="left" vertical="center" wrapText="1"/>
      <protection locked="0"/>
    </xf>
    <xf numFmtId="0" fontId="3" fillId="7" borderId="50" xfId="1" applyFont="1" applyFill="1" applyBorder="1" applyAlignment="1" applyProtection="1">
      <alignment horizontal="left" vertical="center" wrapText="1"/>
      <protection locked="0"/>
    </xf>
    <xf numFmtId="49" fontId="14" fillId="0" borderId="0" xfId="7" applyNumberFormat="1" applyFont="1" applyAlignment="1">
      <alignment horizontal="left" vertical="top" wrapText="1"/>
    </xf>
    <xf numFmtId="49" fontId="56" fillId="8" borderId="0" xfId="1" applyNumberFormat="1" applyFont="1" applyFill="1" applyAlignment="1" applyProtection="1">
      <alignment horizontal="left" vertical="top" wrapText="1"/>
      <protection locked="0"/>
    </xf>
    <xf numFmtId="0" fontId="4" fillId="0" borderId="29" xfId="1" applyFont="1" applyBorder="1" applyAlignment="1">
      <alignment vertical="center" wrapText="1"/>
    </xf>
    <xf numFmtId="49" fontId="1" fillId="0" borderId="0" xfId="7" applyNumberFormat="1" applyAlignment="1">
      <alignment horizontal="left" vertical="top" wrapText="1"/>
    </xf>
    <xf numFmtId="49" fontId="38" fillId="0" borderId="0" xfId="1" applyNumberFormat="1" applyFont="1" applyAlignment="1" applyProtection="1">
      <alignment horizontal="left" vertical="top" wrapText="1"/>
      <protection locked="0"/>
    </xf>
    <xf numFmtId="49" fontId="55" fillId="0" borderId="0" xfId="1" applyNumberFormat="1" applyFont="1" applyAlignment="1">
      <alignment horizontal="left" vertical="top" wrapText="1"/>
    </xf>
    <xf numFmtId="0" fontId="4" fillId="0" borderId="29" xfId="1" applyFont="1" applyBorder="1" applyAlignment="1">
      <alignment horizontal="left" vertical="center" wrapText="1"/>
    </xf>
    <xf numFmtId="49" fontId="4" fillId="0" borderId="0" xfId="1" applyNumberFormat="1" applyFont="1" applyAlignment="1">
      <alignment horizontal="left" wrapText="1"/>
    </xf>
    <xf numFmtId="49" fontId="38" fillId="0" borderId="0" xfId="1" applyNumberFormat="1" applyFont="1" applyAlignment="1">
      <alignment horizontal="left" vertical="top" wrapText="1"/>
    </xf>
    <xf numFmtId="0" fontId="4" fillId="0" borderId="43" xfId="1" applyFont="1" applyBorder="1" applyAlignment="1">
      <alignment vertical="center" wrapText="1"/>
    </xf>
    <xf numFmtId="49" fontId="1" fillId="0" borderId="41" xfId="7" applyNumberFormat="1" applyBorder="1" applyAlignment="1">
      <alignment horizontal="left" vertical="top" wrapText="1"/>
    </xf>
    <xf numFmtId="49" fontId="38" fillId="0" borderId="41" xfId="1" applyNumberFormat="1" applyFont="1" applyBorder="1" applyAlignment="1" applyProtection="1">
      <alignment horizontal="left" vertical="top" wrapText="1"/>
      <protection locked="0"/>
    </xf>
    <xf numFmtId="0" fontId="20" fillId="11" borderId="26" xfId="1" quotePrefix="1" applyFont="1" applyFill="1" applyBorder="1" applyAlignment="1" applyProtection="1">
      <alignment vertical="center" wrapText="1"/>
      <protection locked="0"/>
    </xf>
    <xf numFmtId="0" fontId="41" fillId="13" borderId="40" xfId="5" applyAlignment="1" applyProtection="1">
      <alignment horizontal="center" vertical="center" wrapText="1"/>
      <protection locked="0"/>
    </xf>
    <xf numFmtId="0" fontId="2" fillId="0" borderId="0" xfId="3" applyAlignment="1">
      <alignment wrapText="1"/>
    </xf>
    <xf numFmtId="0" fontId="13" fillId="0" borderId="0" xfId="3" applyFont="1" applyAlignment="1">
      <alignment wrapText="1"/>
    </xf>
    <xf numFmtId="0" fontId="2" fillId="0" borderId="41" xfId="3" applyBorder="1"/>
    <xf numFmtId="0" fontId="7" fillId="0" borderId="12" xfId="1" applyFont="1" applyBorder="1" applyAlignment="1">
      <alignment vertical="center" wrapText="1"/>
    </xf>
    <xf numFmtId="0" fontId="9" fillId="0" borderId="8" xfId="6" applyFont="1" applyBorder="1" applyAlignment="1">
      <alignment horizontal="center" vertical="center" wrapText="1"/>
    </xf>
    <xf numFmtId="1" fontId="9" fillId="0" borderId="3" xfId="6" applyNumberFormat="1" applyFont="1" applyBorder="1" applyAlignment="1">
      <alignment horizontal="center" vertical="center" wrapText="1"/>
    </xf>
    <xf numFmtId="0" fontId="51" fillId="0" borderId="29" xfId="1" applyFont="1" applyBorder="1" applyAlignment="1" applyProtection="1">
      <alignment horizontal="center" vertical="center" wrapText="1"/>
      <protection locked="0"/>
    </xf>
    <xf numFmtId="0" fontId="51" fillId="0" borderId="27" xfId="1" applyFont="1" applyBorder="1" applyAlignment="1" applyProtection="1">
      <alignment horizontal="center" vertical="center" wrapText="1"/>
      <protection locked="0"/>
    </xf>
    <xf numFmtId="49" fontId="29" fillId="4" borderId="51" xfId="1" applyNumberFormat="1" applyFont="1" applyFill="1" applyBorder="1" applyAlignment="1">
      <alignment horizontal="center" vertical="center" wrapText="1"/>
    </xf>
    <xf numFmtId="49" fontId="29" fillId="4" borderId="48" xfId="1" applyNumberFormat="1" applyFont="1" applyFill="1" applyBorder="1" applyAlignment="1">
      <alignment horizontal="center" vertical="center" wrapText="1"/>
    </xf>
    <xf numFmtId="49" fontId="29" fillId="12" borderId="48" xfId="1" applyNumberFormat="1" applyFont="1" applyFill="1" applyBorder="1" applyAlignment="1" applyProtection="1">
      <alignment horizontal="center" vertical="center" wrapText="1"/>
      <protection locked="0"/>
    </xf>
    <xf numFmtId="49" fontId="36" fillId="0" borderId="48" xfId="1" applyNumberFormat="1" applyFont="1" applyBorder="1" applyAlignment="1">
      <alignment horizontal="center" vertical="center" wrapText="1"/>
    </xf>
    <xf numFmtId="49" fontId="30" fillId="0" borderId="35" xfId="1" applyNumberFormat="1" applyFont="1" applyBorder="1" applyAlignment="1">
      <alignment horizontal="left" vertical="top" wrapText="1"/>
    </xf>
    <xf numFmtId="1" fontId="47" fillId="14" borderId="29" xfId="0" applyNumberFormat="1" applyFont="1" applyFill="1" applyBorder="1" applyAlignment="1" applyProtection="1">
      <alignment horizontal="center" vertical="center" wrapText="1"/>
      <protection locked="0"/>
    </xf>
    <xf numFmtId="1" fontId="47" fillId="14" borderId="29" xfId="1" applyNumberFormat="1" applyFont="1" applyFill="1" applyBorder="1" applyAlignment="1" applyProtection="1">
      <alignment horizontal="center" vertical="center" wrapText="1"/>
      <protection locked="0"/>
    </xf>
    <xf numFmtId="0" fontId="63" fillId="0" borderId="0" xfId="1" applyFont="1" applyAlignment="1" applyProtection="1">
      <alignment vertical="top" wrapText="1"/>
      <protection locked="0"/>
    </xf>
    <xf numFmtId="0" fontId="20" fillId="11" borderId="13" xfId="1" applyFont="1" applyFill="1" applyBorder="1" applyAlignment="1" applyProtection="1">
      <alignment horizontal="center" vertical="center" wrapText="1"/>
      <protection locked="0"/>
    </xf>
    <xf numFmtId="0" fontId="20" fillId="11" borderId="13" xfId="1" quotePrefix="1" applyFont="1" applyFill="1" applyBorder="1" applyAlignment="1" applyProtection="1">
      <alignment horizontal="center" vertical="center" wrapText="1"/>
      <protection locked="0"/>
    </xf>
    <xf numFmtId="2" fontId="21" fillId="12" borderId="18" xfId="1" applyNumberFormat="1" applyFont="1" applyFill="1" applyBorder="1" applyAlignment="1" applyProtection="1">
      <alignment horizontal="center" vertical="center" wrapText="1"/>
      <protection locked="0"/>
    </xf>
    <xf numFmtId="1" fontId="8" fillId="5" borderId="1" xfId="0" applyNumberFormat="1" applyFont="1" applyFill="1" applyBorder="1" applyAlignment="1">
      <alignment horizontal="center" vertical="center" wrapText="1"/>
    </xf>
    <xf numFmtId="0" fontId="20" fillId="11" borderId="0" xfId="1" quotePrefix="1" applyFont="1" applyFill="1" applyAlignment="1" applyProtection="1">
      <alignment horizontal="center" vertical="center" wrapText="1"/>
      <protection locked="0"/>
    </xf>
    <xf numFmtId="1" fontId="48" fillId="8" borderId="0" xfId="1" applyNumberFormat="1" applyFont="1" applyFill="1" applyAlignment="1" applyProtection="1">
      <alignment horizontal="center" vertical="center" wrapText="1"/>
      <protection locked="0"/>
    </xf>
    <xf numFmtId="1" fontId="8" fillId="22" borderId="8" xfId="0" applyNumberFormat="1" applyFont="1" applyFill="1" applyBorder="1" applyAlignment="1">
      <alignment horizontal="center" vertical="center" wrapText="1"/>
    </xf>
    <xf numFmtId="1" fontId="64" fillId="0" borderId="3" xfId="0" applyNumberFormat="1" applyFont="1" applyBorder="1" applyAlignment="1">
      <alignment horizontal="center" vertical="center" wrapText="1"/>
    </xf>
    <xf numFmtId="1" fontId="8" fillId="0" borderId="3" xfId="0" applyNumberFormat="1" applyFont="1" applyBorder="1" applyAlignment="1" applyProtection="1">
      <alignment horizontal="center" vertical="center" wrapText="1"/>
      <protection locked="0"/>
    </xf>
    <xf numFmtId="1" fontId="8" fillId="22" borderId="2" xfId="0" applyNumberFormat="1" applyFont="1" applyFill="1" applyBorder="1" applyAlignment="1">
      <alignment horizontal="center" vertical="center" wrapText="1"/>
    </xf>
    <xf numFmtId="1" fontId="47" fillId="23" borderId="0" xfId="0" applyNumberFormat="1" applyFont="1" applyFill="1" applyAlignment="1">
      <alignment horizontal="center" vertical="center" wrapText="1"/>
    </xf>
    <xf numFmtId="1" fontId="8" fillId="2" borderId="0" xfId="0" applyNumberFormat="1" applyFont="1" applyFill="1" applyAlignment="1">
      <alignment horizontal="center" vertical="center"/>
    </xf>
    <xf numFmtId="1" fontId="8" fillId="0" borderId="0" xfId="0" applyNumberFormat="1" applyFont="1" applyAlignment="1">
      <alignment horizontal="center" vertical="center"/>
    </xf>
    <xf numFmtId="1" fontId="8" fillId="0" borderId="0" xfId="0" applyNumberFormat="1" applyFont="1" applyAlignment="1">
      <alignment horizontal="center" vertical="center" wrapText="1"/>
    </xf>
    <xf numFmtId="1" fontId="8" fillId="0" borderId="19" xfId="0" applyNumberFormat="1" applyFont="1" applyBorder="1" applyAlignment="1">
      <alignment horizontal="center" vertical="center"/>
    </xf>
    <xf numFmtId="1" fontId="29" fillId="12" borderId="48" xfId="1" applyNumberFormat="1" applyFont="1" applyFill="1" applyBorder="1" applyAlignment="1" applyProtection="1">
      <alignment horizontal="center" vertical="center" wrapText="1"/>
      <protection locked="0"/>
    </xf>
    <xf numFmtId="1" fontId="30" fillId="5" borderId="7" xfId="0" applyNumberFormat="1" applyFont="1" applyFill="1" applyBorder="1" applyAlignment="1" applyProtection="1">
      <alignment horizontal="center" vertical="center" wrapText="1"/>
      <protection locked="0"/>
    </xf>
    <xf numFmtId="1" fontId="32" fillId="0" borderId="7" xfId="0" applyNumberFormat="1" applyFont="1" applyBorder="1" applyAlignment="1" applyProtection="1">
      <alignment horizontal="center" vertical="center" wrapText="1"/>
      <protection locked="0"/>
    </xf>
    <xf numFmtId="1" fontId="30" fillId="5" borderId="8" xfId="0" applyNumberFormat="1" applyFont="1" applyFill="1" applyBorder="1" applyAlignment="1" applyProtection="1">
      <alignment horizontal="center" vertical="center" wrapText="1"/>
      <protection locked="0"/>
    </xf>
    <xf numFmtId="1" fontId="32" fillId="0" borderId="8" xfId="0" applyNumberFormat="1" applyFont="1" applyBorder="1" applyAlignment="1" applyProtection="1">
      <alignment horizontal="center" vertical="center" wrapText="1"/>
      <protection locked="0"/>
    </xf>
    <xf numFmtId="1" fontId="30" fillId="21" borderId="8" xfId="0" applyNumberFormat="1" applyFont="1" applyFill="1" applyBorder="1" applyAlignment="1" applyProtection="1">
      <alignment horizontal="center" vertical="center" wrapText="1"/>
      <protection locked="0"/>
    </xf>
    <xf numFmtId="1" fontId="30" fillId="21" borderId="7" xfId="0" applyNumberFormat="1" applyFont="1" applyFill="1" applyBorder="1" applyAlignment="1" applyProtection="1">
      <alignment horizontal="center" vertical="center" wrapText="1"/>
      <protection locked="0"/>
    </xf>
    <xf numFmtId="1" fontId="31" fillId="0" borderId="8" xfId="0" applyNumberFormat="1" applyFont="1" applyBorder="1" applyAlignment="1" applyProtection="1">
      <alignment horizontal="center" vertical="center" wrapText="1"/>
      <protection locked="0"/>
    </xf>
    <xf numFmtId="1" fontId="30" fillId="0" borderId="48" xfId="0" applyNumberFormat="1" applyFont="1" applyBorder="1" applyAlignment="1" applyProtection="1">
      <alignment horizontal="center" vertical="center" wrapText="1"/>
      <protection locked="0"/>
    </xf>
    <xf numFmtId="1" fontId="30" fillId="5" borderId="48" xfId="0" applyNumberFormat="1" applyFont="1" applyFill="1" applyBorder="1" applyAlignment="1" applyProtection="1">
      <alignment horizontal="center" vertical="center" wrapText="1"/>
      <protection locked="0"/>
    </xf>
    <xf numFmtId="1" fontId="32" fillId="0" borderId="48" xfId="0" applyNumberFormat="1" applyFont="1" applyBorder="1" applyAlignment="1" applyProtection="1">
      <alignment horizontal="center" vertical="center" wrapText="1"/>
      <protection locked="0"/>
    </xf>
    <xf numFmtId="1" fontId="30" fillId="5" borderId="36" xfId="0" applyNumberFormat="1" applyFont="1" applyFill="1" applyBorder="1" applyAlignment="1" applyProtection="1">
      <alignment horizontal="center" vertical="center" wrapText="1"/>
      <protection locked="0"/>
    </xf>
    <xf numFmtId="1" fontId="32" fillId="0" borderId="36" xfId="0" applyNumberFormat="1" applyFont="1" applyBorder="1" applyAlignment="1" applyProtection="1">
      <alignment horizontal="center" vertical="center" wrapText="1"/>
      <protection locked="0"/>
    </xf>
    <xf numFmtId="1" fontId="30" fillId="0" borderId="52" xfId="0" applyNumberFormat="1" applyFont="1" applyBorder="1" applyAlignment="1" applyProtection="1">
      <alignment horizontal="center" vertical="center" wrapText="1"/>
      <protection locked="0"/>
    </xf>
    <xf numFmtId="1" fontId="30" fillId="5" borderId="52" xfId="0" applyNumberFormat="1" applyFont="1" applyFill="1" applyBorder="1" applyAlignment="1" applyProtection="1">
      <alignment horizontal="center" vertical="center" wrapText="1"/>
      <protection locked="0"/>
    </xf>
    <xf numFmtId="1" fontId="32" fillId="0" borderId="52" xfId="0" applyNumberFormat="1" applyFont="1" applyBorder="1" applyAlignment="1" applyProtection="1">
      <alignment horizontal="center" vertical="center" wrapText="1"/>
      <protection locked="0"/>
    </xf>
    <xf numFmtId="49" fontId="27" fillId="14" borderId="0" xfId="1" applyNumberFormat="1" applyFont="1" applyFill="1" applyAlignment="1" applyProtection="1">
      <alignment horizontal="center" vertical="center" wrapText="1"/>
      <protection locked="0"/>
    </xf>
    <xf numFmtId="0" fontId="27" fillId="14" borderId="0" xfId="1" applyFont="1" applyFill="1" applyAlignment="1" applyProtection="1">
      <alignment horizontal="center" vertical="center" wrapText="1"/>
      <protection locked="0"/>
    </xf>
    <xf numFmtId="0" fontId="65" fillId="0" borderId="0" xfId="8" applyFont="1" applyAlignment="1">
      <alignment horizontal="left" vertical="top"/>
    </xf>
    <xf numFmtId="0" fontId="65" fillId="0" borderId="8" xfId="8" applyFont="1" applyBorder="1" applyAlignment="1">
      <alignment horizontal="left" vertical="top"/>
    </xf>
    <xf numFmtId="0" fontId="66" fillId="0" borderId="0" xfId="8" applyFont="1" applyAlignment="1">
      <alignment horizontal="center" vertical="top"/>
    </xf>
    <xf numFmtId="0" fontId="67" fillId="0" borderId="0" xfId="8" applyFont="1" applyAlignment="1">
      <alignment horizontal="center" vertical="top" wrapText="1"/>
    </xf>
    <xf numFmtId="0" fontId="68" fillId="0" borderId="0" xfId="8" applyFont="1" applyAlignment="1">
      <alignment horizontal="left" vertical="top"/>
    </xf>
    <xf numFmtId="0" fontId="68" fillId="0" borderId="0" xfId="8" applyFont="1" applyAlignment="1">
      <alignment horizontal="left" vertical="top" wrapText="1"/>
    </xf>
    <xf numFmtId="0" fontId="66" fillId="24" borderId="8" xfId="8" applyFont="1" applyFill="1" applyBorder="1" applyAlignment="1">
      <alignment horizontal="center" vertical="top"/>
    </xf>
    <xf numFmtId="0" fontId="66" fillId="25" borderId="8" xfId="8" applyFont="1" applyFill="1" applyBorder="1" applyAlignment="1">
      <alignment horizontal="center" vertical="top"/>
    </xf>
    <xf numFmtId="0" fontId="66" fillId="26" borderId="8" xfId="8" applyFont="1" applyFill="1" applyBorder="1" applyAlignment="1">
      <alignment horizontal="center" vertical="top"/>
    </xf>
    <xf numFmtId="0" fontId="8" fillId="0" borderId="8" xfId="0" applyFont="1" applyBorder="1" applyAlignment="1">
      <alignment horizontal="center" vertical="center"/>
    </xf>
    <xf numFmtId="1" fontId="9" fillId="0" borderId="53" xfId="6" applyNumberFormat="1" applyFont="1" applyBorder="1" applyAlignment="1">
      <alignment horizontal="center" vertical="center" wrapText="1"/>
    </xf>
    <xf numFmtId="1" fontId="9" fillId="0" borderId="1" xfId="6" applyNumberFormat="1" applyFont="1" applyBorder="1" applyAlignment="1">
      <alignment horizontal="center" vertical="center" wrapText="1"/>
    </xf>
    <xf numFmtId="1" fontId="9" fillId="0" borderId="54" xfId="6" applyNumberFormat="1" applyFont="1" applyBorder="1" applyAlignment="1">
      <alignment horizontal="center" vertical="center" wrapText="1"/>
    </xf>
    <xf numFmtId="1" fontId="8" fillId="0" borderId="55" xfId="6" applyNumberFormat="1" applyFont="1" applyBorder="1" applyAlignment="1" applyProtection="1">
      <alignment horizontal="center" vertical="center" wrapText="1"/>
      <protection locked="0"/>
    </xf>
    <xf numFmtId="1" fontId="8" fillId="0" borderId="3" xfId="6" applyNumberFormat="1" applyFont="1" applyBorder="1" applyAlignment="1" applyProtection="1">
      <alignment horizontal="center" vertical="center" wrapText="1"/>
      <protection locked="0"/>
    </xf>
    <xf numFmtId="1" fontId="8" fillId="0" borderId="56" xfId="6" applyNumberFormat="1" applyFont="1" applyBorder="1" applyAlignment="1" applyProtection="1">
      <alignment horizontal="center" vertical="center" wrapText="1"/>
      <protection locked="0"/>
    </xf>
    <xf numFmtId="1" fontId="4" fillId="11" borderId="29" xfId="1" applyNumberFormat="1" applyFont="1" applyFill="1" applyBorder="1" applyAlignment="1" applyProtection="1">
      <alignment vertical="top" wrapText="1"/>
      <protection locked="0"/>
    </xf>
    <xf numFmtId="1" fontId="4" fillId="11" borderId="0" xfId="1" applyNumberFormat="1" applyFont="1" applyFill="1" applyAlignment="1" applyProtection="1">
      <alignment vertical="top" wrapText="1"/>
      <protection locked="0"/>
    </xf>
    <xf numFmtId="1" fontId="5" fillId="4" borderId="45" xfId="1" applyNumberFormat="1" applyFont="1" applyFill="1" applyBorder="1" applyAlignment="1">
      <alignment horizontal="left" vertical="center" wrapText="1"/>
    </xf>
    <xf numFmtId="1" fontId="5" fillId="4" borderId="5" xfId="1" applyNumberFormat="1" applyFont="1" applyFill="1" applyBorder="1" applyAlignment="1">
      <alignment vertical="center" wrapText="1"/>
    </xf>
    <xf numFmtId="1" fontId="5" fillId="4" borderId="6" xfId="1" applyNumberFormat="1" applyFont="1" applyFill="1" applyBorder="1" applyAlignment="1">
      <alignment vertical="center" wrapText="1"/>
    </xf>
    <xf numFmtId="1" fontId="21" fillId="12" borderId="11" xfId="1" applyNumberFormat="1" applyFont="1" applyFill="1" applyBorder="1" applyAlignment="1" applyProtection="1">
      <alignment horizontal="center" vertical="center" wrapText="1"/>
      <protection locked="0"/>
    </xf>
    <xf numFmtId="1" fontId="7" fillId="0" borderId="5" xfId="1" applyNumberFormat="1" applyFont="1" applyBorder="1" applyAlignment="1">
      <alignment vertical="center" wrapText="1"/>
    </xf>
    <xf numFmtId="1" fontId="7" fillId="0" borderId="12" xfId="1" applyNumberFormat="1" applyFont="1" applyBorder="1" applyAlignment="1">
      <alignment vertical="center" wrapText="1"/>
    </xf>
    <xf numFmtId="1" fontId="5" fillId="4" borderId="7" xfId="1" applyNumberFormat="1" applyFont="1" applyFill="1" applyBorder="1" applyAlignment="1">
      <alignment vertical="center" wrapText="1"/>
    </xf>
    <xf numFmtId="1" fontId="8" fillId="0" borderId="47" xfId="6" applyNumberFormat="1" applyFont="1" applyBorder="1" applyAlignment="1">
      <alignment horizontal="center" vertical="center"/>
    </xf>
    <xf numFmtId="1" fontId="8" fillId="0" borderId="19" xfId="6" applyNumberFormat="1" applyFont="1" applyBorder="1" applyAlignment="1">
      <alignment horizontal="center" vertical="center"/>
    </xf>
    <xf numFmtId="1" fontId="8" fillId="0" borderId="0" xfId="6" applyNumberFormat="1" applyFont="1" applyAlignment="1">
      <alignment horizontal="center" vertical="center"/>
    </xf>
    <xf numFmtId="1" fontId="9" fillId="0" borderId="0" xfId="6" applyNumberFormat="1" applyFont="1" applyAlignment="1">
      <alignment horizontal="center" vertical="center" wrapText="1"/>
    </xf>
    <xf numFmtId="1" fontId="8" fillId="0" borderId="29" xfId="6" applyNumberFormat="1" applyFont="1" applyBorder="1" applyAlignment="1">
      <alignment horizontal="center" vertical="center"/>
    </xf>
    <xf numFmtId="1" fontId="8" fillId="0" borderId="0" xfId="6" applyNumberFormat="1" applyFont="1" applyAlignment="1">
      <alignment horizontal="center" vertical="center" wrapText="1"/>
    </xf>
    <xf numFmtId="1" fontId="8" fillId="0" borderId="43" xfId="6" applyNumberFormat="1" applyFont="1" applyBorder="1" applyAlignment="1">
      <alignment horizontal="center" vertical="center"/>
    </xf>
    <xf numFmtId="1" fontId="8" fillId="0" borderId="41" xfId="6" applyNumberFormat="1" applyFont="1" applyBorder="1" applyAlignment="1">
      <alignment horizontal="center" vertical="center"/>
    </xf>
    <xf numFmtId="49" fontId="54" fillId="0" borderId="0" xfId="0" applyNumberFormat="1" applyFont="1" applyAlignment="1">
      <alignment horizontal="left" vertical="top" wrapText="1"/>
    </xf>
    <xf numFmtId="1" fontId="13" fillId="0" borderId="0" xfId="3" applyNumberFormat="1" applyFont="1"/>
    <xf numFmtId="1" fontId="2" fillId="0" borderId="0" xfId="3" applyNumberFormat="1"/>
    <xf numFmtId="1" fontId="0" fillId="0" borderId="0" xfId="0" applyNumberFormat="1"/>
    <xf numFmtId="1" fontId="13" fillId="0" borderId="0" xfId="3" quotePrefix="1" applyNumberFormat="1" applyFont="1"/>
    <xf numFmtId="1" fontId="60" fillId="0" borderId="23" xfId="0" applyNumberFormat="1" applyFont="1" applyBorder="1" applyAlignment="1">
      <alignment horizontal="center" vertical="center"/>
    </xf>
    <xf numFmtId="1" fontId="60" fillId="0" borderId="24" xfId="0" applyNumberFormat="1" applyFont="1" applyBorder="1" applyAlignment="1">
      <alignment horizontal="center" vertical="center" wrapText="1"/>
    </xf>
    <xf numFmtId="1" fontId="60" fillId="0" borderId="24" xfId="0" applyNumberFormat="1" applyFont="1" applyBorder="1" applyAlignment="1">
      <alignment horizontal="center" vertical="center"/>
    </xf>
    <xf numFmtId="1" fontId="60" fillId="0" borderId="25" xfId="0" applyNumberFormat="1" applyFont="1" applyBorder="1" applyAlignment="1">
      <alignment horizontal="center" vertical="center"/>
    </xf>
    <xf numFmtId="1" fontId="2" fillId="18" borderId="0" xfId="3" applyNumberFormat="1" applyFill="1"/>
    <xf numFmtId="1" fontId="60" fillId="0" borderId="29" xfId="0" applyNumberFormat="1" applyFont="1" applyBorder="1" applyAlignment="1">
      <alignment horizontal="center" vertical="center"/>
    </xf>
    <xf numFmtId="1" fontId="60" fillId="0" borderId="0" xfId="0" applyNumberFormat="1" applyFont="1" applyAlignment="1">
      <alignment horizontal="center" vertical="center" wrapText="1"/>
    </xf>
    <xf numFmtId="1" fontId="60" fillId="0" borderId="0" xfId="0" applyNumberFormat="1" applyFont="1" applyAlignment="1">
      <alignment horizontal="center" vertical="center"/>
    </xf>
    <xf numFmtId="1" fontId="60" fillId="0" borderId="27" xfId="0" applyNumberFormat="1" applyFont="1" applyBorder="1" applyAlignment="1">
      <alignment horizontal="center" vertical="center"/>
    </xf>
    <xf numFmtId="1" fontId="2" fillId="17" borderId="0" xfId="3" applyNumberFormat="1" applyFill="1"/>
    <xf numFmtId="1" fontId="2" fillId="16" borderId="0" xfId="3" applyNumberFormat="1" applyFill="1"/>
    <xf numFmtId="1" fontId="2" fillId="19" borderId="0" xfId="3" applyNumberFormat="1" applyFill="1"/>
    <xf numFmtId="1" fontId="2" fillId="20" borderId="0" xfId="3" applyNumberFormat="1" applyFill="1"/>
    <xf numFmtId="1" fontId="2" fillId="10" borderId="0" xfId="3" applyNumberFormat="1" applyFill="1"/>
    <xf numFmtId="1" fontId="57" fillId="0" borderId="29" xfId="3" applyNumberFormat="1" applyFont="1" applyBorder="1" applyAlignment="1">
      <alignment horizontal="center" vertical="center"/>
    </xf>
    <xf numFmtId="1" fontId="57" fillId="0" borderId="0" xfId="3" applyNumberFormat="1" applyFont="1" applyAlignment="1">
      <alignment horizontal="center" vertical="center"/>
    </xf>
    <xf numFmtId="1" fontId="57" fillId="0" borderId="27" xfId="3" applyNumberFormat="1" applyFont="1" applyBorder="1" applyAlignment="1">
      <alignment horizontal="center" vertical="center"/>
    </xf>
    <xf numFmtId="1" fontId="57" fillId="0" borderId="43" xfId="3" applyNumberFormat="1" applyFont="1" applyBorder="1" applyAlignment="1">
      <alignment horizontal="center" vertical="center"/>
    </xf>
    <xf numFmtId="1" fontId="57" fillId="0" borderId="41" xfId="3" applyNumberFormat="1" applyFont="1" applyBorder="1" applyAlignment="1">
      <alignment horizontal="center" vertical="center"/>
    </xf>
    <xf numFmtId="1" fontId="2" fillId="9" borderId="0" xfId="3" applyNumberFormat="1" applyFill="1"/>
    <xf numFmtId="49" fontId="23" fillId="11" borderId="0" xfId="1" applyNumberFormat="1" applyFont="1" applyFill="1" applyAlignment="1" applyProtection="1">
      <alignment horizontal="left" vertical="top" wrapText="1"/>
      <protection locked="0"/>
    </xf>
    <xf numFmtId="49" fontId="23" fillId="11" borderId="27" xfId="1" applyNumberFormat="1" applyFont="1" applyFill="1" applyBorder="1" applyAlignment="1" applyProtection="1">
      <alignment horizontal="left" vertical="top" wrapText="1"/>
      <protection locked="0"/>
    </xf>
    <xf numFmtId="0" fontId="30" fillId="0" borderId="24" xfId="0" applyFont="1" applyBorder="1" applyAlignment="1">
      <alignment horizontal="left" vertical="top" wrapText="1"/>
    </xf>
    <xf numFmtId="0" fontId="30" fillId="0" borderId="25" xfId="0" applyFont="1" applyBorder="1" applyAlignment="1">
      <alignment horizontal="left" vertical="top" wrapText="1"/>
    </xf>
    <xf numFmtId="0" fontId="30" fillId="0" borderId="35" xfId="0" applyFont="1" applyBorder="1" applyAlignment="1">
      <alignment horizontal="left" vertical="top" wrapText="1"/>
    </xf>
    <xf numFmtId="0" fontId="30" fillId="0" borderId="0" xfId="0" applyFont="1" applyAlignment="1">
      <alignment horizontal="left" vertical="top" wrapText="1"/>
    </xf>
    <xf numFmtId="0" fontId="33" fillId="0" borderId="0" xfId="0" applyFont="1" applyAlignment="1">
      <alignment horizontal="left" vertical="top" wrapText="1"/>
    </xf>
    <xf numFmtId="0" fontId="30" fillId="2" borderId="25" xfId="0" applyFont="1" applyFill="1" applyBorder="1" applyAlignment="1">
      <alignment horizontal="left" vertical="top" wrapText="1"/>
    </xf>
    <xf numFmtId="0" fontId="30" fillId="0" borderId="27" xfId="0" applyFont="1" applyBorder="1" applyAlignment="1">
      <alignment horizontal="left" vertical="top" wrapText="1"/>
    </xf>
    <xf numFmtId="0" fontId="4" fillId="0" borderId="0" xfId="1" applyFont="1" applyAlignment="1" applyProtection="1">
      <alignment horizontal="left" vertical="top" wrapText="1"/>
      <protection locked="0"/>
    </xf>
    <xf numFmtId="0" fontId="31" fillId="0" borderId="8" xfId="8" applyFont="1" applyBorder="1" applyAlignment="1">
      <alignment horizontal="left" vertical="top"/>
    </xf>
    <xf numFmtId="0" fontId="31" fillId="0" borderId="8" xfId="8" applyFont="1" applyBorder="1" applyAlignment="1">
      <alignment horizontal="left" vertical="top" wrapText="1"/>
    </xf>
    <xf numFmtId="0" fontId="69" fillId="11" borderId="0" xfId="1" applyFont="1" applyFill="1" applyAlignment="1">
      <alignment horizontal="left" vertical="center"/>
    </xf>
    <xf numFmtId="0" fontId="69" fillId="5" borderId="2" xfId="1" applyFont="1" applyFill="1" applyBorder="1" applyAlignment="1" applyProtection="1">
      <alignment horizontal="left" vertical="center" wrapText="1"/>
      <protection locked="0"/>
    </xf>
    <xf numFmtId="0" fontId="69" fillId="5" borderId="6" xfId="1" applyFont="1" applyFill="1" applyBorder="1" applyAlignment="1" applyProtection="1">
      <alignment horizontal="center" vertical="center" wrapText="1"/>
      <protection locked="0"/>
    </xf>
    <xf numFmtId="0" fontId="70" fillId="0" borderId="12" xfId="6" applyFont="1" applyBorder="1" applyAlignment="1">
      <alignment horizontal="center" vertical="center"/>
    </xf>
    <xf numFmtId="0" fontId="70" fillId="0" borderId="4" xfId="6" applyFont="1" applyBorder="1" applyAlignment="1">
      <alignment horizontal="center" vertical="center"/>
    </xf>
    <xf numFmtId="0" fontId="69" fillId="0" borderId="0" xfId="1" applyFont="1"/>
    <xf numFmtId="1" fontId="4" fillId="0" borderId="0" xfId="1" applyNumberFormat="1" applyFont="1" applyAlignment="1" applyProtection="1">
      <alignment horizontal="center" vertical="center" wrapText="1"/>
      <protection locked="0"/>
    </xf>
    <xf numFmtId="1" fontId="47" fillId="14" borderId="0" xfId="1" applyNumberFormat="1" applyFont="1" applyFill="1" applyAlignment="1" applyProtection="1">
      <alignment horizontal="center" vertical="center" wrapText="1"/>
      <protection locked="0"/>
    </xf>
    <xf numFmtId="1" fontId="47" fillId="14" borderId="43" xfId="1" applyNumberFormat="1" applyFont="1" applyFill="1" applyBorder="1" applyAlignment="1" applyProtection="1">
      <alignment horizontal="center" vertical="center" wrapText="1"/>
      <protection locked="0"/>
    </xf>
    <xf numFmtId="1" fontId="47" fillId="14" borderId="41" xfId="1" applyNumberFormat="1" applyFont="1" applyFill="1" applyBorder="1" applyAlignment="1" applyProtection="1">
      <alignment horizontal="center" vertical="center" wrapText="1"/>
      <protection locked="0"/>
    </xf>
    <xf numFmtId="1" fontId="47" fillId="14" borderId="42" xfId="1" applyNumberFormat="1" applyFont="1" applyFill="1" applyBorder="1" applyAlignment="1" applyProtection="1">
      <alignment horizontal="center" vertical="center" wrapText="1"/>
      <protection locked="0"/>
    </xf>
    <xf numFmtId="1" fontId="51" fillId="0" borderId="23" xfId="1" applyNumberFormat="1" applyFont="1" applyBorder="1" applyAlignment="1" applyProtection="1">
      <alignment horizontal="center" vertical="center" wrapText="1"/>
      <protection locked="0"/>
    </xf>
    <xf numFmtId="1" fontId="51" fillId="0" borderId="24" xfId="1" applyNumberFormat="1" applyFont="1" applyBorder="1" applyAlignment="1" applyProtection="1">
      <alignment horizontal="center" vertical="center" wrapText="1"/>
      <protection locked="0"/>
    </xf>
    <xf numFmtId="1" fontId="51" fillId="0" borderId="25" xfId="1" applyNumberFormat="1" applyFont="1" applyBorder="1" applyAlignment="1" applyProtection="1">
      <alignment horizontal="center" vertical="center" wrapText="1"/>
      <protection locked="0"/>
    </xf>
    <xf numFmtId="1" fontId="51" fillId="0" borderId="0" xfId="1" applyNumberFormat="1" applyFont="1" applyAlignment="1" applyProtection="1">
      <alignment horizontal="center" vertical="center" wrapText="1"/>
      <protection locked="0"/>
    </xf>
    <xf numFmtId="1" fontId="51" fillId="0" borderId="27" xfId="1" applyNumberFormat="1" applyFont="1" applyBorder="1" applyAlignment="1" applyProtection="1">
      <alignment horizontal="center" vertical="center" wrapText="1"/>
      <protection locked="0"/>
    </xf>
    <xf numFmtId="1" fontId="51" fillId="0" borderId="29" xfId="1" applyNumberFormat="1" applyFont="1" applyBorder="1" applyAlignment="1" applyProtection="1">
      <alignment horizontal="center" vertical="center" wrapText="1"/>
      <protection locked="0"/>
    </xf>
    <xf numFmtId="1" fontId="51" fillId="0" borderId="43" xfId="1" applyNumberFormat="1" applyFont="1" applyBorder="1" applyAlignment="1" applyProtection="1">
      <alignment horizontal="center" vertical="center" wrapText="1"/>
      <protection locked="0"/>
    </xf>
    <xf numFmtId="1" fontId="51" fillId="0" borderId="41" xfId="1" applyNumberFormat="1" applyFont="1" applyBorder="1" applyAlignment="1" applyProtection="1">
      <alignment horizontal="center" vertical="center" wrapText="1"/>
      <protection locked="0"/>
    </xf>
    <xf numFmtId="1" fontId="51" fillId="0" borderId="42" xfId="1" applyNumberFormat="1" applyFont="1" applyBorder="1" applyAlignment="1" applyProtection="1">
      <alignment horizontal="center" vertical="center" wrapText="1"/>
      <protection locked="0"/>
    </xf>
    <xf numFmtId="1" fontId="4" fillId="0" borderId="0" xfId="1" applyNumberFormat="1" applyFont="1" applyAlignment="1">
      <alignment horizontal="center" vertical="center" wrapText="1"/>
    </xf>
    <xf numFmtId="49" fontId="51" fillId="0" borderId="8" xfId="1" applyNumberFormat="1" applyFont="1" applyBorder="1" applyAlignment="1">
      <alignment horizontal="center" vertical="center" wrapText="1"/>
    </xf>
    <xf numFmtId="49" fontId="51" fillId="0" borderId="8" xfId="1" applyNumberFormat="1" applyFont="1" applyBorder="1" applyAlignment="1" applyProtection="1">
      <alignment horizontal="center" vertical="center" wrapText="1"/>
      <protection locked="0"/>
    </xf>
    <xf numFmtId="1" fontId="51" fillId="14" borderId="8" xfId="1" applyNumberFormat="1" applyFont="1" applyFill="1" applyBorder="1" applyAlignment="1" applyProtection="1">
      <alignment horizontal="center" vertical="center" wrapText="1"/>
      <protection locked="0"/>
    </xf>
    <xf numFmtId="49" fontId="62" fillId="0" borderId="24" xfId="1" applyNumberFormat="1" applyFont="1" applyBorder="1" applyAlignment="1">
      <alignment wrapText="1"/>
    </xf>
    <xf numFmtId="49" fontId="62" fillId="11" borderId="0" xfId="1" applyNumberFormat="1" applyFont="1" applyFill="1" applyAlignment="1">
      <alignment horizontal="left" vertical="center" wrapText="1"/>
    </xf>
    <xf numFmtId="49" fontId="62" fillId="5" borderId="11" xfId="1" applyNumberFormat="1" applyFont="1" applyFill="1" applyBorder="1" applyAlignment="1" applyProtection="1">
      <alignment horizontal="center" vertical="center" wrapText="1"/>
      <protection locked="0"/>
    </xf>
    <xf numFmtId="49" fontId="61" fillId="8" borderId="24" xfId="0" applyNumberFormat="1" applyFont="1" applyFill="1" applyBorder="1" applyAlignment="1">
      <alignment horizontal="center" vertical="center" wrapText="1"/>
    </xf>
    <xf numFmtId="49" fontId="61" fillId="8" borderId="12" xfId="0" applyNumberFormat="1" applyFont="1" applyFill="1" applyBorder="1" applyAlignment="1">
      <alignment horizontal="center" vertical="center" wrapText="1"/>
    </xf>
    <xf numFmtId="49" fontId="61" fillId="8" borderId="30" xfId="0" applyNumberFormat="1" applyFont="1" applyFill="1" applyBorder="1" applyAlignment="1">
      <alignment horizontal="center" vertical="center" wrapText="1"/>
    </xf>
    <xf numFmtId="49" fontId="61" fillId="8" borderId="36" xfId="0" applyNumberFormat="1" applyFont="1" applyFill="1" applyBorder="1" applyAlignment="1">
      <alignment horizontal="center" vertical="center" wrapText="1"/>
    </xf>
    <xf numFmtId="49" fontId="62" fillId="8" borderId="0" xfId="0" applyNumberFormat="1" applyFont="1" applyFill="1" applyAlignment="1">
      <alignment horizontal="center" vertical="center" wrapText="1"/>
    </xf>
    <xf numFmtId="49" fontId="61" fillId="8" borderId="37" xfId="0" applyNumberFormat="1" applyFont="1" applyFill="1" applyBorder="1" applyAlignment="1">
      <alignment horizontal="center" vertical="center" wrapText="1"/>
    </xf>
    <xf numFmtId="0" fontId="71" fillId="0" borderId="0" xfId="1" applyFont="1"/>
    <xf numFmtId="49" fontId="30" fillId="0" borderId="24" xfId="1" applyNumberFormat="1" applyFont="1" applyBorder="1" applyAlignment="1">
      <alignment horizontal="left" vertical="center" wrapText="1"/>
    </xf>
    <xf numFmtId="1" fontId="30" fillId="5" borderId="0" xfId="0" applyNumberFormat="1" applyFont="1" applyFill="1" applyAlignment="1">
      <alignment horizontal="center" vertical="center" wrapText="1"/>
    </xf>
    <xf numFmtId="1" fontId="32" fillId="0" borderId="0" xfId="0" applyNumberFormat="1" applyFont="1" applyAlignment="1">
      <alignment horizontal="center" vertical="center" wrapText="1"/>
    </xf>
    <xf numFmtId="1" fontId="30" fillId="0" borderId="0" xfId="0" applyNumberFormat="1" applyFont="1" applyAlignment="1" applyProtection="1">
      <alignment horizontal="center" vertical="center" wrapText="1"/>
      <protection locked="0"/>
    </xf>
    <xf numFmtId="0" fontId="59" fillId="0" borderId="0" xfId="0" applyFont="1"/>
    <xf numFmtId="0" fontId="72" fillId="0" borderId="0" xfId="0" applyFont="1"/>
    <xf numFmtId="49" fontId="73" fillId="14" borderId="0" xfId="1" applyNumberFormat="1" applyFont="1" applyFill="1" applyAlignment="1" applyProtection="1">
      <alignment horizontal="left" vertical="top" wrapText="1"/>
      <protection locked="0"/>
    </xf>
    <xf numFmtId="49" fontId="27" fillId="14" borderId="0" xfId="0" applyNumberFormat="1" applyFont="1" applyFill="1" applyAlignment="1">
      <alignment horizontal="left" vertical="top" wrapText="1"/>
    </xf>
    <xf numFmtId="49" fontId="73" fillId="14" borderId="0" xfId="2" applyNumberFormat="1" applyFont="1" applyFill="1" applyBorder="1" applyAlignment="1">
      <alignment horizontal="left" vertical="top" wrapText="1"/>
    </xf>
    <xf numFmtId="49" fontId="73" fillId="14" borderId="0" xfId="1" applyNumberFormat="1" applyFont="1" applyFill="1" applyAlignment="1">
      <alignment horizontal="left" vertical="top" wrapText="1"/>
    </xf>
    <xf numFmtId="164" fontId="73" fillId="0" borderId="0" xfId="2" applyFont="1" applyBorder="1" applyAlignment="1">
      <alignment horizontal="left" vertical="top" wrapText="1"/>
    </xf>
    <xf numFmtId="164" fontId="73" fillId="0" borderId="0" xfId="2" applyFont="1" applyFill="1" applyBorder="1" applyAlignment="1">
      <alignment horizontal="left" vertical="top" wrapText="1"/>
    </xf>
    <xf numFmtId="0" fontId="76" fillId="0" borderId="0" xfId="0" quotePrefix="1" applyFont="1" applyAlignment="1">
      <alignment wrapText="1"/>
    </xf>
    <xf numFmtId="0" fontId="0" fillId="2" borderId="0" xfId="0" applyFill="1"/>
    <xf numFmtId="0" fontId="63" fillId="0" borderId="0" xfId="1" applyFont="1" applyAlignment="1" applyProtection="1">
      <alignment horizontal="center" vertical="center" wrapText="1"/>
      <protection locked="0"/>
    </xf>
    <xf numFmtId="49" fontId="29" fillId="0" borderId="2" xfId="1" applyNumberFormat="1" applyFont="1" applyBorder="1" applyAlignment="1">
      <alignment horizontal="left" vertical="center" wrapText="1"/>
    </xf>
    <xf numFmtId="1" fontId="25" fillId="11" borderId="13" xfId="1" applyNumberFormat="1" applyFont="1" applyFill="1" applyBorder="1" applyAlignment="1" applyProtection="1">
      <alignment horizontal="center" vertical="center" wrapText="1"/>
      <protection locked="0"/>
    </xf>
    <xf numFmtId="0" fontId="5" fillId="0" borderId="11" xfId="1" applyFont="1" applyBorder="1" applyAlignment="1">
      <alignment horizontal="center" vertical="center" wrapText="1"/>
    </xf>
    <xf numFmtId="0" fontId="4" fillId="0" borderId="2" xfId="1" applyFont="1" applyBorder="1" applyAlignment="1">
      <alignment horizontal="left" vertical="center" wrapText="1"/>
    </xf>
    <xf numFmtId="0" fontId="77" fillId="0" borderId="0" xfId="1" applyFont="1" applyAlignment="1">
      <alignment horizontal="center" vertical="center"/>
    </xf>
    <xf numFmtId="0" fontId="77" fillId="0" borderId="0" xfId="1" applyFont="1" applyAlignment="1" applyProtection="1">
      <alignment horizontal="center" vertical="center" wrapText="1"/>
      <protection locked="0"/>
    </xf>
    <xf numFmtId="0" fontId="77" fillId="0" borderId="0" xfId="1" applyFont="1" applyAlignment="1" applyProtection="1">
      <alignment vertical="top" wrapText="1"/>
      <protection locked="0"/>
    </xf>
    <xf numFmtId="49" fontId="24" fillId="0" borderId="23" xfId="1" applyNumberFormat="1" applyFont="1" applyBorder="1" applyAlignment="1">
      <alignment horizontal="center" wrapText="1"/>
    </xf>
    <xf numFmtId="49" fontId="24" fillId="0" borderId="24" xfId="1" applyNumberFormat="1" applyFont="1" applyBorder="1" applyAlignment="1">
      <alignment horizontal="center" wrapText="1"/>
    </xf>
    <xf numFmtId="49" fontId="24" fillId="0" borderId="25" xfId="1" applyNumberFormat="1" applyFont="1" applyBorder="1" applyAlignment="1">
      <alignment horizontal="center" wrapText="1"/>
    </xf>
    <xf numFmtId="49" fontId="25" fillId="11" borderId="26" xfId="1" applyNumberFormat="1" applyFont="1" applyFill="1" applyBorder="1" applyAlignment="1" applyProtection="1">
      <alignment horizontal="center" vertical="center" wrapText="1"/>
      <protection locked="0"/>
    </xf>
    <xf numFmtId="49" fontId="26" fillId="11" borderId="13" xfId="0" applyNumberFormat="1" applyFont="1" applyFill="1" applyBorder="1" applyAlignment="1">
      <alignment horizontal="center" vertical="center" wrapText="1"/>
    </xf>
    <xf numFmtId="49" fontId="25" fillId="11" borderId="13" xfId="1" applyNumberFormat="1" applyFont="1" applyFill="1" applyBorder="1" applyAlignment="1" applyProtection="1">
      <alignment horizontal="center" vertical="center" wrapText="1"/>
      <protection locked="0"/>
    </xf>
    <xf numFmtId="1" fontId="25" fillId="11" borderId="13" xfId="1" applyNumberFormat="1" applyFont="1" applyFill="1" applyBorder="1" applyAlignment="1" applyProtection="1">
      <alignment horizontal="center" vertical="center" wrapText="1"/>
      <protection locked="0"/>
    </xf>
    <xf numFmtId="1" fontId="25" fillId="11" borderId="26" xfId="1" applyNumberFormat="1" applyFont="1" applyFill="1" applyBorder="1" applyAlignment="1" applyProtection="1">
      <alignment horizontal="center" vertical="center" wrapText="1"/>
      <protection locked="0"/>
    </xf>
    <xf numFmtId="49" fontId="29" fillId="3" borderId="1" xfId="1" applyNumberFormat="1" applyFont="1" applyFill="1" applyBorder="1" applyAlignment="1" applyProtection="1">
      <alignment horizontal="left" vertical="center" wrapText="1"/>
      <protection locked="0"/>
    </xf>
    <xf numFmtId="49" fontId="29" fillId="0" borderId="2" xfId="1" applyNumberFormat="1" applyFont="1" applyBorder="1" applyAlignment="1">
      <alignment vertical="center" wrapText="1"/>
    </xf>
    <xf numFmtId="49" fontId="29" fillId="0" borderId="3" xfId="1" applyNumberFormat="1" applyFont="1" applyBorder="1" applyAlignment="1">
      <alignment vertical="center" wrapText="1"/>
    </xf>
    <xf numFmtId="49" fontId="29" fillId="8" borderId="0" xfId="1" applyNumberFormat="1" applyFont="1" applyFill="1" applyAlignment="1" applyProtection="1">
      <alignment horizontal="center" vertical="center" wrapText="1"/>
      <protection locked="0"/>
    </xf>
    <xf numFmtId="49" fontId="29" fillId="8" borderId="27" xfId="1" applyNumberFormat="1" applyFont="1" applyFill="1" applyBorder="1" applyAlignment="1" applyProtection="1">
      <alignment horizontal="center" vertical="center" wrapText="1"/>
      <protection locked="0"/>
    </xf>
    <xf numFmtId="49" fontId="29" fillId="8" borderId="21" xfId="1" applyNumberFormat="1" applyFont="1" applyFill="1" applyBorder="1" applyAlignment="1" applyProtection="1">
      <alignment horizontal="center" vertical="center" wrapText="1"/>
      <protection locked="0"/>
    </xf>
    <xf numFmtId="1" fontId="29" fillId="3" borderId="28" xfId="1" applyNumberFormat="1" applyFont="1" applyFill="1" applyBorder="1" applyAlignment="1" applyProtection="1">
      <alignment horizontal="center" vertical="center" wrapText="1"/>
      <protection locked="0"/>
    </xf>
    <xf numFmtId="1" fontId="29" fillId="3" borderId="2" xfId="1" applyNumberFormat="1" applyFont="1" applyFill="1" applyBorder="1" applyAlignment="1" applyProtection="1">
      <alignment horizontal="center" vertical="center" wrapText="1"/>
      <protection locked="0"/>
    </xf>
    <xf numFmtId="1" fontId="29" fillId="3" borderId="3" xfId="1" applyNumberFormat="1" applyFont="1" applyFill="1" applyBorder="1" applyAlignment="1" applyProtection="1">
      <alignment horizontal="center" vertical="center" wrapText="1"/>
      <protection locked="0"/>
    </xf>
    <xf numFmtId="1" fontId="29" fillId="3" borderId="1" xfId="1" applyNumberFormat="1" applyFont="1" applyFill="1" applyBorder="1" applyAlignment="1" applyProtection="1">
      <alignment horizontal="center" vertical="center" wrapText="1"/>
      <protection locked="0"/>
    </xf>
    <xf numFmtId="1" fontId="26" fillId="11" borderId="13" xfId="0" applyNumberFormat="1" applyFont="1" applyFill="1" applyBorder="1" applyAlignment="1">
      <alignment horizontal="center" vertical="center" wrapText="1"/>
    </xf>
    <xf numFmtId="49" fontId="29" fillId="5" borderId="28" xfId="1" applyNumberFormat="1" applyFont="1" applyFill="1" applyBorder="1" applyAlignment="1" applyProtection="1">
      <alignment horizontal="center" vertical="center" wrapText="1"/>
      <protection locked="0"/>
    </xf>
    <xf numFmtId="49" fontId="29" fillId="5" borderId="2" xfId="1" applyNumberFormat="1" applyFont="1" applyFill="1" applyBorder="1" applyAlignment="1" applyProtection="1">
      <alignment horizontal="center" vertical="center" wrapText="1"/>
      <protection locked="0"/>
    </xf>
    <xf numFmtId="49" fontId="29" fillId="5" borderId="3" xfId="1" applyNumberFormat="1" applyFont="1" applyFill="1" applyBorder="1" applyAlignment="1" applyProtection="1">
      <alignment horizontal="center" vertical="center" wrapText="1"/>
      <protection locked="0"/>
    </xf>
    <xf numFmtId="49" fontId="29" fillId="8" borderId="18" xfId="1" applyNumberFormat="1" applyFont="1" applyFill="1" applyBorder="1" applyAlignment="1" applyProtection="1">
      <alignment horizontal="center" vertical="center" wrapText="1"/>
      <protection locked="0"/>
    </xf>
    <xf numFmtId="49" fontId="29" fillId="8" borderId="22" xfId="1" applyNumberFormat="1" applyFont="1" applyFill="1" applyBorder="1" applyAlignment="1" applyProtection="1">
      <alignment horizontal="center" vertical="center" wrapText="1"/>
      <protection locked="0"/>
    </xf>
    <xf numFmtId="49" fontId="29" fillId="3" borderId="28" xfId="1" applyNumberFormat="1" applyFont="1" applyFill="1" applyBorder="1" applyAlignment="1" applyProtection="1">
      <alignment horizontal="left" vertical="center" wrapText="1"/>
      <protection locked="0"/>
    </xf>
    <xf numFmtId="49" fontId="29" fillId="0" borderId="2" xfId="1" applyNumberFormat="1" applyFont="1" applyBorder="1" applyAlignment="1">
      <alignment horizontal="left" vertical="center" wrapText="1"/>
    </xf>
    <xf numFmtId="49" fontId="29" fillId="0" borderId="3" xfId="1" applyNumberFormat="1" applyFont="1" applyBorder="1" applyAlignment="1">
      <alignment horizontal="left" vertical="center" wrapText="1"/>
    </xf>
    <xf numFmtId="49" fontId="29" fillId="3" borderId="1" xfId="1" applyNumberFormat="1" applyFont="1" applyFill="1" applyBorder="1" applyAlignment="1" applyProtection="1">
      <alignment horizontal="center" vertical="center" wrapText="1"/>
      <protection locked="0"/>
    </xf>
    <xf numFmtId="49" fontId="29" fillId="3" borderId="2" xfId="1" applyNumberFormat="1" applyFont="1" applyFill="1" applyBorder="1" applyAlignment="1" applyProtection="1">
      <alignment horizontal="center" vertical="center" wrapText="1"/>
      <protection locked="0"/>
    </xf>
    <xf numFmtId="49" fontId="29" fillId="3" borderId="3" xfId="1" applyNumberFormat="1" applyFont="1" applyFill="1" applyBorder="1" applyAlignment="1" applyProtection="1">
      <alignment horizontal="center" vertical="center" wrapText="1"/>
      <protection locked="0"/>
    </xf>
    <xf numFmtId="1" fontId="29" fillId="3" borderId="1" xfId="1" applyNumberFormat="1" applyFont="1" applyFill="1" applyBorder="1" applyAlignment="1" applyProtection="1">
      <alignment horizontal="left" vertical="center" wrapText="1"/>
      <protection locked="0"/>
    </xf>
    <xf numFmtId="1" fontId="29" fillId="3" borderId="2" xfId="1" applyNumberFormat="1" applyFont="1" applyFill="1" applyBorder="1" applyAlignment="1" applyProtection="1">
      <alignment horizontal="left" vertical="center" wrapText="1"/>
      <protection locked="0"/>
    </xf>
    <xf numFmtId="1" fontId="29" fillId="3" borderId="3" xfId="1" applyNumberFormat="1" applyFont="1" applyFill="1" applyBorder="1" applyAlignment="1" applyProtection="1">
      <alignment horizontal="left" vertical="center" wrapText="1"/>
      <protection locked="0"/>
    </xf>
    <xf numFmtId="49" fontId="29" fillId="8" borderId="33" xfId="1" applyNumberFormat="1" applyFont="1" applyFill="1" applyBorder="1" applyAlignment="1" applyProtection="1">
      <alignment horizontal="center" vertical="center" wrapText="1"/>
      <protection locked="0"/>
    </xf>
    <xf numFmtId="1" fontId="29" fillId="3" borderId="28" xfId="1" applyNumberFormat="1" applyFont="1" applyFill="1" applyBorder="1" applyAlignment="1" applyProtection="1">
      <alignment horizontal="left" vertical="center" wrapText="1"/>
      <protection locked="0"/>
    </xf>
    <xf numFmtId="0" fontId="78" fillId="0" borderId="23" xfId="6" applyFont="1" applyBorder="1" applyAlignment="1">
      <alignment horizontal="center"/>
    </xf>
    <xf numFmtId="0" fontId="78" fillId="0" borderId="24" xfId="6" applyFont="1" applyBorder="1" applyAlignment="1">
      <alignment horizontal="center"/>
    </xf>
    <xf numFmtId="0" fontId="78" fillId="0" borderId="25" xfId="6" applyFont="1" applyBorder="1" applyAlignment="1">
      <alignment horizontal="center"/>
    </xf>
    <xf numFmtId="0" fontId="20" fillId="11" borderId="13" xfId="1" applyFont="1" applyFill="1" applyBorder="1" applyAlignment="1" applyProtection="1">
      <alignment horizontal="center" vertical="center" wrapText="1"/>
      <protection locked="0"/>
    </xf>
    <xf numFmtId="0" fontId="3" fillId="3" borderId="28" xfId="1" applyFont="1" applyFill="1" applyBorder="1" applyAlignment="1" applyProtection="1">
      <alignment horizontal="left" vertical="center" wrapText="1"/>
      <protection locked="0"/>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0" fontId="3" fillId="3" borderId="1" xfId="1" applyFont="1" applyFill="1" applyBorder="1" applyAlignment="1" applyProtection="1">
      <alignment horizontal="left" vertical="center" wrapText="1"/>
      <protection locked="0"/>
    </xf>
    <xf numFmtId="0" fontId="4" fillId="0" borderId="2" xfId="1" applyFont="1" applyBorder="1" applyAlignment="1">
      <alignment vertical="center" wrapText="1"/>
    </xf>
    <xf numFmtId="0" fontId="4" fillId="0" borderId="3" xfId="1" applyFont="1" applyBorder="1" applyAlignment="1">
      <alignment vertical="center" wrapText="1"/>
    </xf>
    <xf numFmtId="0" fontId="3" fillId="3" borderId="1" xfId="1" applyFont="1" applyFill="1" applyBorder="1" applyAlignment="1" applyProtection="1">
      <alignment horizontal="center" vertical="center" wrapText="1"/>
      <protection locked="0"/>
    </xf>
    <xf numFmtId="0" fontId="3" fillId="3" borderId="2" xfId="1" applyFont="1" applyFill="1" applyBorder="1" applyAlignment="1" applyProtection="1">
      <alignment horizontal="center" vertical="center" wrapText="1"/>
      <protection locked="0"/>
    </xf>
    <xf numFmtId="0" fontId="3" fillId="3" borderId="3" xfId="1" applyFont="1" applyFill="1" applyBorder="1" applyAlignment="1" applyProtection="1">
      <alignment horizontal="center" vertical="center" wrapText="1"/>
      <protection locked="0"/>
    </xf>
    <xf numFmtId="0" fontId="20" fillId="11" borderId="26" xfId="1" applyFont="1" applyFill="1" applyBorder="1" applyAlignment="1" applyProtection="1">
      <alignment horizontal="center" vertical="center" wrapText="1"/>
      <protection locked="0"/>
    </xf>
    <xf numFmtId="0" fontId="3" fillId="3" borderId="2" xfId="1" applyFont="1" applyFill="1" applyBorder="1" applyAlignment="1" applyProtection="1">
      <alignment horizontal="left" vertical="center" wrapText="1"/>
      <protection locked="0"/>
    </xf>
    <xf numFmtId="0" fontId="3" fillId="3" borderId="3" xfId="1" applyFont="1" applyFill="1" applyBorder="1" applyAlignment="1" applyProtection="1">
      <alignment horizontal="left" vertical="center" wrapText="1"/>
      <protection locked="0"/>
    </xf>
    <xf numFmtId="1" fontId="20" fillId="11" borderId="13" xfId="1" applyNumberFormat="1" applyFont="1" applyFill="1" applyBorder="1" applyAlignment="1" applyProtection="1">
      <alignment horizontal="center" vertical="center" wrapText="1"/>
      <protection locked="0"/>
    </xf>
    <xf numFmtId="1" fontId="3" fillId="3" borderId="28" xfId="1" applyNumberFormat="1" applyFont="1" applyFill="1" applyBorder="1" applyAlignment="1" applyProtection="1">
      <alignment horizontal="left" vertical="center" wrapText="1"/>
      <protection locked="0"/>
    </xf>
    <xf numFmtId="1" fontId="4" fillId="0" borderId="2" xfId="1" applyNumberFormat="1" applyFont="1" applyBorder="1" applyAlignment="1">
      <alignment horizontal="left" vertical="center" wrapText="1"/>
    </xf>
    <xf numFmtId="1" fontId="4" fillId="0" borderId="3" xfId="1" applyNumberFormat="1" applyFont="1" applyBorder="1" applyAlignment="1">
      <alignment horizontal="left" vertical="center" wrapText="1"/>
    </xf>
    <xf numFmtId="1" fontId="3" fillId="3" borderId="1" xfId="1" applyNumberFormat="1" applyFont="1" applyFill="1" applyBorder="1" applyAlignment="1" applyProtection="1">
      <alignment horizontal="center" vertical="center" wrapText="1"/>
      <protection locked="0"/>
    </xf>
    <xf numFmtId="1" fontId="3" fillId="3" borderId="2" xfId="1" applyNumberFormat="1" applyFont="1" applyFill="1" applyBorder="1" applyAlignment="1" applyProtection="1">
      <alignment horizontal="center" vertical="center" wrapText="1"/>
      <protection locked="0"/>
    </xf>
    <xf numFmtId="1" fontId="3" fillId="3" borderId="3" xfId="1" applyNumberFormat="1" applyFont="1" applyFill="1" applyBorder="1" applyAlignment="1" applyProtection="1">
      <alignment horizontal="center" vertical="center" wrapText="1"/>
      <protection locked="0"/>
    </xf>
    <xf numFmtId="1" fontId="3" fillId="3" borderId="1" xfId="1" applyNumberFormat="1" applyFont="1" applyFill="1" applyBorder="1" applyAlignment="1" applyProtection="1">
      <alignment horizontal="left" vertical="center" wrapText="1"/>
      <protection locked="0"/>
    </xf>
    <xf numFmtId="1" fontId="4" fillId="0" borderId="2" xfId="1" applyNumberFormat="1" applyFont="1" applyBorder="1" applyAlignment="1">
      <alignment vertical="center" wrapText="1"/>
    </xf>
    <xf numFmtId="1" fontId="4" fillId="0" borderId="3" xfId="1" applyNumberFormat="1" applyFont="1" applyBorder="1" applyAlignment="1">
      <alignment vertical="center" wrapText="1"/>
    </xf>
    <xf numFmtId="0" fontId="20" fillId="11" borderId="26" xfId="1" quotePrefix="1" applyFont="1" applyFill="1" applyBorder="1" applyAlignment="1" applyProtection="1">
      <alignment horizontal="center" vertical="center" wrapText="1"/>
      <protection locked="0"/>
    </xf>
    <xf numFmtId="0" fontId="20" fillId="11" borderId="13" xfId="1" quotePrefix="1" applyFont="1" applyFill="1" applyBorder="1" applyAlignment="1" applyProtection="1">
      <alignment horizontal="center" vertical="center" wrapText="1"/>
      <protection locked="0"/>
    </xf>
    <xf numFmtId="0" fontId="77" fillId="0" borderId="0" xfId="1" applyFont="1" applyAlignment="1" applyProtection="1">
      <alignment horizontal="center" vertical="center" wrapText="1"/>
      <protection locked="0"/>
    </xf>
    <xf numFmtId="0" fontId="77" fillId="0" borderId="27" xfId="1" applyFont="1" applyBorder="1" applyAlignment="1" applyProtection="1">
      <alignment horizontal="center" vertical="center" wrapText="1"/>
      <protection locked="0"/>
    </xf>
    <xf numFmtId="0" fontId="77" fillId="0" borderId="23" xfId="1" applyFont="1" applyBorder="1" applyAlignment="1">
      <alignment horizontal="center" wrapText="1"/>
    </xf>
    <xf numFmtId="0" fontId="77" fillId="0" borderId="24" xfId="1" applyFont="1" applyBorder="1" applyAlignment="1">
      <alignment horizontal="center" wrapText="1"/>
    </xf>
    <xf numFmtId="0" fontId="77" fillId="0" borderId="25" xfId="1" applyFont="1" applyBorder="1" applyAlignment="1">
      <alignment horizontal="center" wrapText="1"/>
    </xf>
    <xf numFmtId="0" fontId="77" fillId="0" borderId="23" xfId="1" applyFont="1" applyBorder="1" applyAlignment="1">
      <alignment horizontal="center"/>
    </xf>
    <xf numFmtId="0" fontId="77" fillId="0" borderId="24" xfId="1" applyFont="1" applyBorder="1" applyAlignment="1">
      <alignment horizontal="center"/>
    </xf>
    <xf numFmtId="0" fontId="77" fillId="0" borderId="25" xfId="1" applyFont="1" applyBorder="1" applyAlignment="1">
      <alignment horizontal="center"/>
    </xf>
    <xf numFmtId="0" fontId="3" fillId="10" borderId="15" xfId="1" applyFont="1" applyFill="1" applyBorder="1" applyAlignment="1">
      <alignment horizontal="center" vertical="center" wrapText="1"/>
    </xf>
    <xf numFmtId="0" fontId="3" fillId="10" borderId="13" xfId="1" applyFont="1" applyFill="1" applyBorder="1" applyAlignment="1">
      <alignment horizontal="center" vertical="center" wrapText="1"/>
    </xf>
    <xf numFmtId="0" fontId="3" fillId="10" borderId="16" xfId="1" applyFont="1" applyFill="1" applyBorder="1" applyAlignment="1">
      <alignment horizontal="center" vertical="center" wrapText="1"/>
    </xf>
    <xf numFmtId="0" fontId="44" fillId="0" borderId="0" xfId="0" applyFont="1" applyAlignment="1">
      <alignment horizontal="center"/>
    </xf>
    <xf numFmtId="0" fontId="43" fillId="0" borderId="0" xfId="1" applyFont="1" applyAlignment="1" applyProtection="1">
      <alignment horizontal="center" vertical="top" wrapText="1"/>
      <protection locked="0"/>
    </xf>
    <xf numFmtId="0" fontId="0" fillId="0" borderId="0" xfId="0" applyAlignment="1">
      <alignment horizontal="center"/>
    </xf>
    <xf numFmtId="49" fontId="42" fillId="14" borderId="23" xfId="1" applyNumberFormat="1" applyFont="1" applyFill="1" applyBorder="1" applyAlignment="1" applyProtection="1">
      <alignment horizontal="center" vertical="center" wrapText="1"/>
      <protection locked="0"/>
    </xf>
    <xf numFmtId="49" fontId="42" fillId="14" borderId="24" xfId="1" applyNumberFormat="1" applyFont="1" applyFill="1" applyBorder="1" applyAlignment="1" applyProtection="1">
      <alignment horizontal="center" vertical="center" wrapText="1"/>
      <protection locked="0"/>
    </xf>
    <xf numFmtId="49" fontId="42" fillId="14" borderId="25" xfId="1" applyNumberFormat="1" applyFont="1" applyFill="1" applyBorder="1" applyAlignment="1" applyProtection="1">
      <alignment horizontal="center" vertical="center" wrapText="1"/>
      <protection locked="0"/>
    </xf>
    <xf numFmtId="0" fontId="42" fillId="14" borderId="23" xfId="1" applyFont="1" applyFill="1" applyBorder="1" applyAlignment="1" applyProtection="1">
      <alignment horizontal="center" vertical="top" wrapText="1"/>
      <protection locked="0"/>
    </xf>
    <xf numFmtId="0" fontId="42" fillId="14" borderId="24" xfId="1" applyFont="1" applyFill="1" applyBorder="1" applyAlignment="1" applyProtection="1">
      <alignment horizontal="center" vertical="top" wrapText="1"/>
      <protection locked="0"/>
    </xf>
    <xf numFmtId="49" fontId="48" fillId="14" borderId="23" xfId="1" applyNumberFormat="1" applyFont="1" applyFill="1" applyBorder="1" applyAlignment="1" applyProtection="1">
      <alignment horizontal="center" vertical="center" wrapText="1"/>
      <protection locked="0"/>
    </xf>
    <xf numFmtId="49" fontId="48" fillId="14" borderId="25" xfId="1" applyNumberFormat="1" applyFont="1" applyFill="1" applyBorder="1" applyAlignment="1" applyProtection="1">
      <alignment horizontal="center" vertical="center" wrapText="1"/>
      <protection locked="0"/>
    </xf>
    <xf numFmtId="49" fontId="46" fillId="14" borderId="23" xfId="1" applyNumberFormat="1" applyFont="1" applyFill="1" applyBorder="1" applyAlignment="1" applyProtection="1">
      <alignment horizontal="center" vertical="center" wrapText="1"/>
      <protection locked="0"/>
    </xf>
    <xf numFmtId="49" fontId="46" fillId="14" borderId="25" xfId="1" applyNumberFormat="1" applyFont="1" applyFill="1" applyBorder="1" applyAlignment="1" applyProtection="1">
      <alignment horizontal="center" vertical="center" wrapText="1"/>
      <protection locked="0"/>
    </xf>
    <xf numFmtId="49" fontId="74" fillId="14" borderId="23" xfId="0" applyNumberFormat="1" applyFont="1" applyFill="1" applyBorder="1" applyAlignment="1" applyProtection="1">
      <alignment horizontal="center" vertical="center" wrapText="1"/>
      <protection locked="0"/>
    </xf>
    <xf numFmtId="49" fontId="74" fillId="14" borderId="25" xfId="0" applyNumberFormat="1" applyFont="1" applyFill="1" applyBorder="1" applyAlignment="1" applyProtection="1">
      <alignment horizontal="center" vertical="center" wrapText="1"/>
      <protection locked="0"/>
    </xf>
    <xf numFmtId="49" fontId="42" fillId="14" borderId="23" xfId="1" applyNumberFormat="1" applyFont="1" applyFill="1" applyBorder="1" applyAlignment="1">
      <alignment horizontal="center" vertical="center" wrapText="1"/>
    </xf>
    <xf numFmtId="49" fontId="42" fillId="14" borderId="24" xfId="1" applyNumberFormat="1" applyFont="1" applyFill="1" applyBorder="1" applyAlignment="1">
      <alignment horizontal="center" vertical="center" wrapText="1"/>
    </xf>
    <xf numFmtId="49" fontId="42" fillId="14" borderId="25" xfId="1" applyNumberFormat="1" applyFont="1" applyFill="1" applyBorder="1" applyAlignment="1">
      <alignment horizontal="center" vertical="center" wrapText="1"/>
    </xf>
    <xf numFmtId="49" fontId="42" fillId="14" borderId="34" xfId="1" applyNumberFormat="1" applyFont="1" applyFill="1" applyBorder="1" applyAlignment="1" applyProtection="1">
      <alignment horizontal="center" vertical="center" wrapText="1"/>
      <protection locked="0"/>
    </xf>
    <xf numFmtId="49" fontId="42" fillId="14" borderId="35" xfId="1" applyNumberFormat="1" applyFont="1" applyFill="1" applyBorder="1" applyAlignment="1" applyProtection="1">
      <alignment horizontal="center" vertical="center" wrapText="1"/>
      <protection locked="0"/>
    </xf>
    <xf numFmtId="49" fontId="42" fillId="14" borderId="38" xfId="1" applyNumberFormat="1" applyFont="1" applyFill="1" applyBorder="1" applyAlignment="1" applyProtection="1">
      <alignment horizontal="center" vertical="center" wrapText="1"/>
      <protection locked="0"/>
    </xf>
    <xf numFmtId="49" fontId="42" fillId="14" borderId="0" xfId="1" applyNumberFormat="1" applyFont="1" applyFill="1" applyAlignment="1">
      <alignment horizontal="center" vertical="center" wrapText="1"/>
    </xf>
    <xf numFmtId="49" fontId="75" fillId="14" borderId="23" xfId="0" applyNumberFormat="1" applyFont="1" applyFill="1" applyBorder="1" applyAlignment="1" applyProtection="1">
      <alignment horizontal="center" vertical="center" wrapText="1"/>
      <protection locked="0"/>
    </xf>
    <xf numFmtId="49" fontId="75" fillId="14" borderId="25" xfId="0" applyNumberFormat="1" applyFont="1" applyFill="1" applyBorder="1" applyAlignment="1" applyProtection="1">
      <alignment horizontal="center" vertical="center" wrapText="1"/>
      <protection locked="0"/>
    </xf>
    <xf numFmtId="0" fontId="42" fillId="14" borderId="25" xfId="1" applyFont="1" applyFill="1" applyBorder="1" applyAlignment="1" applyProtection="1">
      <alignment horizontal="center" vertical="top" wrapText="1"/>
      <protection locked="0"/>
    </xf>
    <xf numFmtId="49" fontId="42" fillId="14" borderId="34" xfId="1" applyNumberFormat="1" applyFont="1" applyFill="1" applyBorder="1" applyAlignment="1">
      <alignment horizontal="center" vertical="center" wrapText="1"/>
    </xf>
    <xf numFmtId="49" fontId="42" fillId="14" borderId="35" xfId="1" applyNumberFormat="1" applyFont="1" applyFill="1" applyBorder="1" applyAlignment="1">
      <alignment horizontal="center" vertical="center" wrapText="1"/>
    </xf>
    <xf numFmtId="49" fontId="42" fillId="14" borderId="38" xfId="1" applyNumberFormat="1" applyFont="1" applyFill="1" applyBorder="1" applyAlignment="1">
      <alignment horizontal="center" vertical="center" wrapText="1"/>
    </xf>
    <xf numFmtId="49" fontId="49" fillId="14" borderId="23" xfId="0" applyNumberFormat="1" applyFont="1" applyFill="1" applyBorder="1" applyAlignment="1" applyProtection="1">
      <alignment horizontal="center" vertical="center" wrapText="1"/>
      <protection locked="0"/>
    </xf>
    <xf numFmtId="49" fontId="49" fillId="14" borderId="25" xfId="0" applyNumberFormat="1" applyFont="1" applyFill="1" applyBorder="1" applyAlignment="1" applyProtection="1">
      <alignment horizontal="center" vertical="center" wrapText="1"/>
      <protection locked="0"/>
    </xf>
    <xf numFmtId="49" fontId="50" fillId="14" borderId="23" xfId="0" applyNumberFormat="1" applyFont="1" applyFill="1" applyBorder="1" applyAlignment="1" applyProtection="1">
      <alignment horizontal="center" vertical="center" wrapText="1"/>
      <protection locked="0"/>
    </xf>
    <xf numFmtId="49" fontId="50" fillId="14" borderId="25" xfId="0" applyNumberFormat="1" applyFont="1" applyFill="1" applyBorder="1" applyAlignment="1" applyProtection="1">
      <alignment horizontal="center" vertical="center" wrapText="1"/>
      <protection locked="0"/>
    </xf>
    <xf numFmtId="0" fontId="42" fillId="14" borderId="34" xfId="1" applyFont="1" applyFill="1" applyBorder="1" applyAlignment="1" applyProtection="1">
      <alignment horizontal="center" vertical="top" wrapText="1"/>
      <protection locked="0"/>
    </xf>
    <xf numFmtId="0" fontId="42" fillId="14" borderId="35" xfId="1" applyFont="1" applyFill="1" applyBorder="1" applyAlignment="1" applyProtection="1">
      <alignment horizontal="center" vertical="top" wrapText="1"/>
      <protection locked="0"/>
    </xf>
    <xf numFmtId="0" fontId="42" fillId="14" borderId="38" xfId="1" applyFont="1" applyFill="1" applyBorder="1" applyAlignment="1" applyProtection="1">
      <alignment horizontal="center" vertical="top" wrapText="1"/>
      <protection locked="0"/>
    </xf>
    <xf numFmtId="1" fontId="8" fillId="0" borderId="11" xfId="6" applyNumberFormat="1" applyFont="1" applyBorder="1" applyAlignment="1">
      <alignment horizontal="center" vertical="center" wrapText="1"/>
    </xf>
    <xf numFmtId="0" fontId="5" fillId="0" borderId="11" xfId="1" applyNumberFormat="1" applyFont="1" applyBorder="1" applyAlignment="1">
      <alignment horizontal="center" vertical="center" wrapText="1"/>
    </xf>
    <xf numFmtId="0" fontId="4" fillId="0" borderId="0" xfId="1" applyNumberFormat="1" applyFont="1"/>
  </cellXfs>
  <cellStyles count="9">
    <cellStyle name="Comma 2" xfId="2" xr:uid="{00000000-0005-0000-0000-000000000000}"/>
    <cellStyle name="Normal" xfId="0" builtinId="0"/>
    <cellStyle name="Normal 2" xfId="3" xr:uid="{00000000-0005-0000-0000-000002000000}"/>
    <cellStyle name="Normal 3" xfId="6" xr:uid="{73C84179-C49C-1E44-808E-689BAD560ABA}"/>
    <cellStyle name="Normal 4" xfId="1" xr:uid="{00000000-0005-0000-0000-000003000000}"/>
    <cellStyle name="Normal 5" xfId="7" xr:uid="{24E01335-F926-E944-9395-0CD78046BC24}"/>
    <cellStyle name="Normal 6" xfId="8" xr:uid="{551FD27A-8B87-E94B-BD25-B65E8C3D560F}"/>
    <cellStyle name="Output" xfId="5" builtinId="21"/>
    <cellStyle name="Percent 2" xfId="4" xr:uid="{00000000-0005-0000-0000-000004000000}"/>
  </cellStyles>
  <dxfs count="5531">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92D050"/>
        </patternFill>
      </fill>
    </dxf>
    <dxf>
      <fill>
        <patternFill>
          <bgColor rgb="FFCCFFCC"/>
        </patternFill>
      </fill>
    </dxf>
    <dxf>
      <fill>
        <patternFill>
          <bgColor theme="2"/>
        </patternFill>
      </fill>
    </dxf>
    <dxf>
      <fill>
        <patternFill>
          <bgColor theme="0" tint="-0.499984740745262"/>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92D050"/>
        </patternFill>
      </fill>
    </dxf>
    <dxf>
      <fill>
        <patternFill>
          <bgColor rgb="FFCCFFCC"/>
        </patternFill>
      </fill>
    </dxf>
    <dxf>
      <fill>
        <patternFill>
          <bgColor theme="2"/>
        </patternFill>
      </fill>
    </dxf>
    <dxf>
      <fill>
        <patternFill>
          <bgColor theme="0" tint="-0.499984740745262"/>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theme="3" tint="0.79998168889431442"/>
        </patternFill>
      </fill>
    </dxf>
    <dxf>
      <fill>
        <patternFill>
          <bgColor indexed="51"/>
        </patternFill>
      </fill>
    </dxf>
    <dxf>
      <fill>
        <patternFill>
          <bgColor indexed="53"/>
        </patternFill>
      </fill>
    </dxf>
    <dxf>
      <fill>
        <patternFill>
          <bgColor indexed="10"/>
        </patternFill>
      </fill>
    </dxf>
    <dxf>
      <fill>
        <patternFill>
          <bgColor rgb="FF92D050"/>
        </patternFill>
      </fill>
    </dxf>
    <dxf>
      <fill>
        <patternFill>
          <bgColor rgb="FFCCFFCC"/>
        </patternFill>
      </fill>
    </dxf>
    <dxf>
      <fill>
        <patternFill>
          <bgColor theme="4" tint="0.59996337778862885"/>
        </patternFill>
      </fill>
    </dxf>
    <dxf>
      <fill>
        <patternFill>
          <bgColor theme="0" tint="-0.499984740745262"/>
        </patternFill>
      </fill>
    </dxf>
    <dxf>
      <fill>
        <patternFill>
          <bgColor theme="0" tint="-0.24994659260841701"/>
        </patternFill>
      </fill>
    </dxf>
    <dxf>
      <fill>
        <patternFill>
          <bgColor rgb="FF7030A0"/>
        </patternFill>
      </fill>
    </dxf>
    <dxf>
      <fill>
        <patternFill>
          <bgColor indexed="51"/>
        </patternFill>
      </fill>
    </dxf>
    <dxf>
      <fill>
        <patternFill>
          <bgColor indexed="53"/>
        </patternFill>
      </fill>
    </dxf>
    <dxf>
      <fill>
        <patternFill>
          <bgColor indexed="10"/>
        </patternFill>
      </fill>
    </dxf>
    <dxf>
      <fill>
        <patternFill>
          <bgColor rgb="FF92D050"/>
        </patternFill>
      </fill>
    </dxf>
    <dxf>
      <fill>
        <patternFill>
          <bgColor rgb="FFCCFFCC"/>
        </patternFill>
      </fill>
    </dxf>
    <dxf>
      <fill>
        <patternFill>
          <bgColor theme="0" tint="-0.499984740745262"/>
        </patternFill>
      </fill>
    </dxf>
    <dxf>
      <fill>
        <patternFill>
          <bgColor indexed="51"/>
        </patternFill>
      </fill>
    </dxf>
    <dxf>
      <fill>
        <patternFill>
          <bgColor indexed="53"/>
        </patternFill>
      </fill>
    </dxf>
    <dxf>
      <fill>
        <patternFill>
          <bgColor indexed="1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rgb="FFFFFF66"/>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8" tint="0.79998168889431442"/>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8" tint="0.79998168889431442"/>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rgb="FFFFFF66"/>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rgb="FFFFFF66"/>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rgb="FFFFFF66"/>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ont>
        <color rgb="FF9C0006"/>
      </font>
      <fill>
        <patternFill>
          <bgColor rgb="FFFFC7CE"/>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8" tint="0.79998168889431442"/>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8" tint="0.79998168889431442"/>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s>
  <tableStyles count="0" defaultTableStyle="TableStyleMedium2" defaultPivotStyle="PivotStyleLight16"/>
  <colors>
    <mruColors>
      <color rgb="FFFFFF66"/>
      <color rgb="FF99CCFF"/>
      <color rgb="FFCCFFCC"/>
      <color rgb="FFA7FFA7"/>
      <color rgb="FF99FF99"/>
      <color rgb="FFCC0000"/>
      <color rgb="FFFF6600"/>
      <color rgb="FF990000"/>
      <color rgb="FFC25810"/>
      <color rgb="FFD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9.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0.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4800" b="0"/>
            </a:pPr>
            <a:r>
              <a:rPr lang="en-US"/>
              <a:t>Count of all 'Considerable' ratings across WCVI</a:t>
            </a:r>
          </a:p>
        </c:rich>
      </c:tx>
      <c:overlay val="0"/>
    </c:title>
    <c:autoTitleDeleted val="0"/>
    <c:plotArea>
      <c:layout/>
      <c:barChart>
        <c:barDir val="col"/>
        <c:grouping val="stacked"/>
        <c:varyColors val="0"/>
        <c:ser>
          <c:idx val="3"/>
          <c:order val="0"/>
          <c:tx>
            <c:strRef>
              <c:f>Graphs!$BA$3</c:f>
              <c:strCache>
                <c:ptCount val="1"/>
                <c:pt idx="0">
                  <c:v>Moderate</c:v>
                </c:pt>
              </c:strCache>
            </c:strRef>
          </c:tx>
          <c:spPr>
            <a:solidFill>
              <a:srgbClr val="FFC000"/>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Graphs!$BA$4:$BA$73</c:f>
              <c:numCache>
                <c:formatCode>General</c:formatCode>
                <c:ptCount val="70"/>
                <c:pt idx="0">
                  <c:v>12</c:v>
                </c:pt>
                <c:pt idx="1">
                  <c:v>0</c:v>
                </c:pt>
                <c:pt idx="2">
                  <c:v>2</c:v>
                </c:pt>
                <c:pt idx="3">
                  <c:v>0</c:v>
                </c:pt>
                <c:pt idx="4">
                  <c:v>0</c:v>
                </c:pt>
                <c:pt idx="5">
                  <c:v>6</c:v>
                </c:pt>
                <c:pt idx="6">
                  <c:v>7</c:v>
                </c:pt>
                <c:pt idx="7">
                  <c:v>6</c:v>
                </c:pt>
                <c:pt idx="8">
                  <c:v>4</c:v>
                </c:pt>
                <c:pt idx="9">
                  <c:v>0</c:v>
                </c:pt>
                <c:pt idx="10">
                  <c:v>7</c:v>
                </c:pt>
                <c:pt idx="11">
                  <c:v>1</c:v>
                </c:pt>
                <c:pt idx="12">
                  <c:v>0</c:v>
                </c:pt>
                <c:pt idx="13">
                  <c:v>0</c:v>
                </c:pt>
                <c:pt idx="14">
                  <c:v>0</c:v>
                </c:pt>
                <c:pt idx="15">
                  <c:v>2</c:v>
                </c:pt>
                <c:pt idx="16">
                  <c:v>0</c:v>
                </c:pt>
                <c:pt idx="17">
                  <c:v>0</c:v>
                </c:pt>
                <c:pt idx="18">
                  <c:v>0</c:v>
                </c:pt>
                <c:pt idx="19">
                  <c:v>2</c:v>
                </c:pt>
                <c:pt idx="20">
                  <c:v>2</c:v>
                </c:pt>
                <c:pt idx="21">
                  <c:v>2</c:v>
                </c:pt>
                <c:pt idx="22">
                  <c:v>0</c:v>
                </c:pt>
                <c:pt idx="23">
                  <c:v>0</c:v>
                </c:pt>
                <c:pt idx="24">
                  <c:v>3</c:v>
                </c:pt>
                <c:pt idx="25">
                  <c:v>0</c:v>
                </c:pt>
                <c:pt idx="26">
                  <c:v>0</c:v>
                </c:pt>
                <c:pt idx="27">
                  <c:v>0</c:v>
                </c:pt>
                <c:pt idx="28">
                  <c:v>0</c:v>
                </c:pt>
                <c:pt idx="29">
                  <c:v>2</c:v>
                </c:pt>
                <c:pt idx="30">
                  <c:v>0</c:v>
                </c:pt>
                <c:pt idx="31">
                  <c:v>0</c:v>
                </c:pt>
                <c:pt idx="32">
                  <c:v>1</c:v>
                </c:pt>
                <c:pt idx="33">
                  <c:v>1</c:v>
                </c:pt>
                <c:pt idx="34">
                  <c:v>0</c:v>
                </c:pt>
                <c:pt idx="35">
                  <c:v>5</c:v>
                </c:pt>
                <c:pt idx="36">
                  <c:v>7</c:v>
                </c:pt>
                <c:pt idx="37">
                  <c:v>3</c:v>
                </c:pt>
                <c:pt idx="38">
                  <c:v>5</c:v>
                </c:pt>
                <c:pt idx="39">
                  <c:v>5</c:v>
                </c:pt>
                <c:pt idx="40">
                  <c:v>1</c:v>
                </c:pt>
                <c:pt idx="41">
                  <c:v>0</c:v>
                </c:pt>
                <c:pt idx="42">
                  <c:v>0</c:v>
                </c:pt>
                <c:pt idx="43">
                  <c:v>0</c:v>
                </c:pt>
                <c:pt idx="44">
                  <c:v>0</c:v>
                </c:pt>
                <c:pt idx="45">
                  <c:v>0</c:v>
                </c:pt>
                <c:pt idx="46">
                  <c:v>1</c:v>
                </c:pt>
                <c:pt idx="47">
                  <c:v>0</c:v>
                </c:pt>
                <c:pt idx="48">
                  <c:v>0</c:v>
                </c:pt>
                <c:pt idx="49">
                  <c:v>6</c:v>
                </c:pt>
                <c:pt idx="50">
                  <c:v>3</c:v>
                </c:pt>
                <c:pt idx="51">
                  <c:v>1</c:v>
                </c:pt>
                <c:pt idx="52">
                  <c:v>0</c:v>
                </c:pt>
                <c:pt idx="53">
                  <c:v>1</c:v>
                </c:pt>
                <c:pt idx="54">
                  <c:v>1</c:v>
                </c:pt>
                <c:pt idx="55">
                  <c:v>2</c:v>
                </c:pt>
                <c:pt idx="56">
                  <c:v>3</c:v>
                </c:pt>
                <c:pt idx="57">
                  <c:v>4</c:v>
                </c:pt>
                <c:pt idx="58">
                  <c:v>4</c:v>
                </c:pt>
                <c:pt idx="59">
                  <c:v>0</c:v>
                </c:pt>
                <c:pt idx="60">
                  <c:v>1</c:v>
                </c:pt>
                <c:pt idx="61">
                  <c:v>1</c:v>
                </c:pt>
                <c:pt idx="62">
                  <c:v>0</c:v>
                </c:pt>
                <c:pt idx="63">
                  <c:v>0</c:v>
                </c:pt>
                <c:pt idx="64">
                  <c:v>1</c:v>
                </c:pt>
                <c:pt idx="65">
                  <c:v>0</c:v>
                </c:pt>
                <c:pt idx="66">
                  <c:v>2</c:v>
                </c:pt>
                <c:pt idx="67">
                  <c:v>4</c:v>
                </c:pt>
                <c:pt idx="68">
                  <c:v>3</c:v>
                </c:pt>
                <c:pt idx="69">
                  <c:v>3</c:v>
                </c:pt>
              </c:numCache>
            </c:numRef>
          </c:val>
          <c:extLst>
            <c:ext xmlns:c16="http://schemas.microsoft.com/office/drawing/2014/chart" uri="{C3380CC4-5D6E-409C-BE32-E72D297353CC}">
              <c16:uniqueId val="{00000000-5DA0-DB4E-80DE-A507D28FF1E3}"/>
            </c:ext>
          </c:extLst>
        </c:ser>
        <c:ser>
          <c:idx val="4"/>
          <c:order val="1"/>
          <c:tx>
            <c:strRef>
              <c:f>Graphs!$BB$3</c:f>
              <c:strCache>
                <c:ptCount val="1"/>
                <c:pt idx="0">
                  <c:v>High</c:v>
                </c:pt>
              </c:strCache>
            </c:strRef>
          </c:tx>
          <c:spPr>
            <a:solidFill>
              <a:schemeClr val="accent2"/>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Graphs!$BB$4:$BB$73</c:f>
              <c:numCache>
                <c:formatCode>General</c:formatCode>
                <c:ptCount val="70"/>
                <c:pt idx="0">
                  <c:v>3</c:v>
                </c:pt>
                <c:pt idx="1">
                  <c:v>0</c:v>
                </c:pt>
                <c:pt idx="2">
                  <c:v>0</c:v>
                </c:pt>
                <c:pt idx="3">
                  <c:v>0</c:v>
                </c:pt>
                <c:pt idx="4">
                  <c:v>0</c:v>
                </c:pt>
                <c:pt idx="5">
                  <c:v>7</c:v>
                </c:pt>
                <c:pt idx="6">
                  <c:v>4</c:v>
                </c:pt>
                <c:pt idx="7">
                  <c:v>2</c:v>
                </c:pt>
                <c:pt idx="8">
                  <c:v>2</c:v>
                </c:pt>
                <c:pt idx="9">
                  <c:v>0</c:v>
                </c:pt>
                <c:pt idx="10">
                  <c:v>4</c:v>
                </c:pt>
                <c:pt idx="11">
                  <c:v>0</c:v>
                </c:pt>
                <c:pt idx="12">
                  <c:v>0</c:v>
                </c:pt>
                <c:pt idx="13">
                  <c:v>0</c:v>
                </c:pt>
                <c:pt idx="14">
                  <c:v>0</c:v>
                </c:pt>
                <c:pt idx="15">
                  <c:v>0</c:v>
                </c:pt>
                <c:pt idx="16">
                  <c:v>0</c:v>
                </c:pt>
                <c:pt idx="17">
                  <c:v>0</c:v>
                </c:pt>
                <c:pt idx="18">
                  <c:v>0</c:v>
                </c:pt>
                <c:pt idx="19">
                  <c:v>0</c:v>
                </c:pt>
                <c:pt idx="20">
                  <c:v>2</c:v>
                </c:pt>
                <c:pt idx="21">
                  <c:v>0</c:v>
                </c:pt>
                <c:pt idx="22">
                  <c:v>0</c:v>
                </c:pt>
                <c:pt idx="23">
                  <c:v>0</c:v>
                </c:pt>
                <c:pt idx="24">
                  <c:v>2</c:v>
                </c:pt>
                <c:pt idx="25">
                  <c:v>0</c:v>
                </c:pt>
                <c:pt idx="26">
                  <c:v>0</c:v>
                </c:pt>
                <c:pt idx="27">
                  <c:v>0</c:v>
                </c:pt>
                <c:pt idx="28">
                  <c:v>0</c:v>
                </c:pt>
                <c:pt idx="29">
                  <c:v>0</c:v>
                </c:pt>
                <c:pt idx="30">
                  <c:v>0</c:v>
                </c:pt>
                <c:pt idx="31">
                  <c:v>0</c:v>
                </c:pt>
                <c:pt idx="32">
                  <c:v>0</c:v>
                </c:pt>
                <c:pt idx="33">
                  <c:v>1</c:v>
                </c:pt>
                <c:pt idx="34">
                  <c:v>0</c:v>
                </c:pt>
                <c:pt idx="35">
                  <c:v>6</c:v>
                </c:pt>
                <c:pt idx="36">
                  <c:v>6</c:v>
                </c:pt>
                <c:pt idx="37">
                  <c:v>8</c:v>
                </c:pt>
                <c:pt idx="38">
                  <c:v>2</c:v>
                </c:pt>
                <c:pt idx="39">
                  <c:v>3</c:v>
                </c:pt>
                <c:pt idx="40">
                  <c:v>0</c:v>
                </c:pt>
                <c:pt idx="41">
                  <c:v>0</c:v>
                </c:pt>
                <c:pt idx="42">
                  <c:v>0</c:v>
                </c:pt>
                <c:pt idx="43">
                  <c:v>0</c:v>
                </c:pt>
                <c:pt idx="44">
                  <c:v>0</c:v>
                </c:pt>
                <c:pt idx="45">
                  <c:v>0</c:v>
                </c:pt>
                <c:pt idx="46">
                  <c:v>0</c:v>
                </c:pt>
                <c:pt idx="47">
                  <c:v>0</c:v>
                </c:pt>
                <c:pt idx="48">
                  <c:v>0</c:v>
                </c:pt>
                <c:pt idx="49">
                  <c:v>7</c:v>
                </c:pt>
                <c:pt idx="50">
                  <c:v>2</c:v>
                </c:pt>
                <c:pt idx="51">
                  <c:v>0</c:v>
                </c:pt>
                <c:pt idx="52">
                  <c:v>0</c:v>
                </c:pt>
                <c:pt idx="53">
                  <c:v>2</c:v>
                </c:pt>
                <c:pt idx="54">
                  <c:v>2</c:v>
                </c:pt>
                <c:pt idx="55">
                  <c:v>3</c:v>
                </c:pt>
                <c:pt idx="56">
                  <c:v>4</c:v>
                </c:pt>
                <c:pt idx="57">
                  <c:v>7</c:v>
                </c:pt>
                <c:pt idx="58">
                  <c:v>7</c:v>
                </c:pt>
                <c:pt idx="59">
                  <c:v>0</c:v>
                </c:pt>
                <c:pt idx="60">
                  <c:v>0</c:v>
                </c:pt>
                <c:pt idx="61">
                  <c:v>1</c:v>
                </c:pt>
                <c:pt idx="62">
                  <c:v>0</c:v>
                </c:pt>
                <c:pt idx="63">
                  <c:v>0</c:v>
                </c:pt>
                <c:pt idx="64">
                  <c:v>1</c:v>
                </c:pt>
                <c:pt idx="65">
                  <c:v>0</c:v>
                </c:pt>
                <c:pt idx="66">
                  <c:v>6</c:v>
                </c:pt>
                <c:pt idx="67">
                  <c:v>0</c:v>
                </c:pt>
                <c:pt idx="68">
                  <c:v>5</c:v>
                </c:pt>
                <c:pt idx="69">
                  <c:v>0</c:v>
                </c:pt>
              </c:numCache>
            </c:numRef>
          </c:val>
          <c:extLst>
            <c:ext xmlns:c16="http://schemas.microsoft.com/office/drawing/2014/chart" uri="{C3380CC4-5D6E-409C-BE32-E72D297353CC}">
              <c16:uniqueId val="{00000001-5DA0-DB4E-80DE-A507D28FF1E3}"/>
            </c:ext>
          </c:extLst>
        </c:ser>
        <c:ser>
          <c:idx val="5"/>
          <c:order val="2"/>
          <c:tx>
            <c:strRef>
              <c:f>Graphs!$BC$3</c:f>
              <c:strCache>
                <c:ptCount val="1"/>
                <c:pt idx="0">
                  <c:v>Very High</c:v>
                </c:pt>
              </c:strCache>
            </c:strRef>
          </c:tx>
          <c:spPr>
            <a:solidFill>
              <a:srgbClr val="C00000"/>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Graphs!$BC$4:$BC$73</c:f>
              <c:numCache>
                <c:formatCode>General</c:formatCode>
                <c:ptCount val="70"/>
                <c:pt idx="0">
                  <c:v>0</c:v>
                </c:pt>
                <c:pt idx="1">
                  <c:v>0</c:v>
                </c:pt>
                <c:pt idx="2">
                  <c:v>1</c:v>
                </c:pt>
                <c:pt idx="3">
                  <c:v>0</c:v>
                </c:pt>
                <c:pt idx="4">
                  <c:v>0</c:v>
                </c:pt>
                <c:pt idx="5">
                  <c:v>16</c:v>
                </c:pt>
                <c:pt idx="6">
                  <c:v>7</c:v>
                </c:pt>
                <c:pt idx="7">
                  <c:v>4</c:v>
                </c:pt>
                <c:pt idx="8">
                  <c:v>2</c:v>
                </c:pt>
                <c:pt idx="9">
                  <c:v>0</c:v>
                </c:pt>
                <c:pt idx="10">
                  <c:v>1</c:v>
                </c:pt>
                <c:pt idx="11">
                  <c:v>0</c:v>
                </c:pt>
                <c:pt idx="12">
                  <c:v>0</c:v>
                </c:pt>
                <c:pt idx="13">
                  <c:v>0</c:v>
                </c:pt>
                <c:pt idx="14">
                  <c:v>0</c:v>
                </c:pt>
                <c:pt idx="15">
                  <c:v>0</c:v>
                </c:pt>
                <c:pt idx="16">
                  <c:v>0</c:v>
                </c:pt>
                <c:pt idx="17">
                  <c:v>0</c:v>
                </c:pt>
                <c:pt idx="18">
                  <c:v>0</c:v>
                </c:pt>
                <c:pt idx="19">
                  <c:v>0</c:v>
                </c:pt>
                <c:pt idx="20">
                  <c:v>0</c:v>
                </c:pt>
                <c:pt idx="21">
                  <c:v>8</c:v>
                </c:pt>
                <c:pt idx="22">
                  <c:v>0</c:v>
                </c:pt>
                <c:pt idx="23">
                  <c:v>0</c:v>
                </c:pt>
                <c:pt idx="24">
                  <c:v>1</c:v>
                </c:pt>
                <c:pt idx="25">
                  <c:v>0</c:v>
                </c:pt>
                <c:pt idx="26">
                  <c:v>0</c:v>
                </c:pt>
                <c:pt idx="27">
                  <c:v>0</c:v>
                </c:pt>
                <c:pt idx="28">
                  <c:v>0</c:v>
                </c:pt>
                <c:pt idx="29">
                  <c:v>0</c:v>
                </c:pt>
                <c:pt idx="30">
                  <c:v>0</c:v>
                </c:pt>
                <c:pt idx="31">
                  <c:v>0</c:v>
                </c:pt>
                <c:pt idx="32">
                  <c:v>0</c:v>
                </c:pt>
                <c:pt idx="33">
                  <c:v>0</c:v>
                </c:pt>
                <c:pt idx="34">
                  <c:v>0</c:v>
                </c:pt>
                <c:pt idx="35">
                  <c:v>16</c:v>
                </c:pt>
                <c:pt idx="36">
                  <c:v>14</c:v>
                </c:pt>
                <c:pt idx="37">
                  <c:v>5</c:v>
                </c:pt>
                <c:pt idx="38">
                  <c:v>0</c:v>
                </c:pt>
                <c:pt idx="39">
                  <c:v>2</c:v>
                </c:pt>
                <c:pt idx="40">
                  <c:v>0</c:v>
                </c:pt>
                <c:pt idx="41">
                  <c:v>0</c:v>
                </c:pt>
                <c:pt idx="42">
                  <c:v>0</c:v>
                </c:pt>
                <c:pt idx="43">
                  <c:v>0</c:v>
                </c:pt>
                <c:pt idx="44">
                  <c:v>0</c:v>
                </c:pt>
                <c:pt idx="45">
                  <c:v>0</c:v>
                </c:pt>
                <c:pt idx="46">
                  <c:v>0</c:v>
                </c:pt>
                <c:pt idx="47">
                  <c:v>0</c:v>
                </c:pt>
                <c:pt idx="48">
                  <c:v>0</c:v>
                </c:pt>
                <c:pt idx="49">
                  <c:v>1</c:v>
                </c:pt>
                <c:pt idx="50">
                  <c:v>3</c:v>
                </c:pt>
                <c:pt idx="51">
                  <c:v>0</c:v>
                </c:pt>
                <c:pt idx="52">
                  <c:v>0</c:v>
                </c:pt>
                <c:pt idx="53">
                  <c:v>0</c:v>
                </c:pt>
                <c:pt idx="54">
                  <c:v>0</c:v>
                </c:pt>
                <c:pt idx="55">
                  <c:v>0</c:v>
                </c:pt>
                <c:pt idx="56">
                  <c:v>0</c:v>
                </c:pt>
                <c:pt idx="57">
                  <c:v>3</c:v>
                </c:pt>
                <c:pt idx="58">
                  <c:v>5</c:v>
                </c:pt>
                <c:pt idx="59">
                  <c:v>0</c:v>
                </c:pt>
                <c:pt idx="60">
                  <c:v>1</c:v>
                </c:pt>
                <c:pt idx="61">
                  <c:v>0</c:v>
                </c:pt>
                <c:pt idx="62">
                  <c:v>0</c:v>
                </c:pt>
                <c:pt idx="63">
                  <c:v>0</c:v>
                </c:pt>
                <c:pt idx="64">
                  <c:v>0</c:v>
                </c:pt>
                <c:pt idx="65">
                  <c:v>0</c:v>
                </c:pt>
                <c:pt idx="66">
                  <c:v>10</c:v>
                </c:pt>
                <c:pt idx="67">
                  <c:v>11</c:v>
                </c:pt>
                <c:pt idx="68">
                  <c:v>9</c:v>
                </c:pt>
                <c:pt idx="69">
                  <c:v>1</c:v>
                </c:pt>
              </c:numCache>
            </c:numRef>
          </c:val>
          <c:extLst>
            <c:ext xmlns:c16="http://schemas.microsoft.com/office/drawing/2014/chart" uri="{C3380CC4-5D6E-409C-BE32-E72D297353CC}">
              <c16:uniqueId val="{00000002-5DA0-DB4E-80DE-A507D28FF1E3}"/>
            </c:ext>
          </c:extLst>
        </c:ser>
        <c:dLbls>
          <c:showLegendKey val="0"/>
          <c:showVal val="0"/>
          <c:showCatName val="0"/>
          <c:showSerName val="0"/>
          <c:showPercent val="0"/>
          <c:showBubbleSize val="0"/>
        </c:dLbls>
        <c:gapWidth val="25"/>
        <c:overlap val="100"/>
        <c:axId val="298646048"/>
        <c:axId val="298267600"/>
      </c:barChart>
      <c:scatterChart>
        <c:scatterStyle val="lineMarker"/>
        <c:varyColors val="0"/>
        <c:ser>
          <c:idx val="6"/>
          <c:order val="3"/>
          <c:tx>
            <c:v>Terminal Migration</c:v>
          </c:tx>
          <c:spPr>
            <a:ln w="60325">
              <a:solidFill>
                <a:schemeClr val="tx1"/>
              </a:solidFill>
            </a:ln>
          </c:spPr>
          <c:marker>
            <c:symbol val="none"/>
          </c:marker>
          <c:xVal>
            <c:numRef>
              <c:f>Graphs!$BI$6:$BI$7</c:f>
              <c:numCache>
                <c:formatCode>General</c:formatCode>
                <c:ptCount val="2"/>
                <c:pt idx="0">
                  <c:v>15.5</c:v>
                </c:pt>
                <c:pt idx="1">
                  <c:v>15.5</c:v>
                </c:pt>
              </c:numCache>
            </c:numRef>
          </c:xVal>
          <c:yVal>
            <c:numRef>
              <c:f>Graphs!$BJ$6:$BJ$7</c:f>
              <c:numCache>
                <c:formatCode>General</c:formatCode>
                <c:ptCount val="2"/>
                <c:pt idx="0">
                  <c:v>0</c:v>
                </c:pt>
                <c:pt idx="1">
                  <c:v>45</c:v>
                </c:pt>
              </c:numCache>
            </c:numRef>
          </c:yVal>
          <c:smooth val="0"/>
          <c:extLst>
            <c:ext xmlns:c16="http://schemas.microsoft.com/office/drawing/2014/chart" uri="{C3380CC4-5D6E-409C-BE32-E72D297353CC}">
              <c16:uniqueId val="{00000003-5DA0-DB4E-80DE-A507D28FF1E3}"/>
            </c:ext>
          </c:extLst>
        </c:ser>
        <c:ser>
          <c:idx val="7"/>
          <c:order val="4"/>
          <c:tx>
            <c:v>Incubation</c:v>
          </c:tx>
          <c:spPr>
            <a:ln w="63500">
              <a:solidFill>
                <a:schemeClr val="tx1"/>
              </a:solidFill>
            </a:ln>
          </c:spPr>
          <c:marker>
            <c:symbol val="none"/>
          </c:marker>
          <c:xVal>
            <c:numRef>
              <c:f>Graphs!$BI$8:$BI$9</c:f>
              <c:numCache>
                <c:formatCode>General</c:formatCode>
                <c:ptCount val="2"/>
                <c:pt idx="0">
                  <c:v>29.5</c:v>
                </c:pt>
                <c:pt idx="1">
                  <c:v>29.5</c:v>
                </c:pt>
              </c:numCache>
            </c:numRef>
          </c:xVal>
          <c:yVal>
            <c:numRef>
              <c:f>Graphs!$BJ$8:$BJ$9</c:f>
              <c:numCache>
                <c:formatCode>General</c:formatCode>
                <c:ptCount val="2"/>
                <c:pt idx="0">
                  <c:v>0</c:v>
                </c:pt>
                <c:pt idx="1">
                  <c:v>45</c:v>
                </c:pt>
              </c:numCache>
            </c:numRef>
          </c:yVal>
          <c:smooth val="0"/>
          <c:extLst>
            <c:ext xmlns:c16="http://schemas.microsoft.com/office/drawing/2014/chart" uri="{C3380CC4-5D6E-409C-BE32-E72D297353CC}">
              <c16:uniqueId val="{00000004-5DA0-DB4E-80DE-A507D28FF1E3}"/>
            </c:ext>
          </c:extLst>
        </c:ser>
        <c:ser>
          <c:idx val="8"/>
          <c:order val="5"/>
          <c:tx>
            <c:v>Early Rearing</c:v>
          </c:tx>
          <c:spPr>
            <a:ln w="63500">
              <a:solidFill>
                <a:schemeClr val="tx1"/>
              </a:solidFill>
            </a:ln>
          </c:spPr>
          <c:marker>
            <c:symbol val="none"/>
          </c:marker>
          <c:xVal>
            <c:numRef>
              <c:f>Graphs!$BI$10:$BI$11</c:f>
              <c:numCache>
                <c:formatCode>General</c:formatCode>
                <c:ptCount val="2"/>
                <c:pt idx="0">
                  <c:v>46.5</c:v>
                </c:pt>
                <c:pt idx="1">
                  <c:v>46.5</c:v>
                </c:pt>
              </c:numCache>
            </c:numRef>
          </c:xVal>
          <c:yVal>
            <c:numRef>
              <c:f>Graphs!$BJ$10:$BJ$11</c:f>
              <c:numCache>
                <c:formatCode>General</c:formatCode>
                <c:ptCount val="2"/>
                <c:pt idx="0">
                  <c:v>0</c:v>
                </c:pt>
                <c:pt idx="1">
                  <c:v>45</c:v>
                </c:pt>
              </c:numCache>
            </c:numRef>
          </c:yVal>
          <c:smooth val="0"/>
          <c:extLst>
            <c:ext xmlns:c16="http://schemas.microsoft.com/office/drawing/2014/chart" uri="{C3380CC4-5D6E-409C-BE32-E72D297353CC}">
              <c16:uniqueId val="{00000005-5DA0-DB4E-80DE-A507D28FF1E3}"/>
            </c:ext>
          </c:extLst>
        </c:ser>
        <c:ser>
          <c:idx val="9"/>
          <c:order val="6"/>
          <c:tx>
            <c:v>Estuary Rearing</c:v>
          </c:tx>
          <c:spPr>
            <a:ln w="63500">
              <a:solidFill>
                <a:schemeClr val="tx1"/>
              </a:solidFill>
            </a:ln>
          </c:spPr>
          <c:marker>
            <c:symbol val="none"/>
          </c:marker>
          <c:xVal>
            <c:numRef>
              <c:f>Graphs!$BI$12:$BI$13</c:f>
              <c:numCache>
                <c:formatCode>General</c:formatCode>
                <c:ptCount val="2"/>
                <c:pt idx="0">
                  <c:v>66.5</c:v>
                </c:pt>
                <c:pt idx="1">
                  <c:v>66.5</c:v>
                </c:pt>
              </c:numCache>
            </c:numRef>
          </c:xVal>
          <c:yVal>
            <c:numRef>
              <c:f>Graphs!$BJ$12:$BJ$13</c:f>
              <c:numCache>
                <c:formatCode>General</c:formatCode>
                <c:ptCount val="2"/>
                <c:pt idx="0">
                  <c:v>0</c:v>
                </c:pt>
                <c:pt idx="1">
                  <c:v>45</c:v>
                </c:pt>
              </c:numCache>
            </c:numRef>
          </c:yVal>
          <c:smooth val="0"/>
          <c:extLst>
            <c:ext xmlns:c16="http://schemas.microsoft.com/office/drawing/2014/chart" uri="{C3380CC4-5D6E-409C-BE32-E72D297353CC}">
              <c16:uniqueId val="{00000006-5DA0-DB4E-80DE-A507D28FF1E3}"/>
            </c:ext>
          </c:extLst>
        </c:ser>
        <c:dLbls>
          <c:showLegendKey val="0"/>
          <c:showVal val="0"/>
          <c:showCatName val="0"/>
          <c:showSerName val="0"/>
          <c:showPercent val="0"/>
          <c:showBubbleSize val="0"/>
        </c:dLbls>
        <c:axId val="298646048"/>
        <c:axId val="298267600"/>
      </c:scatterChart>
      <c:catAx>
        <c:axId val="298646048"/>
        <c:scaling>
          <c:orientation val="minMax"/>
        </c:scaling>
        <c:delete val="0"/>
        <c:axPos val="b"/>
        <c:numFmt formatCode="General" sourceLinked="1"/>
        <c:majorTickMark val="none"/>
        <c:minorTickMark val="none"/>
        <c:tickLblPos val="nextTo"/>
        <c:txPr>
          <a:bodyPr/>
          <a:lstStyle/>
          <a:p>
            <a:pPr>
              <a:defRPr sz="2400" b="1"/>
            </a:pPr>
            <a:endParaRPr lang="en-US"/>
          </a:p>
        </c:txPr>
        <c:crossAx val="298267600"/>
        <c:crosses val="autoZero"/>
        <c:auto val="1"/>
        <c:lblAlgn val="ctr"/>
        <c:lblOffset val="100"/>
        <c:tickMarkSkip val="15"/>
        <c:noMultiLvlLbl val="0"/>
      </c:catAx>
      <c:valAx>
        <c:axId val="298267600"/>
        <c:scaling>
          <c:orientation val="minMax"/>
          <c:max val="45"/>
        </c:scaling>
        <c:delete val="0"/>
        <c:axPos val="l"/>
        <c:numFmt formatCode="General" sourceLinked="1"/>
        <c:majorTickMark val="none"/>
        <c:minorTickMark val="none"/>
        <c:tickLblPos val="nextTo"/>
        <c:txPr>
          <a:bodyPr/>
          <a:lstStyle/>
          <a:p>
            <a:pPr>
              <a:defRPr sz="2400">
                <a:latin typeface="Arial" panose="020B0604020202020204" pitchFamily="34" charset="0"/>
                <a:cs typeface="Arial" panose="020B0604020202020204" pitchFamily="34" charset="0"/>
              </a:defRPr>
            </a:pPr>
            <a:endParaRPr lang="en-US"/>
          </a:p>
        </c:txPr>
        <c:crossAx val="298646048"/>
        <c:crosses val="autoZero"/>
        <c:crossBetween val="between"/>
      </c:valAx>
    </c:plotArea>
    <c:legend>
      <c:legendPos val="b"/>
      <c:legendEntry>
        <c:idx val="3"/>
        <c:delete val="1"/>
      </c:legendEntry>
      <c:legendEntry>
        <c:idx val="4"/>
        <c:delete val="1"/>
      </c:legendEntry>
      <c:legendEntry>
        <c:idx val="5"/>
        <c:delete val="1"/>
      </c:legendEntry>
      <c:legendEntry>
        <c:idx val="6"/>
        <c:delete val="1"/>
      </c:legendEntry>
      <c:overlay val="0"/>
      <c:txPr>
        <a:bodyPr/>
        <a:lstStyle/>
        <a:p>
          <a:pPr>
            <a:defRPr sz="2800">
              <a:latin typeface="Arial" panose="020B0604020202020204" pitchFamily="34" charset="0"/>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printSettings>
    <c:headerFooter/>
    <c:pageMargins b="0.75" l="0.7" r="0.7" t="0.75"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4000"/>
              <a:t>Incubation</a:t>
            </a:r>
          </a:p>
          <a:p>
            <a:pPr>
              <a:defRPr/>
            </a:pPr>
            <a:endParaRPr lang="en-US" sz="4000"/>
          </a:p>
        </c:rich>
      </c:tx>
      <c:layout>
        <c:manualLayout>
          <c:xMode val="edge"/>
          <c:yMode val="edge"/>
          <c:x val="0.4834348861675074"/>
          <c:y val="0"/>
        </c:manualLayout>
      </c:layout>
      <c:overlay val="0"/>
    </c:title>
    <c:autoTitleDeleted val="0"/>
    <c:plotArea>
      <c:layout/>
      <c:barChart>
        <c:barDir val="col"/>
        <c:grouping val="stacked"/>
        <c:varyColors val="0"/>
        <c:ser>
          <c:idx val="1"/>
          <c:order val="0"/>
          <c:tx>
            <c:strRef>
              <c:f>Graphs!$AY$3</c:f>
              <c:strCache>
                <c:ptCount val="1"/>
                <c:pt idx="0">
                  <c:v>Very Low</c:v>
                </c:pt>
              </c:strCache>
            </c:strRef>
          </c:tx>
          <c:spPr>
            <a:solidFill>
              <a:schemeClr val="accent6">
                <a:lumMod val="60000"/>
                <a:lumOff val="40000"/>
              </a:schemeClr>
            </a:solidFill>
          </c:spPr>
          <c:invertIfNegative val="0"/>
          <c:cat>
            <c:strRef>
              <c:f>Graphs!$D$19:$D$32</c:f>
              <c:strCache>
                <c:ptCount val="14"/>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strCache>
            </c:strRef>
          </c:cat>
          <c:val>
            <c:numRef>
              <c:f>Graphs!$AY$19:$AY$32</c:f>
              <c:numCache>
                <c:formatCode>General</c:formatCode>
                <c:ptCount val="14"/>
                <c:pt idx="0">
                  <c:v>31</c:v>
                </c:pt>
                <c:pt idx="1">
                  <c:v>35</c:v>
                </c:pt>
                <c:pt idx="2">
                  <c:v>31</c:v>
                </c:pt>
                <c:pt idx="3">
                  <c:v>1</c:v>
                </c:pt>
                <c:pt idx="4">
                  <c:v>20</c:v>
                </c:pt>
                <c:pt idx="5">
                  <c:v>22</c:v>
                </c:pt>
                <c:pt idx="6">
                  <c:v>2</c:v>
                </c:pt>
                <c:pt idx="7">
                  <c:v>0</c:v>
                </c:pt>
                <c:pt idx="8">
                  <c:v>0</c:v>
                </c:pt>
                <c:pt idx="9">
                  <c:v>2</c:v>
                </c:pt>
                <c:pt idx="10">
                  <c:v>0</c:v>
                </c:pt>
                <c:pt idx="11">
                  <c:v>0</c:v>
                </c:pt>
                <c:pt idx="12">
                  <c:v>0</c:v>
                </c:pt>
                <c:pt idx="13">
                  <c:v>6</c:v>
                </c:pt>
              </c:numCache>
            </c:numRef>
          </c:val>
          <c:extLst>
            <c:ext xmlns:c16="http://schemas.microsoft.com/office/drawing/2014/chart" uri="{C3380CC4-5D6E-409C-BE32-E72D297353CC}">
              <c16:uniqueId val="{00000000-FCAC-4276-8D38-91093740C227}"/>
            </c:ext>
          </c:extLst>
        </c:ser>
        <c:ser>
          <c:idx val="2"/>
          <c:order val="1"/>
          <c:tx>
            <c:strRef>
              <c:f>Graphs!$AZ$3</c:f>
              <c:strCache>
                <c:ptCount val="1"/>
                <c:pt idx="0">
                  <c:v>Low</c:v>
                </c:pt>
              </c:strCache>
            </c:strRef>
          </c:tx>
          <c:spPr>
            <a:solidFill>
              <a:schemeClr val="accent6"/>
            </a:solidFill>
          </c:spPr>
          <c:invertIfNegative val="0"/>
          <c:cat>
            <c:strRef>
              <c:f>Graphs!$D$19:$D$32</c:f>
              <c:strCache>
                <c:ptCount val="14"/>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strCache>
            </c:strRef>
          </c:cat>
          <c:val>
            <c:numRef>
              <c:f>Graphs!$AZ$19:$AZ$32</c:f>
              <c:numCache>
                <c:formatCode>General</c:formatCode>
                <c:ptCount val="14"/>
                <c:pt idx="0">
                  <c:v>5</c:v>
                </c:pt>
                <c:pt idx="1">
                  <c:v>5</c:v>
                </c:pt>
                <c:pt idx="2">
                  <c:v>5</c:v>
                </c:pt>
                <c:pt idx="3">
                  <c:v>1</c:v>
                </c:pt>
                <c:pt idx="4">
                  <c:v>2</c:v>
                </c:pt>
                <c:pt idx="5">
                  <c:v>4</c:v>
                </c:pt>
                <c:pt idx="6">
                  <c:v>0</c:v>
                </c:pt>
                <c:pt idx="7">
                  <c:v>0</c:v>
                </c:pt>
                <c:pt idx="8">
                  <c:v>0</c:v>
                </c:pt>
                <c:pt idx="9">
                  <c:v>4</c:v>
                </c:pt>
                <c:pt idx="10">
                  <c:v>0</c:v>
                </c:pt>
                <c:pt idx="11">
                  <c:v>0</c:v>
                </c:pt>
                <c:pt idx="12">
                  <c:v>0</c:v>
                </c:pt>
                <c:pt idx="13">
                  <c:v>0</c:v>
                </c:pt>
              </c:numCache>
            </c:numRef>
          </c:val>
          <c:extLst>
            <c:ext xmlns:c16="http://schemas.microsoft.com/office/drawing/2014/chart" uri="{C3380CC4-5D6E-409C-BE32-E72D297353CC}">
              <c16:uniqueId val="{00000001-FCAC-4276-8D38-91093740C227}"/>
            </c:ext>
          </c:extLst>
        </c:ser>
        <c:ser>
          <c:idx val="3"/>
          <c:order val="2"/>
          <c:tx>
            <c:strRef>
              <c:f>Graphs!$BA$3</c:f>
              <c:strCache>
                <c:ptCount val="1"/>
                <c:pt idx="0">
                  <c:v>Moderate</c:v>
                </c:pt>
              </c:strCache>
            </c:strRef>
          </c:tx>
          <c:invertIfNegative val="0"/>
          <c:cat>
            <c:strRef>
              <c:f>Graphs!$D$19:$D$32</c:f>
              <c:strCache>
                <c:ptCount val="14"/>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strCache>
            </c:strRef>
          </c:cat>
          <c:val>
            <c:numRef>
              <c:f>Graphs!$BA$19:$BA$32</c:f>
              <c:numCache>
                <c:formatCode>General</c:formatCode>
                <c:ptCount val="14"/>
                <c:pt idx="0">
                  <c:v>2</c:v>
                </c:pt>
                <c:pt idx="1">
                  <c:v>0</c:v>
                </c:pt>
                <c:pt idx="2">
                  <c:v>0</c:v>
                </c:pt>
                <c:pt idx="3">
                  <c:v>0</c:v>
                </c:pt>
                <c:pt idx="4">
                  <c:v>2</c:v>
                </c:pt>
                <c:pt idx="5">
                  <c:v>2</c:v>
                </c:pt>
                <c:pt idx="6">
                  <c:v>2</c:v>
                </c:pt>
                <c:pt idx="7">
                  <c:v>0</c:v>
                </c:pt>
                <c:pt idx="8">
                  <c:v>0</c:v>
                </c:pt>
                <c:pt idx="9">
                  <c:v>3</c:v>
                </c:pt>
                <c:pt idx="10">
                  <c:v>0</c:v>
                </c:pt>
                <c:pt idx="11">
                  <c:v>0</c:v>
                </c:pt>
                <c:pt idx="12">
                  <c:v>0</c:v>
                </c:pt>
                <c:pt idx="13">
                  <c:v>0</c:v>
                </c:pt>
              </c:numCache>
            </c:numRef>
          </c:val>
          <c:extLst>
            <c:ext xmlns:c16="http://schemas.microsoft.com/office/drawing/2014/chart" uri="{C3380CC4-5D6E-409C-BE32-E72D297353CC}">
              <c16:uniqueId val="{00000002-FCAC-4276-8D38-91093740C227}"/>
            </c:ext>
          </c:extLst>
        </c:ser>
        <c:ser>
          <c:idx val="4"/>
          <c:order val="3"/>
          <c:tx>
            <c:strRef>
              <c:f>Graphs!$BB$3</c:f>
              <c:strCache>
                <c:ptCount val="1"/>
                <c:pt idx="0">
                  <c:v>High</c:v>
                </c:pt>
              </c:strCache>
            </c:strRef>
          </c:tx>
          <c:spPr>
            <a:solidFill>
              <a:schemeClr val="accent2"/>
            </a:solidFill>
          </c:spPr>
          <c:invertIfNegative val="0"/>
          <c:cat>
            <c:strRef>
              <c:f>Graphs!$D$19:$D$32</c:f>
              <c:strCache>
                <c:ptCount val="14"/>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strCache>
            </c:strRef>
          </c:cat>
          <c:val>
            <c:numRef>
              <c:f>Graphs!$BB$19:$BB$32</c:f>
              <c:numCache>
                <c:formatCode>General</c:formatCode>
                <c:ptCount val="14"/>
                <c:pt idx="0">
                  <c:v>0</c:v>
                </c:pt>
                <c:pt idx="1">
                  <c:v>0</c:v>
                </c:pt>
                <c:pt idx="2">
                  <c:v>0</c:v>
                </c:pt>
                <c:pt idx="3">
                  <c:v>0</c:v>
                </c:pt>
                <c:pt idx="4">
                  <c:v>0</c:v>
                </c:pt>
                <c:pt idx="5">
                  <c:v>2</c:v>
                </c:pt>
                <c:pt idx="6">
                  <c:v>0</c:v>
                </c:pt>
                <c:pt idx="7">
                  <c:v>0</c:v>
                </c:pt>
                <c:pt idx="8">
                  <c:v>0</c:v>
                </c:pt>
                <c:pt idx="9">
                  <c:v>2</c:v>
                </c:pt>
                <c:pt idx="10">
                  <c:v>0</c:v>
                </c:pt>
                <c:pt idx="11">
                  <c:v>0</c:v>
                </c:pt>
                <c:pt idx="12">
                  <c:v>0</c:v>
                </c:pt>
                <c:pt idx="13">
                  <c:v>0</c:v>
                </c:pt>
              </c:numCache>
            </c:numRef>
          </c:val>
          <c:extLst>
            <c:ext xmlns:c16="http://schemas.microsoft.com/office/drawing/2014/chart" uri="{C3380CC4-5D6E-409C-BE32-E72D297353CC}">
              <c16:uniqueId val="{00000003-FCAC-4276-8D38-91093740C227}"/>
            </c:ext>
          </c:extLst>
        </c:ser>
        <c:ser>
          <c:idx val="5"/>
          <c:order val="4"/>
          <c:tx>
            <c:strRef>
              <c:f>Graphs!$BC$3</c:f>
              <c:strCache>
                <c:ptCount val="1"/>
                <c:pt idx="0">
                  <c:v>Very High</c:v>
                </c:pt>
              </c:strCache>
            </c:strRef>
          </c:tx>
          <c:spPr>
            <a:solidFill>
              <a:srgbClr val="C00000"/>
            </a:solidFill>
          </c:spPr>
          <c:invertIfNegative val="0"/>
          <c:cat>
            <c:strRef>
              <c:f>Graphs!$D$19:$D$32</c:f>
              <c:strCache>
                <c:ptCount val="14"/>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strCache>
            </c:strRef>
          </c:cat>
          <c:val>
            <c:numRef>
              <c:f>Graphs!$BC$19:$BC$32</c:f>
              <c:numCache>
                <c:formatCode>General</c:formatCode>
                <c:ptCount val="14"/>
                <c:pt idx="0">
                  <c:v>0</c:v>
                </c:pt>
                <c:pt idx="1">
                  <c:v>0</c:v>
                </c:pt>
                <c:pt idx="2">
                  <c:v>0</c:v>
                </c:pt>
                <c:pt idx="3">
                  <c:v>0</c:v>
                </c:pt>
                <c:pt idx="4">
                  <c:v>0</c:v>
                </c:pt>
                <c:pt idx="5">
                  <c:v>0</c:v>
                </c:pt>
                <c:pt idx="6">
                  <c:v>8</c:v>
                </c:pt>
                <c:pt idx="7">
                  <c:v>0</c:v>
                </c:pt>
                <c:pt idx="8">
                  <c:v>0</c:v>
                </c:pt>
                <c:pt idx="9">
                  <c:v>1</c:v>
                </c:pt>
                <c:pt idx="10">
                  <c:v>0</c:v>
                </c:pt>
                <c:pt idx="11">
                  <c:v>0</c:v>
                </c:pt>
                <c:pt idx="12">
                  <c:v>0</c:v>
                </c:pt>
                <c:pt idx="13">
                  <c:v>0</c:v>
                </c:pt>
              </c:numCache>
            </c:numRef>
          </c:val>
          <c:extLst>
            <c:ext xmlns:c16="http://schemas.microsoft.com/office/drawing/2014/chart" uri="{C3380CC4-5D6E-409C-BE32-E72D297353CC}">
              <c16:uniqueId val="{00000004-FCAC-4276-8D38-91093740C227}"/>
            </c:ext>
          </c:extLst>
        </c:ser>
        <c:ser>
          <c:idx val="0"/>
          <c:order val="5"/>
          <c:tx>
            <c:strRef>
              <c:f>Graphs!$AX$3</c:f>
              <c:strCache>
                <c:ptCount val="1"/>
                <c:pt idx="0">
                  <c:v>Low Priority Data Gap</c:v>
                </c:pt>
              </c:strCache>
            </c:strRef>
          </c:tx>
          <c:spPr>
            <a:solidFill>
              <a:schemeClr val="bg1">
                <a:lumMod val="75000"/>
              </a:schemeClr>
            </a:solidFill>
          </c:spPr>
          <c:invertIfNegative val="0"/>
          <c:cat>
            <c:strRef>
              <c:f>Graphs!$D$19:$D$32</c:f>
              <c:strCache>
                <c:ptCount val="14"/>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strCache>
            </c:strRef>
          </c:cat>
          <c:val>
            <c:numRef>
              <c:f>Graphs!$AX$19:$AX$32</c:f>
              <c:numCache>
                <c:formatCode>General</c:formatCode>
                <c:ptCount val="14"/>
                <c:pt idx="0">
                  <c:v>6</c:v>
                </c:pt>
                <c:pt idx="1">
                  <c:v>4</c:v>
                </c:pt>
                <c:pt idx="2">
                  <c:v>8</c:v>
                </c:pt>
                <c:pt idx="3">
                  <c:v>8</c:v>
                </c:pt>
                <c:pt idx="4">
                  <c:v>0</c:v>
                </c:pt>
                <c:pt idx="5">
                  <c:v>2</c:v>
                </c:pt>
                <c:pt idx="6">
                  <c:v>0</c:v>
                </c:pt>
                <c:pt idx="7">
                  <c:v>44</c:v>
                </c:pt>
                <c:pt idx="8">
                  <c:v>44</c:v>
                </c:pt>
                <c:pt idx="9">
                  <c:v>4</c:v>
                </c:pt>
                <c:pt idx="10">
                  <c:v>16</c:v>
                </c:pt>
                <c:pt idx="11">
                  <c:v>18</c:v>
                </c:pt>
                <c:pt idx="12">
                  <c:v>18</c:v>
                </c:pt>
                <c:pt idx="13">
                  <c:v>30</c:v>
                </c:pt>
              </c:numCache>
            </c:numRef>
          </c:val>
          <c:extLst>
            <c:ext xmlns:c16="http://schemas.microsoft.com/office/drawing/2014/chart" uri="{C3380CC4-5D6E-409C-BE32-E72D297353CC}">
              <c16:uniqueId val="{00000005-FCAC-4276-8D38-91093740C227}"/>
            </c:ext>
          </c:extLst>
        </c:ser>
        <c:ser>
          <c:idx val="6"/>
          <c:order val="6"/>
          <c:tx>
            <c:strRef>
              <c:f>Graphs!$AW$3</c:f>
              <c:strCache>
                <c:ptCount val="1"/>
                <c:pt idx="0">
                  <c:v>High Priority Data Gap</c:v>
                </c:pt>
              </c:strCache>
            </c:strRef>
          </c:tx>
          <c:spPr>
            <a:solidFill>
              <a:srgbClr val="7030A0"/>
            </a:solidFill>
          </c:spPr>
          <c:invertIfNegative val="0"/>
          <c:val>
            <c:numRef>
              <c:f>Graphs!$AW$19:$AW$32</c:f>
              <c:numCache>
                <c:formatCode>General</c:formatCode>
                <c:ptCount val="14"/>
                <c:pt idx="0">
                  <c:v>0</c:v>
                </c:pt>
                <c:pt idx="1">
                  <c:v>0</c:v>
                </c:pt>
                <c:pt idx="2">
                  <c:v>0</c:v>
                </c:pt>
                <c:pt idx="3">
                  <c:v>33</c:v>
                </c:pt>
                <c:pt idx="4">
                  <c:v>20</c:v>
                </c:pt>
                <c:pt idx="5">
                  <c:v>12</c:v>
                </c:pt>
                <c:pt idx="6">
                  <c:v>32</c:v>
                </c:pt>
                <c:pt idx="7">
                  <c:v>0</c:v>
                </c:pt>
                <c:pt idx="8">
                  <c:v>0</c:v>
                </c:pt>
                <c:pt idx="9">
                  <c:v>27</c:v>
                </c:pt>
                <c:pt idx="10">
                  <c:v>28</c:v>
                </c:pt>
                <c:pt idx="11">
                  <c:v>26</c:v>
                </c:pt>
                <c:pt idx="12">
                  <c:v>26</c:v>
                </c:pt>
                <c:pt idx="13">
                  <c:v>8</c:v>
                </c:pt>
              </c:numCache>
            </c:numRef>
          </c:val>
          <c:extLst>
            <c:ext xmlns:c16="http://schemas.microsoft.com/office/drawing/2014/chart" uri="{C3380CC4-5D6E-409C-BE32-E72D297353CC}">
              <c16:uniqueId val="{00000001-1B2B-D14E-9BF3-BFE4D6C618CD}"/>
            </c:ext>
          </c:extLst>
        </c:ser>
        <c:dLbls>
          <c:showLegendKey val="0"/>
          <c:showVal val="0"/>
          <c:showCatName val="0"/>
          <c:showSerName val="0"/>
          <c:showPercent val="0"/>
          <c:showBubbleSize val="0"/>
        </c:dLbls>
        <c:gapWidth val="25"/>
        <c:overlap val="100"/>
        <c:axId val="298646048"/>
        <c:axId val="298267600"/>
      </c:barChart>
      <c:catAx>
        <c:axId val="298646048"/>
        <c:scaling>
          <c:orientation val="minMax"/>
        </c:scaling>
        <c:delete val="0"/>
        <c:axPos val="b"/>
        <c:numFmt formatCode="General" sourceLinked="1"/>
        <c:majorTickMark val="none"/>
        <c:minorTickMark val="none"/>
        <c:tickLblPos val="nextTo"/>
        <c:txPr>
          <a:bodyPr/>
          <a:lstStyle/>
          <a:p>
            <a:pPr>
              <a:defRPr sz="2400" b="1"/>
            </a:pPr>
            <a:endParaRPr lang="en-US"/>
          </a:p>
        </c:txPr>
        <c:crossAx val="298267600"/>
        <c:crosses val="autoZero"/>
        <c:auto val="1"/>
        <c:lblAlgn val="ctr"/>
        <c:lblOffset val="100"/>
        <c:noMultiLvlLbl val="0"/>
      </c:catAx>
      <c:valAx>
        <c:axId val="298267600"/>
        <c:scaling>
          <c:orientation val="minMax"/>
          <c:max val="45"/>
        </c:scaling>
        <c:delete val="0"/>
        <c:axPos val="l"/>
        <c:numFmt formatCode="General" sourceLinked="1"/>
        <c:majorTickMark val="none"/>
        <c:minorTickMark val="none"/>
        <c:tickLblPos val="nextTo"/>
        <c:txPr>
          <a:bodyPr/>
          <a:lstStyle/>
          <a:p>
            <a:pPr>
              <a:defRPr sz="2400">
                <a:latin typeface="Arial" panose="020B0604020202020204" pitchFamily="34" charset="0"/>
                <a:cs typeface="Arial" panose="020B0604020202020204" pitchFamily="34" charset="0"/>
              </a:defRPr>
            </a:pPr>
            <a:endParaRPr lang="en-US"/>
          </a:p>
        </c:txPr>
        <c:crossAx val="298646048"/>
        <c:crosses val="autoZero"/>
        <c:crossBetween val="between"/>
      </c:valAx>
    </c:plotArea>
    <c:legend>
      <c:legendPos val="b"/>
      <c:overlay val="0"/>
      <c:txPr>
        <a:bodyPr/>
        <a:lstStyle/>
        <a:p>
          <a:pPr>
            <a:defRPr sz="2800">
              <a:latin typeface="Arial" panose="020B0604020202020204" pitchFamily="34" charset="0"/>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4000"/>
              <a:t>Early Rearing</a:t>
            </a:r>
          </a:p>
          <a:p>
            <a:pPr>
              <a:defRPr/>
            </a:pPr>
            <a:r>
              <a:rPr lang="en-US" sz="4000"/>
              <a:t>in</a:t>
            </a:r>
            <a:r>
              <a:rPr lang="en-US" sz="4000" baseline="0"/>
              <a:t> the River</a:t>
            </a:r>
          </a:p>
        </c:rich>
      </c:tx>
      <c:layout>
        <c:manualLayout>
          <c:xMode val="edge"/>
          <c:yMode val="edge"/>
          <c:x val="0.4834348861675074"/>
          <c:y val="0"/>
        </c:manualLayout>
      </c:layout>
      <c:overlay val="0"/>
    </c:title>
    <c:autoTitleDeleted val="0"/>
    <c:plotArea>
      <c:layout/>
      <c:barChart>
        <c:barDir val="col"/>
        <c:grouping val="stacked"/>
        <c:varyColors val="0"/>
        <c:ser>
          <c:idx val="1"/>
          <c:order val="0"/>
          <c:tx>
            <c:strRef>
              <c:f>Graphs!$AY$3</c:f>
              <c:strCache>
                <c:ptCount val="1"/>
                <c:pt idx="0">
                  <c:v>Very Low</c:v>
                </c:pt>
              </c:strCache>
            </c:strRef>
          </c:tx>
          <c:spPr>
            <a:solidFill>
              <a:schemeClr val="accent6">
                <a:lumMod val="60000"/>
                <a:lumOff val="40000"/>
              </a:schemeClr>
            </a:solidFill>
          </c:spPr>
          <c:invertIfNegative val="0"/>
          <c:val>
            <c:numRef>
              <c:f>Graphs!$AY$33:$AY$49</c:f>
              <c:numCache>
                <c:formatCode>General</c:formatCode>
                <c:ptCount val="17"/>
                <c:pt idx="0">
                  <c:v>0</c:v>
                </c:pt>
                <c:pt idx="1">
                  <c:v>0</c:v>
                </c:pt>
                <c:pt idx="2">
                  <c:v>40</c:v>
                </c:pt>
                <c:pt idx="3">
                  <c:v>4</c:v>
                </c:pt>
                <c:pt idx="4">
                  <c:v>38</c:v>
                </c:pt>
                <c:pt idx="5">
                  <c:v>0</c:v>
                </c:pt>
                <c:pt idx="6">
                  <c:v>5</c:v>
                </c:pt>
                <c:pt idx="7">
                  <c:v>4</c:v>
                </c:pt>
                <c:pt idx="8">
                  <c:v>6</c:v>
                </c:pt>
                <c:pt idx="9">
                  <c:v>11</c:v>
                </c:pt>
                <c:pt idx="10">
                  <c:v>8</c:v>
                </c:pt>
                <c:pt idx="11">
                  <c:v>19</c:v>
                </c:pt>
                <c:pt idx="12">
                  <c:v>14</c:v>
                </c:pt>
                <c:pt idx="13">
                  <c:v>0</c:v>
                </c:pt>
                <c:pt idx="14">
                  <c:v>0</c:v>
                </c:pt>
                <c:pt idx="15">
                  <c:v>2</c:v>
                </c:pt>
                <c:pt idx="16">
                  <c:v>2</c:v>
                </c:pt>
              </c:numCache>
            </c:numRef>
          </c:val>
          <c:extLst>
            <c:ext xmlns:c16="http://schemas.microsoft.com/office/drawing/2014/chart" uri="{C3380CC4-5D6E-409C-BE32-E72D297353CC}">
              <c16:uniqueId val="{00000000-9C43-C94A-8418-57A0168E8406}"/>
            </c:ext>
          </c:extLst>
        </c:ser>
        <c:ser>
          <c:idx val="2"/>
          <c:order val="1"/>
          <c:tx>
            <c:strRef>
              <c:f>Graphs!$AZ$3</c:f>
              <c:strCache>
                <c:ptCount val="1"/>
                <c:pt idx="0">
                  <c:v>Low</c:v>
                </c:pt>
              </c:strCache>
            </c:strRef>
          </c:tx>
          <c:spPr>
            <a:solidFill>
              <a:schemeClr val="accent6"/>
            </a:solidFill>
          </c:spPr>
          <c:invertIfNegative val="0"/>
          <c:val>
            <c:numRef>
              <c:f>Graphs!$AZ$33:$AZ$49</c:f>
              <c:numCache>
                <c:formatCode>General</c:formatCode>
                <c:ptCount val="17"/>
                <c:pt idx="0">
                  <c:v>2</c:v>
                </c:pt>
                <c:pt idx="1">
                  <c:v>0</c:v>
                </c:pt>
                <c:pt idx="2">
                  <c:v>4</c:v>
                </c:pt>
                <c:pt idx="3">
                  <c:v>1</c:v>
                </c:pt>
                <c:pt idx="4">
                  <c:v>4</c:v>
                </c:pt>
                <c:pt idx="5">
                  <c:v>2</c:v>
                </c:pt>
                <c:pt idx="6">
                  <c:v>2</c:v>
                </c:pt>
                <c:pt idx="7">
                  <c:v>3</c:v>
                </c:pt>
                <c:pt idx="8">
                  <c:v>6</c:v>
                </c:pt>
                <c:pt idx="9">
                  <c:v>6</c:v>
                </c:pt>
                <c:pt idx="10">
                  <c:v>6</c:v>
                </c:pt>
                <c:pt idx="11">
                  <c:v>7</c:v>
                </c:pt>
                <c:pt idx="12">
                  <c:v>2</c:v>
                </c:pt>
                <c:pt idx="13">
                  <c:v>0</c:v>
                </c:pt>
                <c:pt idx="14">
                  <c:v>0</c:v>
                </c:pt>
                <c:pt idx="15">
                  <c:v>2</c:v>
                </c:pt>
                <c:pt idx="16">
                  <c:v>0</c:v>
                </c:pt>
              </c:numCache>
            </c:numRef>
          </c:val>
          <c:extLst>
            <c:ext xmlns:c16="http://schemas.microsoft.com/office/drawing/2014/chart" uri="{C3380CC4-5D6E-409C-BE32-E72D297353CC}">
              <c16:uniqueId val="{00000001-9C43-C94A-8418-57A0168E8406}"/>
            </c:ext>
          </c:extLst>
        </c:ser>
        <c:ser>
          <c:idx val="3"/>
          <c:order val="2"/>
          <c:tx>
            <c:strRef>
              <c:f>Graphs!$BA$3</c:f>
              <c:strCache>
                <c:ptCount val="1"/>
                <c:pt idx="0">
                  <c:v>Moderate</c:v>
                </c:pt>
              </c:strCache>
            </c:strRef>
          </c:tx>
          <c:invertIfNegative val="0"/>
          <c:val>
            <c:numRef>
              <c:f>Graphs!$BA$33:$BA$49</c:f>
              <c:numCache>
                <c:formatCode>General</c:formatCode>
                <c:ptCount val="17"/>
                <c:pt idx="0">
                  <c:v>2</c:v>
                </c:pt>
                <c:pt idx="1">
                  <c:v>0</c:v>
                </c:pt>
                <c:pt idx="2">
                  <c:v>0</c:v>
                </c:pt>
                <c:pt idx="3">
                  <c:v>1</c:v>
                </c:pt>
                <c:pt idx="4">
                  <c:v>1</c:v>
                </c:pt>
                <c:pt idx="5">
                  <c:v>0</c:v>
                </c:pt>
                <c:pt idx="6">
                  <c:v>5</c:v>
                </c:pt>
                <c:pt idx="7">
                  <c:v>7</c:v>
                </c:pt>
                <c:pt idx="8">
                  <c:v>3</c:v>
                </c:pt>
                <c:pt idx="9">
                  <c:v>5</c:v>
                </c:pt>
                <c:pt idx="10">
                  <c:v>5</c:v>
                </c:pt>
                <c:pt idx="11">
                  <c:v>1</c:v>
                </c:pt>
                <c:pt idx="12">
                  <c:v>0</c:v>
                </c:pt>
                <c:pt idx="13">
                  <c:v>0</c:v>
                </c:pt>
                <c:pt idx="14">
                  <c:v>0</c:v>
                </c:pt>
                <c:pt idx="15">
                  <c:v>0</c:v>
                </c:pt>
                <c:pt idx="16">
                  <c:v>0</c:v>
                </c:pt>
              </c:numCache>
            </c:numRef>
          </c:val>
          <c:extLst>
            <c:ext xmlns:c16="http://schemas.microsoft.com/office/drawing/2014/chart" uri="{C3380CC4-5D6E-409C-BE32-E72D297353CC}">
              <c16:uniqueId val="{00000002-9C43-C94A-8418-57A0168E8406}"/>
            </c:ext>
          </c:extLst>
        </c:ser>
        <c:ser>
          <c:idx val="4"/>
          <c:order val="3"/>
          <c:tx>
            <c:strRef>
              <c:f>Graphs!$BB$3</c:f>
              <c:strCache>
                <c:ptCount val="1"/>
                <c:pt idx="0">
                  <c:v>High</c:v>
                </c:pt>
              </c:strCache>
            </c:strRef>
          </c:tx>
          <c:spPr>
            <a:solidFill>
              <a:schemeClr val="accent2"/>
            </a:solidFill>
          </c:spPr>
          <c:invertIfNegative val="0"/>
          <c:val>
            <c:numRef>
              <c:f>Graphs!$BB$33:$BB$49</c:f>
              <c:numCache>
                <c:formatCode>General</c:formatCode>
                <c:ptCount val="17"/>
                <c:pt idx="0">
                  <c:v>0</c:v>
                </c:pt>
                <c:pt idx="1">
                  <c:v>0</c:v>
                </c:pt>
                <c:pt idx="2">
                  <c:v>0</c:v>
                </c:pt>
                <c:pt idx="3">
                  <c:v>0</c:v>
                </c:pt>
                <c:pt idx="4">
                  <c:v>1</c:v>
                </c:pt>
                <c:pt idx="5">
                  <c:v>0</c:v>
                </c:pt>
                <c:pt idx="6">
                  <c:v>6</c:v>
                </c:pt>
                <c:pt idx="7">
                  <c:v>6</c:v>
                </c:pt>
                <c:pt idx="8">
                  <c:v>8</c:v>
                </c:pt>
                <c:pt idx="9">
                  <c:v>2</c:v>
                </c:pt>
                <c:pt idx="10">
                  <c:v>3</c:v>
                </c:pt>
                <c:pt idx="11">
                  <c:v>0</c:v>
                </c:pt>
                <c:pt idx="12">
                  <c:v>0</c:v>
                </c:pt>
                <c:pt idx="13">
                  <c:v>0</c:v>
                </c:pt>
                <c:pt idx="14">
                  <c:v>0</c:v>
                </c:pt>
                <c:pt idx="15">
                  <c:v>0</c:v>
                </c:pt>
                <c:pt idx="16">
                  <c:v>0</c:v>
                </c:pt>
              </c:numCache>
            </c:numRef>
          </c:val>
          <c:extLst>
            <c:ext xmlns:c16="http://schemas.microsoft.com/office/drawing/2014/chart" uri="{C3380CC4-5D6E-409C-BE32-E72D297353CC}">
              <c16:uniqueId val="{00000003-9C43-C94A-8418-57A0168E8406}"/>
            </c:ext>
          </c:extLst>
        </c:ser>
        <c:ser>
          <c:idx val="5"/>
          <c:order val="4"/>
          <c:tx>
            <c:strRef>
              <c:f>Graphs!$BC$3</c:f>
              <c:strCache>
                <c:ptCount val="1"/>
                <c:pt idx="0">
                  <c:v>Very High</c:v>
                </c:pt>
              </c:strCache>
            </c:strRef>
          </c:tx>
          <c:spPr>
            <a:solidFill>
              <a:srgbClr val="C00000"/>
            </a:solidFill>
          </c:spPr>
          <c:invertIfNegative val="0"/>
          <c:val>
            <c:numRef>
              <c:f>Graphs!$BC$33:$BC$49</c:f>
              <c:numCache>
                <c:formatCode>General</c:formatCode>
                <c:ptCount val="17"/>
                <c:pt idx="0">
                  <c:v>0</c:v>
                </c:pt>
                <c:pt idx="1">
                  <c:v>0</c:v>
                </c:pt>
                <c:pt idx="2">
                  <c:v>0</c:v>
                </c:pt>
                <c:pt idx="3">
                  <c:v>0</c:v>
                </c:pt>
                <c:pt idx="4">
                  <c:v>0</c:v>
                </c:pt>
                <c:pt idx="5">
                  <c:v>0</c:v>
                </c:pt>
                <c:pt idx="6">
                  <c:v>16</c:v>
                </c:pt>
                <c:pt idx="7">
                  <c:v>14</c:v>
                </c:pt>
                <c:pt idx="8">
                  <c:v>5</c:v>
                </c:pt>
                <c:pt idx="9">
                  <c:v>0</c:v>
                </c:pt>
                <c:pt idx="10">
                  <c:v>2</c:v>
                </c:pt>
                <c:pt idx="11">
                  <c:v>0</c:v>
                </c:pt>
                <c:pt idx="12">
                  <c:v>0</c:v>
                </c:pt>
                <c:pt idx="13">
                  <c:v>0</c:v>
                </c:pt>
                <c:pt idx="14">
                  <c:v>0</c:v>
                </c:pt>
                <c:pt idx="15">
                  <c:v>0</c:v>
                </c:pt>
                <c:pt idx="16">
                  <c:v>0</c:v>
                </c:pt>
              </c:numCache>
            </c:numRef>
          </c:val>
          <c:extLst>
            <c:ext xmlns:c16="http://schemas.microsoft.com/office/drawing/2014/chart" uri="{C3380CC4-5D6E-409C-BE32-E72D297353CC}">
              <c16:uniqueId val="{00000004-9C43-C94A-8418-57A0168E8406}"/>
            </c:ext>
          </c:extLst>
        </c:ser>
        <c:ser>
          <c:idx val="0"/>
          <c:order val="5"/>
          <c:tx>
            <c:strRef>
              <c:f>Graphs!$AX$3</c:f>
              <c:strCache>
                <c:ptCount val="1"/>
                <c:pt idx="0">
                  <c:v>Low Priority Data Gap</c:v>
                </c:pt>
              </c:strCache>
            </c:strRef>
          </c:tx>
          <c:spPr>
            <a:solidFill>
              <a:schemeClr val="bg1">
                <a:lumMod val="75000"/>
              </a:schemeClr>
            </a:solidFill>
          </c:spPr>
          <c:invertIfNegative val="0"/>
          <c:val>
            <c:numRef>
              <c:f>Graphs!$AX$33:$AX$49</c:f>
              <c:numCache>
                <c:formatCode>General</c:formatCode>
                <c:ptCount val="17"/>
                <c:pt idx="0">
                  <c:v>26</c:v>
                </c:pt>
                <c:pt idx="1">
                  <c:v>44</c:v>
                </c:pt>
                <c:pt idx="2">
                  <c:v>0</c:v>
                </c:pt>
                <c:pt idx="3">
                  <c:v>12</c:v>
                </c:pt>
                <c:pt idx="4">
                  <c:v>0</c:v>
                </c:pt>
                <c:pt idx="5">
                  <c:v>4</c:v>
                </c:pt>
                <c:pt idx="6">
                  <c:v>0</c:v>
                </c:pt>
                <c:pt idx="7">
                  <c:v>2</c:v>
                </c:pt>
                <c:pt idx="8">
                  <c:v>0</c:v>
                </c:pt>
                <c:pt idx="9">
                  <c:v>0</c:v>
                </c:pt>
                <c:pt idx="10">
                  <c:v>12</c:v>
                </c:pt>
                <c:pt idx="11">
                  <c:v>1</c:v>
                </c:pt>
                <c:pt idx="12">
                  <c:v>0</c:v>
                </c:pt>
                <c:pt idx="13">
                  <c:v>16</c:v>
                </c:pt>
                <c:pt idx="14">
                  <c:v>16</c:v>
                </c:pt>
                <c:pt idx="15">
                  <c:v>24</c:v>
                </c:pt>
                <c:pt idx="16">
                  <c:v>42</c:v>
                </c:pt>
              </c:numCache>
            </c:numRef>
          </c:val>
          <c:extLst>
            <c:ext xmlns:c16="http://schemas.microsoft.com/office/drawing/2014/chart" uri="{C3380CC4-5D6E-409C-BE32-E72D297353CC}">
              <c16:uniqueId val="{00000005-9C43-C94A-8418-57A0168E8406}"/>
            </c:ext>
          </c:extLst>
        </c:ser>
        <c:ser>
          <c:idx val="6"/>
          <c:order val="6"/>
          <c:tx>
            <c:strRef>
              <c:f>Graphs!$AW$3</c:f>
              <c:strCache>
                <c:ptCount val="1"/>
                <c:pt idx="0">
                  <c:v>High Priority Data Gap</c:v>
                </c:pt>
              </c:strCache>
            </c:strRef>
          </c:tx>
          <c:spPr>
            <a:solidFill>
              <a:srgbClr val="7030A0"/>
            </a:solidFill>
          </c:spPr>
          <c:invertIfNegative val="0"/>
          <c:val>
            <c:numRef>
              <c:f>Graphs!$AW$33:$AW$49</c:f>
              <c:numCache>
                <c:formatCode>General</c:formatCode>
                <c:ptCount val="17"/>
                <c:pt idx="0">
                  <c:v>14</c:v>
                </c:pt>
                <c:pt idx="1">
                  <c:v>0</c:v>
                </c:pt>
                <c:pt idx="2">
                  <c:v>0</c:v>
                </c:pt>
                <c:pt idx="3">
                  <c:v>26</c:v>
                </c:pt>
                <c:pt idx="4">
                  <c:v>0</c:v>
                </c:pt>
                <c:pt idx="5">
                  <c:v>38</c:v>
                </c:pt>
                <c:pt idx="6">
                  <c:v>10</c:v>
                </c:pt>
                <c:pt idx="7">
                  <c:v>8</c:v>
                </c:pt>
                <c:pt idx="8">
                  <c:v>16</c:v>
                </c:pt>
                <c:pt idx="9">
                  <c:v>19</c:v>
                </c:pt>
                <c:pt idx="10">
                  <c:v>8</c:v>
                </c:pt>
                <c:pt idx="11">
                  <c:v>16</c:v>
                </c:pt>
                <c:pt idx="12">
                  <c:v>28</c:v>
                </c:pt>
                <c:pt idx="13">
                  <c:v>28</c:v>
                </c:pt>
                <c:pt idx="14">
                  <c:v>28</c:v>
                </c:pt>
                <c:pt idx="15">
                  <c:v>16</c:v>
                </c:pt>
                <c:pt idx="16">
                  <c:v>0</c:v>
                </c:pt>
              </c:numCache>
            </c:numRef>
          </c:val>
          <c:extLst>
            <c:ext xmlns:c16="http://schemas.microsoft.com/office/drawing/2014/chart" uri="{C3380CC4-5D6E-409C-BE32-E72D297353CC}">
              <c16:uniqueId val="{00000001-53AD-B24A-8E70-C577782BBE2E}"/>
            </c:ext>
          </c:extLst>
        </c:ser>
        <c:dLbls>
          <c:showLegendKey val="0"/>
          <c:showVal val="0"/>
          <c:showCatName val="0"/>
          <c:showSerName val="0"/>
          <c:showPercent val="0"/>
          <c:showBubbleSize val="0"/>
        </c:dLbls>
        <c:gapWidth val="25"/>
        <c:overlap val="100"/>
        <c:axId val="298646048"/>
        <c:axId val="298267600"/>
      </c:barChart>
      <c:catAx>
        <c:axId val="298646048"/>
        <c:scaling>
          <c:orientation val="minMax"/>
        </c:scaling>
        <c:delete val="0"/>
        <c:axPos val="b"/>
        <c:numFmt formatCode="General" sourceLinked="1"/>
        <c:majorTickMark val="none"/>
        <c:minorTickMark val="none"/>
        <c:tickLblPos val="nextTo"/>
        <c:txPr>
          <a:bodyPr/>
          <a:lstStyle/>
          <a:p>
            <a:pPr>
              <a:defRPr sz="2400" b="1"/>
            </a:pPr>
            <a:endParaRPr lang="en-US"/>
          </a:p>
        </c:txPr>
        <c:crossAx val="298267600"/>
        <c:crosses val="autoZero"/>
        <c:auto val="1"/>
        <c:lblAlgn val="ctr"/>
        <c:lblOffset val="100"/>
        <c:noMultiLvlLbl val="0"/>
      </c:catAx>
      <c:valAx>
        <c:axId val="298267600"/>
        <c:scaling>
          <c:orientation val="minMax"/>
          <c:max val="45"/>
        </c:scaling>
        <c:delete val="0"/>
        <c:axPos val="l"/>
        <c:numFmt formatCode="General" sourceLinked="1"/>
        <c:majorTickMark val="none"/>
        <c:minorTickMark val="none"/>
        <c:tickLblPos val="nextTo"/>
        <c:txPr>
          <a:bodyPr/>
          <a:lstStyle/>
          <a:p>
            <a:pPr>
              <a:defRPr sz="2400">
                <a:latin typeface="Arial" panose="020B0604020202020204" pitchFamily="34" charset="0"/>
                <a:cs typeface="Arial" panose="020B0604020202020204" pitchFamily="34" charset="0"/>
              </a:defRPr>
            </a:pPr>
            <a:endParaRPr lang="en-US"/>
          </a:p>
        </c:txPr>
        <c:crossAx val="298646048"/>
        <c:crosses val="autoZero"/>
        <c:crossBetween val="between"/>
      </c:valAx>
    </c:plotArea>
    <c:legend>
      <c:legendPos val="b"/>
      <c:overlay val="0"/>
      <c:txPr>
        <a:bodyPr/>
        <a:lstStyle/>
        <a:p>
          <a:pPr>
            <a:defRPr sz="2800">
              <a:latin typeface="Arial" panose="020B0604020202020204" pitchFamily="34" charset="0"/>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4000"/>
              <a:t>Early Rearing</a:t>
            </a:r>
          </a:p>
          <a:p>
            <a:pPr>
              <a:defRPr/>
            </a:pPr>
            <a:r>
              <a:rPr lang="en-US" sz="4000"/>
              <a:t>in</a:t>
            </a:r>
            <a:r>
              <a:rPr lang="en-US" sz="4000" baseline="0"/>
              <a:t> the Estuary</a:t>
            </a:r>
          </a:p>
        </c:rich>
      </c:tx>
      <c:layout>
        <c:manualLayout>
          <c:xMode val="edge"/>
          <c:yMode val="edge"/>
          <c:x val="0.4834348861675074"/>
          <c:y val="0"/>
        </c:manualLayout>
      </c:layout>
      <c:overlay val="0"/>
    </c:title>
    <c:autoTitleDeleted val="0"/>
    <c:plotArea>
      <c:layout/>
      <c:barChart>
        <c:barDir val="col"/>
        <c:grouping val="stacked"/>
        <c:varyColors val="0"/>
        <c:ser>
          <c:idx val="1"/>
          <c:order val="0"/>
          <c:tx>
            <c:strRef>
              <c:f>Graphs!$AY$3</c:f>
              <c:strCache>
                <c:ptCount val="1"/>
                <c:pt idx="0">
                  <c:v>Very Low</c:v>
                </c:pt>
              </c:strCache>
            </c:strRef>
          </c:tx>
          <c:spPr>
            <a:solidFill>
              <a:schemeClr val="accent6">
                <a:lumMod val="60000"/>
                <a:lumOff val="40000"/>
              </a:schemeClr>
            </a:solidFill>
          </c:spPr>
          <c:invertIfNegative val="0"/>
          <c:cat>
            <c:numRef>
              <c:f>Graphs!$D$50:$D$69</c:f>
              <c:numCache>
                <c:formatCode>@</c:formatCode>
                <c:ptCount val="20"/>
                <c:pt idx="0">
                  <c:v>47</c:v>
                </c:pt>
                <c:pt idx="1">
                  <c:v>48</c:v>
                </c:pt>
                <c:pt idx="2">
                  <c:v>49</c:v>
                </c:pt>
                <c:pt idx="3">
                  <c:v>50</c:v>
                </c:pt>
                <c:pt idx="4">
                  <c:v>51</c:v>
                </c:pt>
                <c:pt idx="5">
                  <c:v>52</c:v>
                </c:pt>
                <c:pt idx="6">
                  <c:v>53</c:v>
                </c:pt>
                <c:pt idx="7">
                  <c:v>54</c:v>
                </c:pt>
                <c:pt idx="8">
                  <c:v>55</c:v>
                </c:pt>
                <c:pt idx="9">
                  <c:v>56</c:v>
                </c:pt>
                <c:pt idx="10">
                  <c:v>57</c:v>
                </c:pt>
                <c:pt idx="11">
                  <c:v>58</c:v>
                </c:pt>
                <c:pt idx="12">
                  <c:v>59</c:v>
                </c:pt>
                <c:pt idx="13">
                  <c:v>60</c:v>
                </c:pt>
                <c:pt idx="14">
                  <c:v>61</c:v>
                </c:pt>
                <c:pt idx="15">
                  <c:v>62</c:v>
                </c:pt>
                <c:pt idx="16">
                  <c:v>63</c:v>
                </c:pt>
                <c:pt idx="17">
                  <c:v>64</c:v>
                </c:pt>
                <c:pt idx="18">
                  <c:v>65</c:v>
                </c:pt>
                <c:pt idx="19">
                  <c:v>66</c:v>
                </c:pt>
              </c:numCache>
            </c:numRef>
          </c:cat>
          <c:val>
            <c:numRef>
              <c:f>Graphs!$AY$50:$AY$69</c:f>
              <c:numCache>
                <c:formatCode>General</c:formatCode>
                <c:ptCount val="20"/>
                <c:pt idx="0">
                  <c:v>33</c:v>
                </c:pt>
                <c:pt idx="1">
                  <c:v>34</c:v>
                </c:pt>
                <c:pt idx="2">
                  <c:v>0</c:v>
                </c:pt>
                <c:pt idx="3">
                  <c:v>16</c:v>
                </c:pt>
                <c:pt idx="4">
                  <c:v>4</c:v>
                </c:pt>
                <c:pt idx="5">
                  <c:v>1</c:v>
                </c:pt>
                <c:pt idx="6">
                  <c:v>33</c:v>
                </c:pt>
                <c:pt idx="7">
                  <c:v>4</c:v>
                </c:pt>
                <c:pt idx="8">
                  <c:v>4</c:v>
                </c:pt>
                <c:pt idx="9">
                  <c:v>1</c:v>
                </c:pt>
                <c:pt idx="10">
                  <c:v>1</c:v>
                </c:pt>
                <c:pt idx="11">
                  <c:v>0</c:v>
                </c:pt>
                <c:pt idx="12">
                  <c:v>0</c:v>
                </c:pt>
                <c:pt idx="13">
                  <c:v>0</c:v>
                </c:pt>
                <c:pt idx="14">
                  <c:v>4</c:v>
                </c:pt>
                <c:pt idx="15">
                  <c:v>0</c:v>
                </c:pt>
                <c:pt idx="16">
                  <c:v>0</c:v>
                </c:pt>
                <c:pt idx="17">
                  <c:v>0</c:v>
                </c:pt>
                <c:pt idx="18">
                  <c:v>5</c:v>
                </c:pt>
                <c:pt idx="19">
                  <c:v>0</c:v>
                </c:pt>
              </c:numCache>
            </c:numRef>
          </c:val>
          <c:extLst>
            <c:ext xmlns:c16="http://schemas.microsoft.com/office/drawing/2014/chart" uri="{C3380CC4-5D6E-409C-BE32-E72D297353CC}">
              <c16:uniqueId val="{00000000-0155-7240-8B56-27225D714163}"/>
            </c:ext>
          </c:extLst>
        </c:ser>
        <c:ser>
          <c:idx val="2"/>
          <c:order val="1"/>
          <c:tx>
            <c:strRef>
              <c:f>Graphs!$AZ$3</c:f>
              <c:strCache>
                <c:ptCount val="1"/>
                <c:pt idx="0">
                  <c:v>Low</c:v>
                </c:pt>
              </c:strCache>
            </c:strRef>
          </c:tx>
          <c:spPr>
            <a:solidFill>
              <a:schemeClr val="accent6"/>
            </a:solidFill>
          </c:spPr>
          <c:invertIfNegative val="0"/>
          <c:cat>
            <c:numRef>
              <c:f>Graphs!$D$50:$D$69</c:f>
              <c:numCache>
                <c:formatCode>@</c:formatCode>
                <c:ptCount val="20"/>
                <c:pt idx="0">
                  <c:v>47</c:v>
                </c:pt>
                <c:pt idx="1">
                  <c:v>48</c:v>
                </c:pt>
                <c:pt idx="2">
                  <c:v>49</c:v>
                </c:pt>
                <c:pt idx="3">
                  <c:v>50</c:v>
                </c:pt>
                <c:pt idx="4">
                  <c:v>51</c:v>
                </c:pt>
                <c:pt idx="5">
                  <c:v>52</c:v>
                </c:pt>
                <c:pt idx="6">
                  <c:v>53</c:v>
                </c:pt>
                <c:pt idx="7">
                  <c:v>54</c:v>
                </c:pt>
                <c:pt idx="8">
                  <c:v>55</c:v>
                </c:pt>
                <c:pt idx="9">
                  <c:v>56</c:v>
                </c:pt>
                <c:pt idx="10">
                  <c:v>57</c:v>
                </c:pt>
                <c:pt idx="11">
                  <c:v>58</c:v>
                </c:pt>
                <c:pt idx="12">
                  <c:v>59</c:v>
                </c:pt>
                <c:pt idx="13">
                  <c:v>60</c:v>
                </c:pt>
                <c:pt idx="14">
                  <c:v>61</c:v>
                </c:pt>
                <c:pt idx="15">
                  <c:v>62</c:v>
                </c:pt>
                <c:pt idx="16">
                  <c:v>63</c:v>
                </c:pt>
                <c:pt idx="17">
                  <c:v>64</c:v>
                </c:pt>
                <c:pt idx="18">
                  <c:v>65</c:v>
                </c:pt>
                <c:pt idx="19">
                  <c:v>66</c:v>
                </c:pt>
              </c:numCache>
            </c:numRef>
          </c:cat>
          <c:val>
            <c:numRef>
              <c:f>Graphs!$AZ$50:$AZ$69</c:f>
              <c:numCache>
                <c:formatCode>General</c:formatCode>
                <c:ptCount val="20"/>
                <c:pt idx="0">
                  <c:v>4</c:v>
                </c:pt>
                <c:pt idx="1">
                  <c:v>4</c:v>
                </c:pt>
                <c:pt idx="2">
                  <c:v>0</c:v>
                </c:pt>
                <c:pt idx="3">
                  <c:v>12</c:v>
                </c:pt>
                <c:pt idx="4">
                  <c:v>2</c:v>
                </c:pt>
                <c:pt idx="5">
                  <c:v>0</c:v>
                </c:pt>
                <c:pt idx="6">
                  <c:v>5</c:v>
                </c:pt>
                <c:pt idx="7">
                  <c:v>1</c:v>
                </c:pt>
                <c:pt idx="8">
                  <c:v>1</c:v>
                </c:pt>
                <c:pt idx="9">
                  <c:v>2</c:v>
                </c:pt>
                <c:pt idx="10">
                  <c:v>2</c:v>
                </c:pt>
                <c:pt idx="11">
                  <c:v>0</c:v>
                </c:pt>
                <c:pt idx="12">
                  <c:v>0</c:v>
                </c:pt>
                <c:pt idx="13">
                  <c:v>0</c:v>
                </c:pt>
                <c:pt idx="14">
                  <c:v>0</c:v>
                </c:pt>
                <c:pt idx="15">
                  <c:v>0</c:v>
                </c:pt>
                <c:pt idx="16">
                  <c:v>0</c:v>
                </c:pt>
                <c:pt idx="17">
                  <c:v>0</c:v>
                </c:pt>
                <c:pt idx="18">
                  <c:v>5</c:v>
                </c:pt>
                <c:pt idx="19">
                  <c:v>0</c:v>
                </c:pt>
              </c:numCache>
            </c:numRef>
          </c:val>
          <c:extLst>
            <c:ext xmlns:c16="http://schemas.microsoft.com/office/drawing/2014/chart" uri="{C3380CC4-5D6E-409C-BE32-E72D297353CC}">
              <c16:uniqueId val="{00000001-0155-7240-8B56-27225D714163}"/>
            </c:ext>
          </c:extLst>
        </c:ser>
        <c:ser>
          <c:idx val="3"/>
          <c:order val="2"/>
          <c:tx>
            <c:strRef>
              <c:f>Graphs!$BA$3</c:f>
              <c:strCache>
                <c:ptCount val="1"/>
                <c:pt idx="0">
                  <c:v>Moderate</c:v>
                </c:pt>
              </c:strCache>
            </c:strRef>
          </c:tx>
          <c:spPr>
            <a:solidFill>
              <a:schemeClr val="accent4"/>
            </a:solidFill>
          </c:spPr>
          <c:invertIfNegative val="0"/>
          <c:cat>
            <c:numRef>
              <c:f>Graphs!$D$50:$D$69</c:f>
              <c:numCache>
                <c:formatCode>@</c:formatCode>
                <c:ptCount val="20"/>
                <c:pt idx="0">
                  <c:v>47</c:v>
                </c:pt>
                <c:pt idx="1">
                  <c:v>48</c:v>
                </c:pt>
                <c:pt idx="2">
                  <c:v>49</c:v>
                </c:pt>
                <c:pt idx="3">
                  <c:v>50</c:v>
                </c:pt>
                <c:pt idx="4">
                  <c:v>51</c:v>
                </c:pt>
                <c:pt idx="5">
                  <c:v>52</c:v>
                </c:pt>
                <c:pt idx="6">
                  <c:v>53</c:v>
                </c:pt>
                <c:pt idx="7">
                  <c:v>54</c:v>
                </c:pt>
                <c:pt idx="8">
                  <c:v>55</c:v>
                </c:pt>
                <c:pt idx="9">
                  <c:v>56</c:v>
                </c:pt>
                <c:pt idx="10">
                  <c:v>57</c:v>
                </c:pt>
                <c:pt idx="11">
                  <c:v>58</c:v>
                </c:pt>
                <c:pt idx="12">
                  <c:v>59</c:v>
                </c:pt>
                <c:pt idx="13">
                  <c:v>60</c:v>
                </c:pt>
                <c:pt idx="14">
                  <c:v>61</c:v>
                </c:pt>
                <c:pt idx="15">
                  <c:v>62</c:v>
                </c:pt>
                <c:pt idx="16">
                  <c:v>63</c:v>
                </c:pt>
                <c:pt idx="17">
                  <c:v>64</c:v>
                </c:pt>
                <c:pt idx="18">
                  <c:v>65</c:v>
                </c:pt>
                <c:pt idx="19">
                  <c:v>66</c:v>
                </c:pt>
              </c:numCache>
            </c:numRef>
          </c:cat>
          <c:val>
            <c:numRef>
              <c:f>Graphs!$BA$50:$BA$69</c:f>
              <c:numCache>
                <c:formatCode>General</c:formatCode>
                <c:ptCount val="20"/>
                <c:pt idx="0">
                  <c:v>1</c:v>
                </c:pt>
                <c:pt idx="1">
                  <c:v>0</c:v>
                </c:pt>
                <c:pt idx="2">
                  <c:v>0</c:v>
                </c:pt>
                <c:pt idx="3">
                  <c:v>6</c:v>
                </c:pt>
                <c:pt idx="4">
                  <c:v>3</c:v>
                </c:pt>
                <c:pt idx="5">
                  <c:v>1</c:v>
                </c:pt>
                <c:pt idx="6">
                  <c:v>0</c:v>
                </c:pt>
                <c:pt idx="7">
                  <c:v>1</c:v>
                </c:pt>
                <c:pt idx="8">
                  <c:v>1</c:v>
                </c:pt>
                <c:pt idx="9">
                  <c:v>2</c:v>
                </c:pt>
                <c:pt idx="10">
                  <c:v>3</c:v>
                </c:pt>
                <c:pt idx="11">
                  <c:v>4</c:v>
                </c:pt>
                <c:pt idx="12">
                  <c:v>4</c:v>
                </c:pt>
                <c:pt idx="13">
                  <c:v>0</c:v>
                </c:pt>
                <c:pt idx="14">
                  <c:v>1</c:v>
                </c:pt>
                <c:pt idx="15">
                  <c:v>1</c:v>
                </c:pt>
                <c:pt idx="16">
                  <c:v>0</c:v>
                </c:pt>
                <c:pt idx="17">
                  <c:v>0</c:v>
                </c:pt>
                <c:pt idx="18">
                  <c:v>1</c:v>
                </c:pt>
                <c:pt idx="19">
                  <c:v>0</c:v>
                </c:pt>
              </c:numCache>
            </c:numRef>
          </c:val>
          <c:extLst>
            <c:ext xmlns:c16="http://schemas.microsoft.com/office/drawing/2014/chart" uri="{C3380CC4-5D6E-409C-BE32-E72D297353CC}">
              <c16:uniqueId val="{00000002-0155-7240-8B56-27225D714163}"/>
            </c:ext>
          </c:extLst>
        </c:ser>
        <c:ser>
          <c:idx val="4"/>
          <c:order val="3"/>
          <c:tx>
            <c:strRef>
              <c:f>Graphs!$BB$3</c:f>
              <c:strCache>
                <c:ptCount val="1"/>
                <c:pt idx="0">
                  <c:v>High</c:v>
                </c:pt>
              </c:strCache>
            </c:strRef>
          </c:tx>
          <c:spPr>
            <a:solidFill>
              <a:schemeClr val="accent2"/>
            </a:solidFill>
          </c:spPr>
          <c:invertIfNegative val="0"/>
          <c:cat>
            <c:numRef>
              <c:f>Graphs!$D$50:$D$69</c:f>
              <c:numCache>
                <c:formatCode>@</c:formatCode>
                <c:ptCount val="20"/>
                <c:pt idx="0">
                  <c:v>47</c:v>
                </c:pt>
                <c:pt idx="1">
                  <c:v>48</c:v>
                </c:pt>
                <c:pt idx="2">
                  <c:v>49</c:v>
                </c:pt>
                <c:pt idx="3">
                  <c:v>50</c:v>
                </c:pt>
                <c:pt idx="4">
                  <c:v>51</c:v>
                </c:pt>
                <c:pt idx="5">
                  <c:v>52</c:v>
                </c:pt>
                <c:pt idx="6">
                  <c:v>53</c:v>
                </c:pt>
                <c:pt idx="7">
                  <c:v>54</c:v>
                </c:pt>
                <c:pt idx="8">
                  <c:v>55</c:v>
                </c:pt>
                <c:pt idx="9">
                  <c:v>56</c:v>
                </c:pt>
                <c:pt idx="10">
                  <c:v>57</c:v>
                </c:pt>
                <c:pt idx="11">
                  <c:v>58</c:v>
                </c:pt>
                <c:pt idx="12">
                  <c:v>59</c:v>
                </c:pt>
                <c:pt idx="13">
                  <c:v>60</c:v>
                </c:pt>
                <c:pt idx="14">
                  <c:v>61</c:v>
                </c:pt>
                <c:pt idx="15">
                  <c:v>62</c:v>
                </c:pt>
                <c:pt idx="16">
                  <c:v>63</c:v>
                </c:pt>
                <c:pt idx="17">
                  <c:v>64</c:v>
                </c:pt>
                <c:pt idx="18">
                  <c:v>65</c:v>
                </c:pt>
                <c:pt idx="19">
                  <c:v>66</c:v>
                </c:pt>
              </c:numCache>
            </c:numRef>
          </c:cat>
          <c:val>
            <c:numRef>
              <c:f>Graphs!$BB$50:$BB$69</c:f>
              <c:numCache>
                <c:formatCode>General</c:formatCode>
                <c:ptCount val="20"/>
                <c:pt idx="0">
                  <c:v>0</c:v>
                </c:pt>
                <c:pt idx="1">
                  <c:v>0</c:v>
                </c:pt>
                <c:pt idx="2">
                  <c:v>0</c:v>
                </c:pt>
                <c:pt idx="3">
                  <c:v>7</c:v>
                </c:pt>
                <c:pt idx="4">
                  <c:v>2</c:v>
                </c:pt>
                <c:pt idx="5">
                  <c:v>0</c:v>
                </c:pt>
                <c:pt idx="6">
                  <c:v>0</c:v>
                </c:pt>
                <c:pt idx="7">
                  <c:v>2</c:v>
                </c:pt>
                <c:pt idx="8">
                  <c:v>2</c:v>
                </c:pt>
                <c:pt idx="9">
                  <c:v>3</c:v>
                </c:pt>
                <c:pt idx="10">
                  <c:v>4</c:v>
                </c:pt>
                <c:pt idx="11">
                  <c:v>7</c:v>
                </c:pt>
                <c:pt idx="12">
                  <c:v>7</c:v>
                </c:pt>
                <c:pt idx="13">
                  <c:v>0</c:v>
                </c:pt>
                <c:pt idx="14">
                  <c:v>0</c:v>
                </c:pt>
                <c:pt idx="15">
                  <c:v>1</c:v>
                </c:pt>
                <c:pt idx="16">
                  <c:v>0</c:v>
                </c:pt>
                <c:pt idx="17">
                  <c:v>0</c:v>
                </c:pt>
                <c:pt idx="18">
                  <c:v>1</c:v>
                </c:pt>
                <c:pt idx="19">
                  <c:v>0</c:v>
                </c:pt>
              </c:numCache>
            </c:numRef>
          </c:val>
          <c:extLst>
            <c:ext xmlns:c16="http://schemas.microsoft.com/office/drawing/2014/chart" uri="{C3380CC4-5D6E-409C-BE32-E72D297353CC}">
              <c16:uniqueId val="{00000003-0155-7240-8B56-27225D714163}"/>
            </c:ext>
          </c:extLst>
        </c:ser>
        <c:ser>
          <c:idx val="5"/>
          <c:order val="4"/>
          <c:tx>
            <c:strRef>
              <c:f>Graphs!$BC$3</c:f>
              <c:strCache>
                <c:ptCount val="1"/>
                <c:pt idx="0">
                  <c:v>Very High</c:v>
                </c:pt>
              </c:strCache>
            </c:strRef>
          </c:tx>
          <c:spPr>
            <a:solidFill>
              <a:srgbClr val="C00000"/>
            </a:solidFill>
          </c:spPr>
          <c:invertIfNegative val="0"/>
          <c:cat>
            <c:numRef>
              <c:f>Graphs!$D$50:$D$69</c:f>
              <c:numCache>
                <c:formatCode>@</c:formatCode>
                <c:ptCount val="20"/>
                <c:pt idx="0">
                  <c:v>47</c:v>
                </c:pt>
                <c:pt idx="1">
                  <c:v>48</c:v>
                </c:pt>
                <c:pt idx="2">
                  <c:v>49</c:v>
                </c:pt>
                <c:pt idx="3">
                  <c:v>50</c:v>
                </c:pt>
                <c:pt idx="4">
                  <c:v>51</c:v>
                </c:pt>
                <c:pt idx="5">
                  <c:v>52</c:v>
                </c:pt>
                <c:pt idx="6">
                  <c:v>53</c:v>
                </c:pt>
                <c:pt idx="7">
                  <c:v>54</c:v>
                </c:pt>
                <c:pt idx="8">
                  <c:v>55</c:v>
                </c:pt>
                <c:pt idx="9">
                  <c:v>56</c:v>
                </c:pt>
                <c:pt idx="10">
                  <c:v>57</c:v>
                </c:pt>
                <c:pt idx="11">
                  <c:v>58</c:v>
                </c:pt>
                <c:pt idx="12">
                  <c:v>59</c:v>
                </c:pt>
                <c:pt idx="13">
                  <c:v>60</c:v>
                </c:pt>
                <c:pt idx="14">
                  <c:v>61</c:v>
                </c:pt>
                <c:pt idx="15">
                  <c:v>62</c:v>
                </c:pt>
                <c:pt idx="16">
                  <c:v>63</c:v>
                </c:pt>
                <c:pt idx="17">
                  <c:v>64</c:v>
                </c:pt>
                <c:pt idx="18">
                  <c:v>65</c:v>
                </c:pt>
                <c:pt idx="19">
                  <c:v>66</c:v>
                </c:pt>
              </c:numCache>
            </c:numRef>
          </c:cat>
          <c:val>
            <c:numRef>
              <c:f>Graphs!$BC$50:$BC$69</c:f>
              <c:numCache>
                <c:formatCode>General</c:formatCode>
                <c:ptCount val="20"/>
                <c:pt idx="0">
                  <c:v>0</c:v>
                </c:pt>
                <c:pt idx="1">
                  <c:v>0</c:v>
                </c:pt>
                <c:pt idx="2">
                  <c:v>0</c:v>
                </c:pt>
                <c:pt idx="3">
                  <c:v>1</c:v>
                </c:pt>
                <c:pt idx="4">
                  <c:v>3</c:v>
                </c:pt>
                <c:pt idx="5">
                  <c:v>0</c:v>
                </c:pt>
                <c:pt idx="6">
                  <c:v>0</c:v>
                </c:pt>
                <c:pt idx="7">
                  <c:v>0</c:v>
                </c:pt>
                <c:pt idx="8">
                  <c:v>0</c:v>
                </c:pt>
                <c:pt idx="9">
                  <c:v>0</c:v>
                </c:pt>
                <c:pt idx="10">
                  <c:v>0</c:v>
                </c:pt>
                <c:pt idx="11">
                  <c:v>3</c:v>
                </c:pt>
                <c:pt idx="12">
                  <c:v>5</c:v>
                </c:pt>
                <c:pt idx="13">
                  <c:v>0</c:v>
                </c:pt>
                <c:pt idx="14">
                  <c:v>1</c:v>
                </c:pt>
                <c:pt idx="15">
                  <c:v>0</c:v>
                </c:pt>
                <c:pt idx="16">
                  <c:v>0</c:v>
                </c:pt>
                <c:pt idx="17">
                  <c:v>0</c:v>
                </c:pt>
                <c:pt idx="18">
                  <c:v>0</c:v>
                </c:pt>
                <c:pt idx="19">
                  <c:v>0</c:v>
                </c:pt>
              </c:numCache>
            </c:numRef>
          </c:val>
          <c:extLst>
            <c:ext xmlns:c16="http://schemas.microsoft.com/office/drawing/2014/chart" uri="{C3380CC4-5D6E-409C-BE32-E72D297353CC}">
              <c16:uniqueId val="{00000004-0155-7240-8B56-27225D714163}"/>
            </c:ext>
          </c:extLst>
        </c:ser>
        <c:ser>
          <c:idx val="0"/>
          <c:order val="5"/>
          <c:tx>
            <c:strRef>
              <c:f>Graphs!$AX$3</c:f>
              <c:strCache>
                <c:ptCount val="1"/>
                <c:pt idx="0">
                  <c:v>Low Priority Data Gap</c:v>
                </c:pt>
              </c:strCache>
            </c:strRef>
          </c:tx>
          <c:spPr>
            <a:solidFill>
              <a:schemeClr val="bg1">
                <a:lumMod val="75000"/>
              </a:schemeClr>
            </a:solidFill>
          </c:spPr>
          <c:invertIfNegative val="0"/>
          <c:cat>
            <c:numRef>
              <c:f>Graphs!$D$50:$D$69</c:f>
              <c:numCache>
                <c:formatCode>@</c:formatCode>
                <c:ptCount val="20"/>
                <c:pt idx="0">
                  <c:v>47</c:v>
                </c:pt>
                <c:pt idx="1">
                  <c:v>48</c:v>
                </c:pt>
                <c:pt idx="2">
                  <c:v>49</c:v>
                </c:pt>
                <c:pt idx="3">
                  <c:v>50</c:v>
                </c:pt>
                <c:pt idx="4">
                  <c:v>51</c:v>
                </c:pt>
                <c:pt idx="5">
                  <c:v>52</c:v>
                </c:pt>
                <c:pt idx="6">
                  <c:v>53</c:v>
                </c:pt>
                <c:pt idx="7">
                  <c:v>54</c:v>
                </c:pt>
                <c:pt idx="8">
                  <c:v>55</c:v>
                </c:pt>
                <c:pt idx="9">
                  <c:v>56</c:v>
                </c:pt>
                <c:pt idx="10">
                  <c:v>57</c:v>
                </c:pt>
                <c:pt idx="11">
                  <c:v>58</c:v>
                </c:pt>
                <c:pt idx="12">
                  <c:v>59</c:v>
                </c:pt>
                <c:pt idx="13">
                  <c:v>60</c:v>
                </c:pt>
                <c:pt idx="14">
                  <c:v>61</c:v>
                </c:pt>
                <c:pt idx="15">
                  <c:v>62</c:v>
                </c:pt>
                <c:pt idx="16">
                  <c:v>63</c:v>
                </c:pt>
                <c:pt idx="17">
                  <c:v>64</c:v>
                </c:pt>
                <c:pt idx="18">
                  <c:v>65</c:v>
                </c:pt>
                <c:pt idx="19">
                  <c:v>66</c:v>
                </c:pt>
              </c:numCache>
            </c:numRef>
          </c:cat>
          <c:val>
            <c:numRef>
              <c:f>Graphs!$AW$50:$AW$69</c:f>
              <c:numCache>
                <c:formatCode>General</c:formatCode>
                <c:ptCount val="20"/>
                <c:pt idx="0">
                  <c:v>0</c:v>
                </c:pt>
                <c:pt idx="1">
                  <c:v>0</c:v>
                </c:pt>
                <c:pt idx="2">
                  <c:v>28</c:v>
                </c:pt>
                <c:pt idx="3">
                  <c:v>0</c:v>
                </c:pt>
                <c:pt idx="4">
                  <c:v>30</c:v>
                </c:pt>
                <c:pt idx="5">
                  <c:v>26</c:v>
                </c:pt>
                <c:pt idx="6">
                  <c:v>6</c:v>
                </c:pt>
                <c:pt idx="7">
                  <c:v>32</c:v>
                </c:pt>
                <c:pt idx="8">
                  <c:v>32</c:v>
                </c:pt>
                <c:pt idx="9">
                  <c:v>32</c:v>
                </c:pt>
                <c:pt idx="10">
                  <c:v>30</c:v>
                </c:pt>
                <c:pt idx="11">
                  <c:v>27</c:v>
                </c:pt>
                <c:pt idx="12">
                  <c:v>23</c:v>
                </c:pt>
                <c:pt idx="13">
                  <c:v>28</c:v>
                </c:pt>
                <c:pt idx="14">
                  <c:v>38</c:v>
                </c:pt>
                <c:pt idx="15">
                  <c:v>26</c:v>
                </c:pt>
                <c:pt idx="16">
                  <c:v>28</c:v>
                </c:pt>
                <c:pt idx="17">
                  <c:v>28</c:v>
                </c:pt>
                <c:pt idx="18">
                  <c:v>14</c:v>
                </c:pt>
                <c:pt idx="19">
                  <c:v>2</c:v>
                </c:pt>
              </c:numCache>
            </c:numRef>
          </c:val>
          <c:extLst>
            <c:ext xmlns:c16="http://schemas.microsoft.com/office/drawing/2014/chart" uri="{C3380CC4-5D6E-409C-BE32-E72D297353CC}">
              <c16:uniqueId val="{00000005-0155-7240-8B56-27225D714163}"/>
            </c:ext>
          </c:extLst>
        </c:ser>
        <c:ser>
          <c:idx val="6"/>
          <c:order val="6"/>
          <c:tx>
            <c:strRef>
              <c:f>Graphs!$AW$3</c:f>
              <c:strCache>
                <c:ptCount val="1"/>
                <c:pt idx="0">
                  <c:v>High Priority Data Gap</c:v>
                </c:pt>
              </c:strCache>
            </c:strRef>
          </c:tx>
          <c:spPr>
            <a:solidFill>
              <a:srgbClr val="7030A0"/>
            </a:solidFill>
          </c:spPr>
          <c:invertIfNegative val="0"/>
          <c:val>
            <c:numRef>
              <c:f>Graphs!$AX$50:$AX$69</c:f>
              <c:numCache>
                <c:formatCode>General</c:formatCode>
                <c:ptCount val="20"/>
                <c:pt idx="0">
                  <c:v>6</c:v>
                </c:pt>
                <c:pt idx="1">
                  <c:v>6</c:v>
                </c:pt>
                <c:pt idx="2">
                  <c:v>16</c:v>
                </c:pt>
                <c:pt idx="3">
                  <c:v>2</c:v>
                </c:pt>
                <c:pt idx="4">
                  <c:v>0</c:v>
                </c:pt>
                <c:pt idx="5">
                  <c:v>16</c:v>
                </c:pt>
                <c:pt idx="6">
                  <c:v>0</c:v>
                </c:pt>
                <c:pt idx="7">
                  <c:v>4</c:v>
                </c:pt>
                <c:pt idx="8">
                  <c:v>4</c:v>
                </c:pt>
                <c:pt idx="9">
                  <c:v>4</c:v>
                </c:pt>
                <c:pt idx="10">
                  <c:v>4</c:v>
                </c:pt>
                <c:pt idx="11">
                  <c:v>2</c:v>
                </c:pt>
                <c:pt idx="12">
                  <c:v>4</c:v>
                </c:pt>
                <c:pt idx="13">
                  <c:v>16</c:v>
                </c:pt>
                <c:pt idx="14">
                  <c:v>0</c:v>
                </c:pt>
                <c:pt idx="15">
                  <c:v>16</c:v>
                </c:pt>
                <c:pt idx="16">
                  <c:v>16</c:v>
                </c:pt>
                <c:pt idx="17">
                  <c:v>16</c:v>
                </c:pt>
                <c:pt idx="18">
                  <c:v>18</c:v>
                </c:pt>
                <c:pt idx="19">
                  <c:v>42</c:v>
                </c:pt>
              </c:numCache>
            </c:numRef>
          </c:val>
          <c:extLst>
            <c:ext xmlns:c16="http://schemas.microsoft.com/office/drawing/2014/chart" uri="{C3380CC4-5D6E-409C-BE32-E72D297353CC}">
              <c16:uniqueId val="{00000001-3A1A-1F4C-B947-CD1533E7CBCC}"/>
            </c:ext>
          </c:extLst>
        </c:ser>
        <c:dLbls>
          <c:showLegendKey val="0"/>
          <c:showVal val="0"/>
          <c:showCatName val="0"/>
          <c:showSerName val="0"/>
          <c:showPercent val="0"/>
          <c:showBubbleSize val="0"/>
        </c:dLbls>
        <c:gapWidth val="25"/>
        <c:overlap val="100"/>
        <c:axId val="298646048"/>
        <c:axId val="298267600"/>
      </c:barChart>
      <c:catAx>
        <c:axId val="298646048"/>
        <c:scaling>
          <c:orientation val="minMax"/>
        </c:scaling>
        <c:delete val="0"/>
        <c:axPos val="b"/>
        <c:numFmt formatCode="@" sourceLinked="1"/>
        <c:majorTickMark val="none"/>
        <c:minorTickMark val="none"/>
        <c:tickLblPos val="nextTo"/>
        <c:txPr>
          <a:bodyPr/>
          <a:lstStyle/>
          <a:p>
            <a:pPr>
              <a:defRPr sz="2400" b="1"/>
            </a:pPr>
            <a:endParaRPr lang="en-US"/>
          </a:p>
        </c:txPr>
        <c:crossAx val="298267600"/>
        <c:crosses val="autoZero"/>
        <c:auto val="1"/>
        <c:lblAlgn val="ctr"/>
        <c:lblOffset val="100"/>
        <c:noMultiLvlLbl val="0"/>
      </c:catAx>
      <c:valAx>
        <c:axId val="298267600"/>
        <c:scaling>
          <c:orientation val="minMax"/>
          <c:max val="45"/>
        </c:scaling>
        <c:delete val="0"/>
        <c:axPos val="l"/>
        <c:numFmt formatCode="General" sourceLinked="1"/>
        <c:majorTickMark val="none"/>
        <c:minorTickMark val="none"/>
        <c:tickLblPos val="nextTo"/>
        <c:txPr>
          <a:bodyPr/>
          <a:lstStyle/>
          <a:p>
            <a:pPr>
              <a:defRPr sz="2400">
                <a:latin typeface="Arial" panose="020B0604020202020204" pitchFamily="34" charset="0"/>
                <a:cs typeface="Arial" panose="020B0604020202020204" pitchFamily="34" charset="0"/>
              </a:defRPr>
            </a:pPr>
            <a:endParaRPr lang="en-US"/>
          </a:p>
        </c:txPr>
        <c:crossAx val="298646048"/>
        <c:crosses val="autoZero"/>
        <c:crossBetween val="between"/>
      </c:valAx>
    </c:plotArea>
    <c:legend>
      <c:legendPos val="b"/>
      <c:overlay val="0"/>
      <c:txPr>
        <a:bodyPr/>
        <a:lstStyle/>
        <a:p>
          <a:pPr>
            <a:defRPr sz="2800">
              <a:latin typeface="Arial" panose="020B0604020202020204" pitchFamily="34" charset="0"/>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4000" baseline="0"/>
              <a:t>Genetic/ Hatchery</a:t>
            </a:r>
          </a:p>
        </c:rich>
      </c:tx>
      <c:layout>
        <c:manualLayout>
          <c:xMode val="edge"/>
          <c:yMode val="edge"/>
          <c:x val="0.4834348861675074"/>
          <c:y val="0"/>
        </c:manualLayout>
      </c:layout>
      <c:overlay val="0"/>
    </c:title>
    <c:autoTitleDeleted val="0"/>
    <c:plotArea>
      <c:layout/>
      <c:barChart>
        <c:barDir val="col"/>
        <c:grouping val="stacked"/>
        <c:varyColors val="0"/>
        <c:ser>
          <c:idx val="1"/>
          <c:order val="0"/>
          <c:tx>
            <c:strRef>
              <c:f>Graphs!$AY$3</c:f>
              <c:strCache>
                <c:ptCount val="1"/>
                <c:pt idx="0">
                  <c:v>Very Low</c:v>
                </c:pt>
              </c:strCache>
            </c:strRef>
          </c:tx>
          <c:spPr>
            <a:solidFill>
              <a:schemeClr val="accent6">
                <a:lumMod val="60000"/>
                <a:lumOff val="40000"/>
              </a:schemeClr>
            </a:solidFill>
          </c:spPr>
          <c:invertIfNegative val="0"/>
          <c:cat>
            <c:numRef>
              <c:f>Graphs!$D$70:$D$73</c:f>
              <c:numCache>
                <c:formatCode>@</c:formatCode>
                <c:ptCount val="4"/>
                <c:pt idx="0">
                  <c:v>67</c:v>
                </c:pt>
                <c:pt idx="1">
                  <c:v>68</c:v>
                </c:pt>
                <c:pt idx="2">
                  <c:v>69</c:v>
                </c:pt>
                <c:pt idx="3">
                  <c:v>70</c:v>
                </c:pt>
              </c:numCache>
            </c:numRef>
          </c:cat>
          <c:val>
            <c:numRef>
              <c:f>Graphs!$AY$70:$AY$73</c:f>
              <c:numCache>
                <c:formatCode>General</c:formatCode>
                <c:ptCount val="4"/>
                <c:pt idx="0">
                  <c:v>0</c:v>
                </c:pt>
                <c:pt idx="1">
                  <c:v>4</c:v>
                </c:pt>
                <c:pt idx="2">
                  <c:v>8</c:v>
                </c:pt>
                <c:pt idx="3">
                  <c:v>6</c:v>
                </c:pt>
              </c:numCache>
            </c:numRef>
          </c:val>
          <c:extLst>
            <c:ext xmlns:c16="http://schemas.microsoft.com/office/drawing/2014/chart" uri="{C3380CC4-5D6E-409C-BE32-E72D297353CC}">
              <c16:uniqueId val="{00000000-0155-7240-8B56-27225D714163}"/>
            </c:ext>
          </c:extLst>
        </c:ser>
        <c:ser>
          <c:idx val="2"/>
          <c:order val="1"/>
          <c:tx>
            <c:strRef>
              <c:f>Graphs!$AZ$3</c:f>
              <c:strCache>
                <c:ptCount val="1"/>
                <c:pt idx="0">
                  <c:v>Low</c:v>
                </c:pt>
              </c:strCache>
            </c:strRef>
          </c:tx>
          <c:spPr>
            <a:solidFill>
              <a:schemeClr val="accent6"/>
            </a:solidFill>
          </c:spPr>
          <c:invertIfNegative val="0"/>
          <c:cat>
            <c:numRef>
              <c:f>Graphs!$D$70:$D$73</c:f>
              <c:numCache>
                <c:formatCode>@</c:formatCode>
                <c:ptCount val="4"/>
                <c:pt idx="0">
                  <c:v>67</c:v>
                </c:pt>
                <c:pt idx="1">
                  <c:v>68</c:v>
                </c:pt>
                <c:pt idx="2">
                  <c:v>69</c:v>
                </c:pt>
                <c:pt idx="3">
                  <c:v>70</c:v>
                </c:pt>
              </c:numCache>
            </c:numRef>
          </c:cat>
          <c:val>
            <c:numRef>
              <c:f>Graphs!$AZ$70:$AZ$73</c:f>
              <c:numCache>
                <c:formatCode>General</c:formatCode>
                <c:ptCount val="4"/>
                <c:pt idx="0">
                  <c:v>0</c:v>
                </c:pt>
                <c:pt idx="1">
                  <c:v>1</c:v>
                </c:pt>
                <c:pt idx="2">
                  <c:v>3</c:v>
                </c:pt>
                <c:pt idx="3">
                  <c:v>4</c:v>
                </c:pt>
              </c:numCache>
            </c:numRef>
          </c:val>
          <c:extLst>
            <c:ext xmlns:c16="http://schemas.microsoft.com/office/drawing/2014/chart" uri="{C3380CC4-5D6E-409C-BE32-E72D297353CC}">
              <c16:uniqueId val="{00000001-0155-7240-8B56-27225D714163}"/>
            </c:ext>
          </c:extLst>
        </c:ser>
        <c:ser>
          <c:idx val="3"/>
          <c:order val="2"/>
          <c:tx>
            <c:strRef>
              <c:f>Graphs!$BA$3</c:f>
              <c:strCache>
                <c:ptCount val="1"/>
                <c:pt idx="0">
                  <c:v>Moderate</c:v>
                </c:pt>
              </c:strCache>
            </c:strRef>
          </c:tx>
          <c:spPr>
            <a:solidFill>
              <a:schemeClr val="accent4"/>
            </a:solidFill>
          </c:spPr>
          <c:invertIfNegative val="0"/>
          <c:cat>
            <c:numRef>
              <c:f>Graphs!$D$70:$D$73</c:f>
              <c:numCache>
                <c:formatCode>@</c:formatCode>
                <c:ptCount val="4"/>
                <c:pt idx="0">
                  <c:v>67</c:v>
                </c:pt>
                <c:pt idx="1">
                  <c:v>68</c:v>
                </c:pt>
                <c:pt idx="2">
                  <c:v>69</c:v>
                </c:pt>
                <c:pt idx="3">
                  <c:v>70</c:v>
                </c:pt>
              </c:numCache>
            </c:numRef>
          </c:cat>
          <c:val>
            <c:numRef>
              <c:f>Graphs!$BA$70:$BA$73</c:f>
              <c:numCache>
                <c:formatCode>General</c:formatCode>
                <c:ptCount val="4"/>
                <c:pt idx="0">
                  <c:v>2</c:v>
                </c:pt>
                <c:pt idx="1">
                  <c:v>4</c:v>
                </c:pt>
                <c:pt idx="2">
                  <c:v>3</c:v>
                </c:pt>
                <c:pt idx="3">
                  <c:v>3</c:v>
                </c:pt>
              </c:numCache>
            </c:numRef>
          </c:val>
          <c:extLst>
            <c:ext xmlns:c16="http://schemas.microsoft.com/office/drawing/2014/chart" uri="{C3380CC4-5D6E-409C-BE32-E72D297353CC}">
              <c16:uniqueId val="{00000002-0155-7240-8B56-27225D714163}"/>
            </c:ext>
          </c:extLst>
        </c:ser>
        <c:ser>
          <c:idx val="4"/>
          <c:order val="3"/>
          <c:tx>
            <c:strRef>
              <c:f>Graphs!$BB$3</c:f>
              <c:strCache>
                <c:ptCount val="1"/>
                <c:pt idx="0">
                  <c:v>High</c:v>
                </c:pt>
              </c:strCache>
            </c:strRef>
          </c:tx>
          <c:spPr>
            <a:solidFill>
              <a:schemeClr val="accent2"/>
            </a:solidFill>
          </c:spPr>
          <c:invertIfNegative val="0"/>
          <c:cat>
            <c:numRef>
              <c:f>Graphs!$D$70:$D$73</c:f>
              <c:numCache>
                <c:formatCode>@</c:formatCode>
                <c:ptCount val="4"/>
                <c:pt idx="0">
                  <c:v>67</c:v>
                </c:pt>
                <c:pt idx="1">
                  <c:v>68</c:v>
                </c:pt>
                <c:pt idx="2">
                  <c:v>69</c:v>
                </c:pt>
                <c:pt idx="3">
                  <c:v>70</c:v>
                </c:pt>
              </c:numCache>
            </c:numRef>
          </c:cat>
          <c:val>
            <c:numRef>
              <c:f>Graphs!$BB$70:$BB$73</c:f>
              <c:numCache>
                <c:formatCode>General</c:formatCode>
                <c:ptCount val="4"/>
                <c:pt idx="0">
                  <c:v>6</c:v>
                </c:pt>
                <c:pt idx="1">
                  <c:v>0</c:v>
                </c:pt>
                <c:pt idx="2">
                  <c:v>5</c:v>
                </c:pt>
                <c:pt idx="3">
                  <c:v>0</c:v>
                </c:pt>
              </c:numCache>
            </c:numRef>
          </c:val>
          <c:extLst>
            <c:ext xmlns:c16="http://schemas.microsoft.com/office/drawing/2014/chart" uri="{C3380CC4-5D6E-409C-BE32-E72D297353CC}">
              <c16:uniqueId val="{00000003-0155-7240-8B56-27225D714163}"/>
            </c:ext>
          </c:extLst>
        </c:ser>
        <c:ser>
          <c:idx val="5"/>
          <c:order val="4"/>
          <c:tx>
            <c:strRef>
              <c:f>Graphs!$BC$3</c:f>
              <c:strCache>
                <c:ptCount val="1"/>
                <c:pt idx="0">
                  <c:v>Very High</c:v>
                </c:pt>
              </c:strCache>
            </c:strRef>
          </c:tx>
          <c:spPr>
            <a:solidFill>
              <a:srgbClr val="C00000"/>
            </a:solidFill>
          </c:spPr>
          <c:invertIfNegative val="0"/>
          <c:cat>
            <c:numRef>
              <c:f>Graphs!$D$70:$D$73</c:f>
              <c:numCache>
                <c:formatCode>@</c:formatCode>
                <c:ptCount val="4"/>
                <c:pt idx="0">
                  <c:v>67</c:v>
                </c:pt>
                <c:pt idx="1">
                  <c:v>68</c:v>
                </c:pt>
                <c:pt idx="2">
                  <c:v>69</c:v>
                </c:pt>
                <c:pt idx="3">
                  <c:v>70</c:v>
                </c:pt>
              </c:numCache>
            </c:numRef>
          </c:cat>
          <c:val>
            <c:numRef>
              <c:f>Graphs!$BC$70:$BC$73</c:f>
              <c:numCache>
                <c:formatCode>General</c:formatCode>
                <c:ptCount val="4"/>
                <c:pt idx="0">
                  <c:v>10</c:v>
                </c:pt>
                <c:pt idx="1">
                  <c:v>11</c:v>
                </c:pt>
                <c:pt idx="2">
                  <c:v>9</c:v>
                </c:pt>
                <c:pt idx="3">
                  <c:v>1</c:v>
                </c:pt>
              </c:numCache>
            </c:numRef>
          </c:val>
          <c:extLst>
            <c:ext xmlns:c16="http://schemas.microsoft.com/office/drawing/2014/chart" uri="{C3380CC4-5D6E-409C-BE32-E72D297353CC}">
              <c16:uniqueId val="{00000004-0155-7240-8B56-27225D714163}"/>
            </c:ext>
          </c:extLst>
        </c:ser>
        <c:ser>
          <c:idx val="0"/>
          <c:order val="5"/>
          <c:tx>
            <c:strRef>
              <c:f>Graphs!$AX$3</c:f>
              <c:strCache>
                <c:ptCount val="1"/>
                <c:pt idx="0">
                  <c:v>Low Priority Data Gap</c:v>
                </c:pt>
              </c:strCache>
            </c:strRef>
          </c:tx>
          <c:spPr>
            <a:solidFill>
              <a:schemeClr val="bg1">
                <a:lumMod val="75000"/>
              </a:schemeClr>
            </a:solidFill>
          </c:spPr>
          <c:invertIfNegative val="0"/>
          <c:cat>
            <c:numRef>
              <c:f>Graphs!$D$70:$D$73</c:f>
              <c:numCache>
                <c:formatCode>@</c:formatCode>
                <c:ptCount val="4"/>
                <c:pt idx="0">
                  <c:v>67</c:v>
                </c:pt>
                <c:pt idx="1">
                  <c:v>68</c:v>
                </c:pt>
                <c:pt idx="2">
                  <c:v>69</c:v>
                </c:pt>
                <c:pt idx="3">
                  <c:v>70</c:v>
                </c:pt>
              </c:numCache>
            </c:numRef>
          </c:cat>
          <c:val>
            <c:numRef>
              <c:f>Graphs!$AX$70:$AX$73</c:f>
              <c:numCache>
                <c:formatCode>General</c:formatCode>
                <c:ptCount val="4"/>
                <c:pt idx="0">
                  <c:v>2</c:v>
                </c:pt>
                <c:pt idx="1">
                  <c:v>0</c:v>
                </c:pt>
                <c:pt idx="2">
                  <c:v>4</c:v>
                </c:pt>
                <c:pt idx="3">
                  <c:v>2</c:v>
                </c:pt>
              </c:numCache>
            </c:numRef>
          </c:val>
          <c:extLst>
            <c:ext xmlns:c16="http://schemas.microsoft.com/office/drawing/2014/chart" uri="{C3380CC4-5D6E-409C-BE32-E72D297353CC}">
              <c16:uniqueId val="{00000005-0155-7240-8B56-27225D714163}"/>
            </c:ext>
          </c:extLst>
        </c:ser>
        <c:ser>
          <c:idx val="6"/>
          <c:order val="6"/>
          <c:tx>
            <c:strRef>
              <c:f>Graphs!$AW$3</c:f>
              <c:strCache>
                <c:ptCount val="1"/>
                <c:pt idx="0">
                  <c:v>High Priority Data Gap</c:v>
                </c:pt>
              </c:strCache>
            </c:strRef>
          </c:tx>
          <c:spPr>
            <a:solidFill>
              <a:srgbClr val="7030A0"/>
            </a:solidFill>
          </c:spPr>
          <c:invertIfNegative val="0"/>
          <c:val>
            <c:numRef>
              <c:f>Graphs!$AW$70:$AW$73</c:f>
              <c:numCache>
                <c:formatCode>General</c:formatCode>
                <c:ptCount val="4"/>
                <c:pt idx="0">
                  <c:v>24</c:v>
                </c:pt>
                <c:pt idx="1">
                  <c:v>24</c:v>
                </c:pt>
                <c:pt idx="2">
                  <c:v>12</c:v>
                </c:pt>
                <c:pt idx="3">
                  <c:v>28</c:v>
                </c:pt>
              </c:numCache>
            </c:numRef>
          </c:val>
          <c:extLst>
            <c:ext xmlns:c16="http://schemas.microsoft.com/office/drawing/2014/chart" uri="{C3380CC4-5D6E-409C-BE32-E72D297353CC}">
              <c16:uniqueId val="{00000001-719D-914A-9DC9-7B861EE2D44B}"/>
            </c:ext>
          </c:extLst>
        </c:ser>
        <c:dLbls>
          <c:showLegendKey val="0"/>
          <c:showVal val="0"/>
          <c:showCatName val="0"/>
          <c:showSerName val="0"/>
          <c:showPercent val="0"/>
          <c:showBubbleSize val="0"/>
        </c:dLbls>
        <c:gapWidth val="25"/>
        <c:overlap val="100"/>
        <c:axId val="298646048"/>
        <c:axId val="298267600"/>
      </c:barChart>
      <c:catAx>
        <c:axId val="298646048"/>
        <c:scaling>
          <c:orientation val="minMax"/>
        </c:scaling>
        <c:delete val="0"/>
        <c:axPos val="b"/>
        <c:numFmt formatCode="@" sourceLinked="1"/>
        <c:majorTickMark val="none"/>
        <c:minorTickMark val="none"/>
        <c:tickLblPos val="nextTo"/>
        <c:txPr>
          <a:bodyPr/>
          <a:lstStyle/>
          <a:p>
            <a:pPr>
              <a:defRPr sz="2400" b="1"/>
            </a:pPr>
            <a:endParaRPr lang="en-US"/>
          </a:p>
        </c:txPr>
        <c:crossAx val="298267600"/>
        <c:crosses val="autoZero"/>
        <c:auto val="1"/>
        <c:lblAlgn val="ctr"/>
        <c:lblOffset val="100"/>
        <c:noMultiLvlLbl val="0"/>
      </c:catAx>
      <c:valAx>
        <c:axId val="298267600"/>
        <c:scaling>
          <c:orientation val="minMax"/>
          <c:max val="45"/>
        </c:scaling>
        <c:delete val="0"/>
        <c:axPos val="l"/>
        <c:numFmt formatCode="General" sourceLinked="1"/>
        <c:majorTickMark val="none"/>
        <c:minorTickMark val="none"/>
        <c:tickLblPos val="nextTo"/>
        <c:txPr>
          <a:bodyPr/>
          <a:lstStyle/>
          <a:p>
            <a:pPr>
              <a:defRPr sz="2400">
                <a:latin typeface="Arial" panose="020B0604020202020204" pitchFamily="34" charset="0"/>
                <a:cs typeface="Arial" panose="020B0604020202020204" pitchFamily="34" charset="0"/>
              </a:defRPr>
            </a:pPr>
            <a:endParaRPr lang="en-US"/>
          </a:p>
        </c:txPr>
        <c:crossAx val="298646048"/>
        <c:crosses val="autoZero"/>
        <c:crossBetween val="between"/>
      </c:valAx>
    </c:plotArea>
    <c:legend>
      <c:legendPos val="b"/>
      <c:overlay val="0"/>
      <c:txPr>
        <a:bodyPr/>
        <a:lstStyle/>
        <a:p>
          <a:pPr>
            <a:defRPr sz="2800">
              <a:latin typeface="Arial" panose="020B0604020202020204" pitchFamily="34" charset="0"/>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percentStacked"/>
        <c:varyColors val="0"/>
        <c:ser>
          <c:idx val="1"/>
          <c:order val="0"/>
          <c:tx>
            <c:strRef>
              <c:f>Graphs!$AY$3</c:f>
              <c:strCache>
                <c:ptCount val="1"/>
                <c:pt idx="0">
                  <c:v>Very Low</c:v>
                </c:pt>
              </c:strCache>
            </c:strRef>
          </c:tx>
          <c:spPr>
            <a:solidFill>
              <a:schemeClr val="accent6">
                <a:lumMod val="60000"/>
                <a:lumOff val="40000"/>
              </a:schemeClr>
            </a:solidFill>
          </c:spPr>
          <c:invertIfNegative val="0"/>
          <c:val>
            <c:numRef>
              <c:f>Graphs!$AY$4:$AY$73</c:f>
              <c:numCache>
                <c:formatCode>General</c:formatCode>
                <c:ptCount val="70"/>
                <c:pt idx="0">
                  <c:v>14</c:v>
                </c:pt>
                <c:pt idx="1">
                  <c:v>35</c:v>
                </c:pt>
                <c:pt idx="2">
                  <c:v>38</c:v>
                </c:pt>
                <c:pt idx="3">
                  <c:v>0</c:v>
                </c:pt>
                <c:pt idx="4">
                  <c:v>34</c:v>
                </c:pt>
                <c:pt idx="5">
                  <c:v>6</c:v>
                </c:pt>
                <c:pt idx="6">
                  <c:v>14</c:v>
                </c:pt>
                <c:pt idx="7">
                  <c:v>23</c:v>
                </c:pt>
                <c:pt idx="8">
                  <c:v>25</c:v>
                </c:pt>
                <c:pt idx="9">
                  <c:v>14</c:v>
                </c:pt>
                <c:pt idx="10">
                  <c:v>11</c:v>
                </c:pt>
                <c:pt idx="11">
                  <c:v>2</c:v>
                </c:pt>
                <c:pt idx="12">
                  <c:v>0</c:v>
                </c:pt>
                <c:pt idx="13">
                  <c:v>0</c:v>
                </c:pt>
                <c:pt idx="14">
                  <c:v>6</c:v>
                </c:pt>
                <c:pt idx="15">
                  <c:v>31</c:v>
                </c:pt>
                <c:pt idx="16">
                  <c:v>35</c:v>
                </c:pt>
                <c:pt idx="17">
                  <c:v>31</c:v>
                </c:pt>
                <c:pt idx="18">
                  <c:v>1</c:v>
                </c:pt>
                <c:pt idx="19">
                  <c:v>20</c:v>
                </c:pt>
                <c:pt idx="20">
                  <c:v>22</c:v>
                </c:pt>
                <c:pt idx="21">
                  <c:v>2</c:v>
                </c:pt>
                <c:pt idx="22">
                  <c:v>0</c:v>
                </c:pt>
                <c:pt idx="23">
                  <c:v>0</c:v>
                </c:pt>
                <c:pt idx="24">
                  <c:v>2</c:v>
                </c:pt>
                <c:pt idx="25">
                  <c:v>0</c:v>
                </c:pt>
                <c:pt idx="26">
                  <c:v>0</c:v>
                </c:pt>
                <c:pt idx="27">
                  <c:v>0</c:v>
                </c:pt>
                <c:pt idx="28">
                  <c:v>6</c:v>
                </c:pt>
                <c:pt idx="29">
                  <c:v>0</c:v>
                </c:pt>
                <c:pt idx="30">
                  <c:v>0</c:v>
                </c:pt>
                <c:pt idx="31">
                  <c:v>40</c:v>
                </c:pt>
                <c:pt idx="32">
                  <c:v>4</c:v>
                </c:pt>
                <c:pt idx="33">
                  <c:v>38</c:v>
                </c:pt>
                <c:pt idx="34">
                  <c:v>0</c:v>
                </c:pt>
                <c:pt idx="35">
                  <c:v>5</c:v>
                </c:pt>
                <c:pt idx="36">
                  <c:v>4</c:v>
                </c:pt>
                <c:pt idx="37">
                  <c:v>6</c:v>
                </c:pt>
                <c:pt idx="38">
                  <c:v>11</c:v>
                </c:pt>
                <c:pt idx="39">
                  <c:v>8</c:v>
                </c:pt>
                <c:pt idx="40">
                  <c:v>19</c:v>
                </c:pt>
                <c:pt idx="41">
                  <c:v>14</c:v>
                </c:pt>
                <c:pt idx="42">
                  <c:v>0</c:v>
                </c:pt>
                <c:pt idx="43">
                  <c:v>0</c:v>
                </c:pt>
                <c:pt idx="44">
                  <c:v>2</c:v>
                </c:pt>
                <c:pt idx="45">
                  <c:v>2</c:v>
                </c:pt>
                <c:pt idx="46">
                  <c:v>33</c:v>
                </c:pt>
                <c:pt idx="47">
                  <c:v>34</c:v>
                </c:pt>
                <c:pt idx="48">
                  <c:v>0</c:v>
                </c:pt>
                <c:pt idx="49">
                  <c:v>16</c:v>
                </c:pt>
                <c:pt idx="50">
                  <c:v>4</c:v>
                </c:pt>
                <c:pt idx="51">
                  <c:v>1</c:v>
                </c:pt>
                <c:pt idx="52">
                  <c:v>33</c:v>
                </c:pt>
                <c:pt idx="53">
                  <c:v>4</c:v>
                </c:pt>
                <c:pt idx="54">
                  <c:v>4</c:v>
                </c:pt>
                <c:pt idx="55">
                  <c:v>1</c:v>
                </c:pt>
                <c:pt idx="56">
                  <c:v>1</c:v>
                </c:pt>
                <c:pt idx="57">
                  <c:v>0</c:v>
                </c:pt>
                <c:pt idx="58">
                  <c:v>0</c:v>
                </c:pt>
                <c:pt idx="59">
                  <c:v>0</c:v>
                </c:pt>
                <c:pt idx="60">
                  <c:v>4</c:v>
                </c:pt>
                <c:pt idx="61">
                  <c:v>0</c:v>
                </c:pt>
                <c:pt idx="62">
                  <c:v>0</c:v>
                </c:pt>
                <c:pt idx="63">
                  <c:v>0</c:v>
                </c:pt>
                <c:pt idx="64">
                  <c:v>5</c:v>
                </c:pt>
                <c:pt idx="65">
                  <c:v>0</c:v>
                </c:pt>
                <c:pt idx="66">
                  <c:v>0</c:v>
                </c:pt>
                <c:pt idx="67">
                  <c:v>4</c:v>
                </c:pt>
                <c:pt idx="68">
                  <c:v>8</c:v>
                </c:pt>
                <c:pt idx="69">
                  <c:v>6</c:v>
                </c:pt>
              </c:numCache>
            </c:numRef>
          </c:val>
          <c:extLst>
            <c:ext xmlns:c16="http://schemas.microsoft.com/office/drawing/2014/chart" uri="{C3380CC4-5D6E-409C-BE32-E72D297353CC}">
              <c16:uniqueId val="{00000000-5632-CE4F-8BC0-AA8DD5BAD6EB}"/>
            </c:ext>
          </c:extLst>
        </c:ser>
        <c:ser>
          <c:idx val="2"/>
          <c:order val="1"/>
          <c:tx>
            <c:strRef>
              <c:f>Graphs!$AZ$3</c:f>
              <c:strCache>
                <c:ptCount val="1"/>
                <c:pt idx="0">
                  <c:v>Low</c:v>
                </c:pt>
              </c:strCache>
            </c:strRef>
          </c:tx>
          <c:spPr>
            <a:solidFill>
              <a:schemeClr val="accent6"/>
            </a:solidFill>
          </c:spPr>
          <c:invertIfNegative val="0"/>
          <c:val>
            <c:numRef>
              <c:f>Graphs!$AZ$4:$AZ$74</c:f>
              <c:numCache>
                <c:formatCode>General</c:formatCode>
                <c:ptCount val="71"/>
                <c:pt idx="0">
                  <c:v>5</c:v>
                </c:pt>
                <c:pt idx="1">
                  <c:v>3</c:v>
                </c:pt>
                <c:pt idx="2">
                  <c:v>3</c:v>
                </c:pt>
                <c:pt idx="3">
                  <c:v>0</c:v>
                </c:pt>
                <c:pt idx="4">
                  <c:v>4</c:v>
                </c:pt>
                <c:pt idx="5">
                  <c:v>3</c:v>
                </c:pt>
                <c:pt idx="6">
                  <c:v>6</c:v>
                </c:pt>
                <c:pt idx="7">
                  <c:v>7</c:v>
                </c:pt>
                <c:pt idx="8">
                  <c:v>11</c:v>
                </c:pt>
                <c:pt idx="9">
                  <c:v>4</c:v>
                </c:pt>
                <c:pt idx="10">
                  <c:v>11</c:v>
                </c:pt>
                <c:pt idx="11">
                  <c:v>1</c:v>
                </c:pt>
                <c:pt idx="12">
                  <c:v>0</c:v>
                </c:pt>
                <c:pt idx="13">
                  <c:v>0</c:v>
                </c:pt>
                <c:pt idx="14">
                  <c:v>2</c:v>
                </c:pt>
                <c:pt idx="15">
                  <c:v>5</c:v>
                </c:pt>
                <c:pt idx="16">
                  <c:v>5</c:v>
                </c:pt>
                <c:pt idx="17">
                  <c:v>5</c:v>
                </c:pt>
                <c:pt idx="18">
                  <c:v>1</c:v>
                </c:pt>
                <c:pt idx="19">
                  <c:v>2</c:v>
                </c:pt>
                <c:pt idx="20">
                  <c:v>4</c:v>
                </c:pt>
                <c:pt idx="21">
                  <c:v>0</c:v>
                </c:pt>
                <c:pt idx="22">
                  <c:v>0</c:v>
                </c:pt>
                <c:pt idx="23">
                  <c:v>0</c:v>
                </c:pt>
                <c:pt idx="24">
                  <c:v>4</c:v>
                </c:pt>
                <c:pt idx="25">
                  <c:v>0</c:v>
                </c:pt>
                <c:pt idx="26">
                  <c:v>0</c:v>
                </c:pt>
                <c:pt idx="27">
                  <c:v>0</c:v>
                </c:pt>
                <c:pt idx="28">
                  <c:v>0</c:v>
                </c:pt>
                <c:pt idx="29">
                  <c:v>2</c:v>
                </c:pt>
                <c:pt idx="30">
                  <c:v>0</c:v>
                </c:pt>
                <c:pt idx="31">
                  <c:v>4</c:v>
                </c:pt>
                <c:pt idx="32">
                  <c:v>1</c:v>
                </c:pt>
                <c:pt idx="33">
                  <c:v>4</c:v>
                </c:pt>
                <c:pt idx="34">
                  <c:v>2</c:v>
                </c:pt>
                <c:pt idx="35">
                  <c:v>2</c:v>
                </c:pt>
                <c:pt idx="36">
                  <c:v>3</c:v>
                </c:pt>
                <c:pt idx="37">
                  <c:v>6</c:v>
                </c:pt>
                <c:pt idx="38">
                  <c:v>6</c:v>
                </c:pt>
                <c:pt idx="39">
                  <c:v>6</c:v>
                </c:pt>
                <c:pt idx="40">
                  <c:v>7</c:v>
                </c:pt>
                <c:pt idx="41">
                  <c:v>2</c:v>
                </c:pt>
                <c:pt idx="42">
                  <c:v>0</c:v>
                </c:pt>
                <c:pt idx="43">
                  <c:v>0</c:v>
                </c:pt>
                <c:pt idx="44">
                  <c:v>2</c:v>
                </c:pt>
                <c:pt idx="45">
                  <c:v>0</c:v>
                </c:pt>
                <c:pt idx="46">
                  <c:v>4</c:v>
                </c:pt>
                <c:pt idx="47">
                  <c:v>4</c:v>
                </c:pt>
                <c:pt idx="48">
                  <c:v>0</c:v>
                </c:pt>
                <c:pt idx="49">
                  <c:v>12</c:v>
                </c:pt>
                <c:pt idx="50">
                  <c:v>2</c:v>
                </c:pt>
                <c:pt idx="51">
                  <c:v>0</c:v>
                </c:pt>
                <c:pt idx="52">
                  <c:v>5</c:v>
                </c:pt>
                <c:pt idx="53">
                  <c:v>1</c:v>
                </c:pt>
                <c:pt idx="54">
                  <c:v>1</c:v>
                </c:pt>
                <c:pt idx="55">
                  <c:v>2</c:v>
                </c:pt>
                <c:pt idx="56">
                  <c:v>2</c:v>
                </c:pt>
                <c:pt idx="57">
                  <c:v>0</c:v>
                </c:pt>
                <c:pt idx="58">
                  <c:v>0</c:v>
                </c:pt>
                <c:pt idx="59">
                  <c:v>0</c:v>
                </c:pt>
                <c:pt idx="60">
                  <c:v>0</c:v>
                </c:pt>
                <c:pt idx="61">
                  <c:v>0</c:v>
                </c:pt>
                <c:pt idx="62">
                  <c:v>0</c:v>
                </c:pt>
                <c:pt idx="63">
                  <c:v>0</c:v>
                </c:pt>
                <c:pt idx="64">
                  <c:v>5</c:v>
                </c:pt>
                <c:pt idx="65">
                  <c:v>0</c:v>
                </c:pt>
                <c:pt idx="66">
                  <c:v>0</c:v>
                </c:pt>
                <c:pt idx="67">
                  <c:v>1</c:v>
                </c:pt>
                <c:pt idx="68">
                  <c:v>3</c:v>
                </c:pt>
                <c:pt idx="69">
                  <c:v>4</c:v>
                </c:pt>
              </c:numCache>
            </c:numRef>
          </c:val>
          <c:extLst>
            <c:ext xmlns:c16="http://schemas.microsoft.com/office/drawing/2014/chart" uri="{C3380CC4-5D6E-409C-BE32-E72D297353CC}">
              <c16:uniqueId val="{00000001-5632-CE4F-8BC0-AA8DD5BAD6EB}"/>
            </c:ext>
          </c:extLst>
        </c:ser>
        <c:ser>
          <c:idx val="3"/>
          <c:order val="2"/>
          <c:tx>
            <c:strRef>
              <c:f>Graphs!$BA$3</c:f>
              <c:strCache>
                <c:ptCount val="1"/>
                <c:pt idx="0">
                  <c:v>Moderate</c:v>
                </c:pt>
              </c:strCache>
            </c:strRef>
          </c:tx>
          <c:spPr>
            <a:solidFill>
              <a:srgbClr val="FFC000"/>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Graphs!$BA$4:$BA$73</c:f>
              <c:numCache>
                <c:formatCode>General</c:formatCode>
                <c:ptCount val="70"/>
                <c:pt idx="0">
                  <c:v>12</c:v>
                </c:pt>
                <c:pt idx="1">
                  <c:v>0</c:v>
                </c:pt>
                <c:pt idx="2">
                  <c:v>2</c:v>
                </c:pt>
                <c:pt idx="3">
                  <c:v>0</c:v>
                </c:pt>
                <c:pt idx="4">
                  <c:v>0</c:v>
                </c:pt>
                <c:pt idx="5">
                  <c:v>6</c:v>
                </c:pt>
                <c:pt idx="6">
                  <c:v>7</c:v>
                </c:pt>
                <c:pt idx="7">
                  <c:v>6</c:v>
                </c:pt>
                <c:pt idx="8">
                  <c:v>4</c:v>
                </c:pt>
                <c:pt idx="9">
                  <c:v>0</c:v>
                </c:pt>
                <c:pt idx="10">
                  <c:v>7</c:v>
                </c:pt>
                <c:pt idx="11">
                  <c:v>1</c:v>
                </c:pt>
                <c:pt idx="12">
                  <c:v>0</c:v>
                </c:pt>
                <c:pt idx="13">
                  <c:v>0</c:v>
                </c:pt>
                <c:pt idx="14">
                  <c:v>0</c:v>
                </c:pt>
                <c:pt idx="15">
                  <c:v>2</c:v>
                </c:pt>
                <c:pt idx="16">
                  <c:v>0</c:v>
                </c:pt>
                <c:pt idx="17">
                  <c:v>0</c:v>
                </c:pt>
                <c:pt idx="18">
                  <c:v>0</c:v>
                </c:pt>
                <c:pt idx="19">
                  <c:v>2</c:v>
                </c:pt>
                <c:pt idx="20">
                  <c:v>2</c:v>
                </c:pt>
                <c:pt idx="21">
                  <c:v>2</c:v>
                </c:pt>
                <c:pt idx="22">
                  <c:v>0</c:v>
                </c:pt>
                <c:pt idx="23">
                  <c:v>0</c:v>
                </c:pt>
                <c:pt idx="24">
                  <c:v>3</c:v>
                </c:pt>
                <c:pt idx="25">
                  <c:v>0</c:v>
                </c:pt>
                <c:pt idx="26">
                  <c:v>0</c:v>
                </c:pt>
                <c:pt idx="27">
                  <c:v>0</c:v>
                </c:pt>
                <c:pt idx="28">
                  <c:v>0</c:v>
                </c:pt>
                <c:pt idx="29">
                  <c:v>2</c:v>
                </c:pt>
                <c:pt idx="30">
                  <c:v>0</c:v>
                </c:pt>
                <c:pt idx="31">
                  <c:v>0</c:v>
                </c:pt>
                <c:pt idx="32">
                  <c:v>1</c:v>
                </c:pt>
                <c:pt idx="33">
                  <c:v>1</c:v>
                </c:pt>
                <c:pt idx="34">
                  <c:v>0</c:v>
                </c:pt>
                <c:pt idx="35">
                  <c:v>5</c:v>
                </c:pt>
                <c:pt idx="36">
                  <c:v>7</c:v>
                </c:pt>
                <c:pt idx="37">
                  <c:v>3</c:v>
                </c:pt>
                <c:pt idx="38">
                  <c:v>5</c:v>
                </c:pt>
                <c:pt idx="39">
                  <c:v>5</c:v>
                </c:pt>
                <c:pt idx="40">
                  <c:v>1</c:v>
                </c:pt>
                <c:pt idx="41">
                  <c:v>0</c:v>
                </c:pt>
                <c:pt idx="42">
                  <c:v>0</c:v>
                </c:pt>
                <c:pt idx="43">
                  <c:v>0</c:v>
                </c:pt>
                <c:pt idx="44">
                  <c:v>0</c:v>
                </c:pt>
                <c:pt idx="45">
                  <c:v>0</c:v>
                </c:pt>
                <c:pt idx="46">
                  <c:v>1</c:v>
                </c:pt>
                <c:pt idx="47">
                  <c:v>0</c:v>
                </c:pt>
                <c:pt idx="48">
                  <c:v>0</c:v>
                </c:pt>
                <c:pt idx="49">
                  <c:v>6</c:v>
                </c:pt>
                <c:pt idx="50">
                  <c:v>3</c:v>
                </c:pt>
                <c:pt idx="51">
                  <c:v>1</c:v>
                </c:pt>
                <c:pt idx="52">
                  <c:v>0</c:v>
                </c:pt>
                <c:pt idx="53">
                  <c:v>1</c:v>
                </c:pt>
                <c:pt idx="54">
                  <c:v>1</c:v>
                </c:pt>
                <c:pt idx="55">
                  <c:v>2</c:v>
                </c:pt>
                <c:pt idx="56">
                  <c:v>3</c:v>
                </c:pt>
                <c:pt idx="57">
                  <c:v>4</c:v>
                </c:pt>
                <c:pt idx="58">
                  <c:v>4</c:v>
                </c:pt>
                <c:pt idx="59">
                  <c:v>0</c:v>
                </c:pt>
                <c:pt idx="60">
                  <c:v>1</c:v>
                </c:pt>
                <c:pt idx="61">
                  <c:v>1</c:v>
                </c:pt>
                <c:pt idx="62">
                  <c:v>0</c:v>
                </c:pt>
                <c:pt idx="63">
                  <c:v>0</c:v>
                </c:pt>
                <c:pt idx="64">
                  <c:v>1</c:v>
                </c:pt>
                <c:pt idx="65">
                  <c:v>0</c:v>
                </c:pt>
                <c:pt idx="66">
                  <c:v>2</c:v>
                </c:pt>
                <c:pt idx="67">
                  <c:v>4</c:v>
                </c:pt>
                <c:pt idx="68">
                  <c:v>3</c:v>
                </c:pt>
                <c:pt idx="69">
                  <c:v>3</c:v>
                </c:pt>
              </c:numCache>
            </c:numRef>
          </c:val>
          <c:extLst>
            <c:ext xmlns:c16="http://schemas.microsoft.com/office/drawing/2014/chart" uri="{C3380CC4-5D6E-409C-BE32-E72D297353CC}">
              <c16:uniqueId val="{00000002-5632-CE4F-8BC0-AA8DD5BAD6EB}"/>
            </c:ext>
          </c:extLst>
        </c:ser>
        <c:ser>
          <c:idx val="4"/>
          <c:order val="3"/>
          <c:tx>
            <c:strRef>
              <c:f>Graphs!$BB$3</c:f>
              <c:strCache>
                <c:ptCount val="1"/>
                <c:pt idx="0">
                  <c:v>High</c:v>
                </c:pt>
              </c:strCache>
            </c:strRef>
          </c:tx>
          <c:spPr>
            <a:solidFill>
              <a:schemeClr val="accent2"/>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Graphs!$BB$4:$BB$73</c:f>
              <c:numCache>
                <c:formatCode>General</c:formatCode>
                <c:ptCount val="70"/>
                <c:pt idx="0">
                  <c:v>3</c:v>
                </c:pt>
                <c:pt idx="1">
                  <c:v>0</c:v>
                </c:pt>
                <c:pt idx="2">
                  <c:v>0</c:v>
                </c:pt>
                <c:pt idx="3">
                  <c:v>0</c:v>
                </c:pt>
                <c:pt idx="4">
                  <c:v>0</c:v>
                </c:pt>
                <c:pt idx="5">
                  <c:v>7</c:v>
                </c:pt>
                <c:pt idx="6">
                  <c:v>4</c:v>
                </c:pt>
                <c:pt idx="7">
                  <c:v>2</c:v>
                </c:pt>
                <c:pt idx="8">
                  <c:v>2</c:v>
                </c:pt>
                <c:pt idx="9">
                  <c:v>0</c:v>
                </c:pt>
                <c:pt idx="10">
                  <c:v>4</c:v>
                </c:pt>
                <c:pt idx="11">
                  <c:v>0</c:v>
                </c:pt>
                <c:pt idx="12">
                  <c:v>0</c:v>
                </c:pt>
                <c:pt idx="13">
                  <c:v>0</c:v>
                </c:pt>
                <c:pt idx="14">
                  <c:v>0</c:v>
                </c:pt>
                <c:pt idx="15">
                  <c:v>0</c:v>
                </c:pt>
                <c:pt idx="16">
                  <c:v>0</c:v>
                </c:pt>
                <c:pt idx="17">
                  <c:v>0</c:v>
                </c:pt>
                <c:pt idx="18">
                  <c:v>0</c:v>
                </c:pt>
                <c:pt idx="19">
                  <c:v>0</c:v>
                </c:pt>
                <c:pt idx="20">
                  <c:v>2</c:v>
                </c:pt>
                <c:pt idx="21">
                  <c:v>0</c:v>
                </c:pt>
                <c:pt idx="22">
                  <c:v>0</c:v>
                </c:pt>
                <c:pt idx="23">
                  <c:v>0</c:v>
                </c:pt>
                <c:pt idx="24">
                  <c:v>2</c:v>
                </c:pt>
                <c:pt idx="25">
                  <c:v>0</c:v>
                </c:pt>
                <c:pt idx="26">
                  <c:v>0</c:v>
                </c:pt>
                <c:pt idx="27">
                  <c:v>0</c:v>
                </c:pt>
                <c:pt idx="28">
                  <c:v>0</c:v>
                </c:pt>
                <c:pt idx="29">
                  <c:v>0</c:v>
                </c:pt>
                <c:pt idx="30">
                  <c:v>0</c:v>
                </c:pt>
                <c:pt idx="31">
                  <c:v>0</c:v>
                </c:pt>
                <c:pt idx="32">
                  <c:v>0</c:v>
                </c:pt>
                <c:pt idx="33">
                  <c:v>1</c:v>
                </c:pt>
                <c:pt idx="34">
                  <c:v>0</c:v>
                </c:pt>
                <c:pt idx="35">
                  <c:v>6</c:v>
                </c:pt>
                <c:pt idx="36">
                  <c:v>6</c:v>
                </c:pt>
                <c:pt idx="37">
                  <c:v>8</c:v>
                </c:pt>
                <c:pt idx="38">
                  <c:v>2</c:v>
                </c:pt>
                <c:pt idx="39">
                  <c:v>3</c:v>
                </c:pt>
                <c:pt idx="40">
                  <c:v>0</c:v>
                </c:pt>
                <c:pt idx="41">
                  <c:v>0</c:v>
                </c:pt>
                <c:pt idx="42">
                  <c:v>0</c:v>
                </c:pt>
                <c:pt idx="43">
                  <c:v>0</c:v>
                </c:pt>
                <c:pt idx="44">
                  <c:v>0</c:v>
                </c:pt>
                <c:pt idx="45">
                  <c:v>0</c:v>
                </c:pt>
                <c:pt idx="46">
                  <c:v>0</c:v>
                </c:pt>
                <c:pt idx="47">
                  <c:v>0</c:v>
                </c:pt>
                <c:pt idx="48">
                  <c:v>0</c:v>
                </c:pt>
                <c:pt idx="49">
                  <c:v>7</c:v>
                </c:pt>
                <c:pt idx="50">
                  <c:v>2</c:v>
                </c:pt>
                <c:pt idx="51">
                  <c:v>0</c:v>
                </c:pt>
                <c:pt idx="52">
                  <c:v>0</c:v>
                </c:pt>
                <c:pt idx="53">
                  <c:v>2</c:v>
                </c:pt>
                <c:pt idx="54">
                  <c:v>2</c:v>
                </c:pt>
                <c:pt idx="55">
                  <c:v>3</c:v>
                </c:pt>
                <c:pt idx="56">
                  <c:v>4</c:v>
                </c:pt>
                <c:pt idx="57">
                  <c:v>7</c:v>
                </c:pt>
                <c:pt idx="58">
                  <c:v>7</c:v>
                </c:pt>
                <c:pt idx="59">
                  <c:v>0</c:v>
                </c:pt>
                <c:pt idx="60">
                  <c:v>0</c:v>
                </c:pt>
                <c:pt idx="61">
                  <c:v>1</c:v>
                </c:pt>
                <c:pt idx="62">
                  <c:v>0</c:v>
                </c:pt>
                <c:pt idx="63">
                  <c:v>0</c:v>
                </c:pt>
                <c:pt idx="64">
                  <c:v>1</c:v>
                </c:pt>
                <c:pt idx="65">
                  <c:v>0</c:v>
                </c:pt>
                <c:pt idx="66">
                  <c:v>6</c:v>
                </c:pt>
                <c:pt idx="67">
                  <c:v>0</c:v>
                </c:pt>
                <c:pt idx="68">
                  <c:v>5</c:v>
                </c:pt>
                <c:pt idx="69">
                  <c:v>0</c:v>
                </c:pt>
              </c:numCache>
            </c:numRef>
          </c:val>
          <c:extLst>
            <c:ext xmlns:c16="http://schemas.microsoft.com/office/drawing/2014/chart" uri="{C3380CC4-5D6E-409C-BE32-E72D297353CC}">
              <c16:uniqueId val="{00000003-5632-CE4F-8BC0-AA8DD5BAD6EB}"/>
            </c:ext>
          </c:extLst>
        </c:ser>
        <c:ser>
          <c:idx val="5"/>
          <c:order val="4"/>
          <c:tx>
            <c:strRef>
              <c:f>Graphs!$BC$3</c:f>
              <c:strCache>
                <c:ptCount val="1"/>
                <c:pt idx="0">
                  <c:v>Very High</c:v>
                </c:pt>
              </c:strCache>
            </c:strRef>
          </c:tx>
          <c:spPr>
            <a:solidFill>
              <a:srgbClr val="C00000"/>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Graphs!$BC$4:$BC$73</c:f>
              <c:numCache>
                <c:formatCode>General</c:formatCode>
                <c:ptCount val="70"/>
                <c:pt idx="0">
                  <c:v>0</c:v>
                </c:pt>
                <c:pt idx="1">
                  <c:v>0</c:v>
                </c:pt>
                <c:pt idx="2">
                  <c:v>1</c:v>
                </c:pt>
                <c:pt idx="3">
                  <c:v>0</c:v>
                </c:pt>
                <c:pt idx="4">
                  <c:v>0</c:v>
                </c:pt>
                <c:pt idx="5">
                  <c:v>16</c:v>
                </c:pt>
                <c:pt idx="6">
                  <c:v>7</c:v>
                </c:pt>
                <c:pt idx="7">
                  <c:v>4</c:v>
                </c:pt>
                <c:pt idx="8">
                  <c:v>2</c:v>
                </c:pt>
                <c:pt idx="9">
                  <c:v>0</c:v>
                </c:pt>
                <c:pt idx="10">
                  <c:v>1</c:v>
                </c:pt>
                <c:pt idx="11">
                  <c:v>0</c:v>
                </c:pt>
                <c:pt idx="12">
                  <c:v>0</c:v>
                </c:pt>
                <c:pt idx="13">
                  <c:v>0</c:v>
                </c:pt>
                <c:pt idx="14">
                  <c:v>0</c:v>
                </c:pt>
                <c:pt idx="15">
                  <c:v>0</c:v>
                </c:pt>
                <c:pt idx="16">
                  <c:v>0</c:v>
                </c:pt>
                <c:pt idx="17">
                  <c:v>0</c:v>
                </c:pt>
                <c:pt idx="18">
                  <c:v>0</c:v>
                </c:pt>
                <c:pt idx="19">
                  <c:v>0</c:v>
                </c:pt>
                <c:pt idx="20">
                  <c:v>0</c:v>
                </c:pt>
                <c:pt idx="21">
                  <c:v>8</c:v>
                </c:pt>
                <c:pt idx="22">
                  <c:v>0</c:v>
                </c:pt>
                <c:pt idx="23">
                  <c:v>0</c:v>
                </c:pt>
                <c:pt idx="24">
                  <c:v>1</c:v>
                </c:pt>
                <c:pt idx="25">
                  <c:v>0</c:v>
                </c:pt>
                <c:pt idx="26">
                  <c:v>0</c:v>
                </c:pt>
                <c:pt idx="27">
                  <c:v>0</c:v>
                </c:pt>
                <c:pt idx="28">
                  <c:v>0</c:v>
                </c:pt>
                <c:pt idx="29">
                  <c:v>0</c:v>
                </c:pt>
                <c:pt idx="30">
                  <c:v>0</c:v>
                </c:pt>
                <c:pt idx="31">
                  <c:v>0</c:v>
                </c:pt>
                <c:pt idx="32">
                  <c:v>0</c:v>
                </c:pt>
                <c:pt idx="33">
                  <c:v>0</c:v>
                </c:pt>
                <c:pt idx="34">
                  <c:v>0</c:v>
                </c:pt>
                <c:pt idx="35">
                  <c:v>16</c:v>
                </c:pt>
                <c:pt idx="36">
                  <c:v>14</c:v>
                </c:pt>
                <c:pt idx="37">
                  <c:v>5</c:v>
                </c:pt>
                <c:pt idx="38">
                  <c:v>0</c:v>
                </c:pt>
                <c:pt idx="39">
                  <c:v>2</c:v>
                </c:pt>
                <c:pt idx="40">
                  <c:v>0</c:v>
                </c:pt>
                <c:pt idx="41">
                  <c:v>0</c:v>
                </c:pt>
                <c:pt idx="42">
                  <c:v>0</c:v>
                </c:pt>
                <c:pt idx="43">
                  <c:v>0</c:v>
                </c:pt>
                <c:pt idx="44">
                  <c:v>0</c:v>
                </c:pt>
                <c:pt idx="45">
                  <c:v>0</c:v>
                </c:pt>
                <c:pt idx="46">
                  <c:v>0</c:v>
                </c:pt>
                <c:pt idx="47">
                  <c:v>0</c:v>
                </c:pt>
                <c:pt idx="48">
                  <c:v>0</c:v>
                </c:pt>
                <c:pt idx="49">
                  <c:v>1</c:v>
                </c:pt>
                <c:pt idx="50">
                  <c:v>3</c:v>
                </c:pt>
                <c:pt idx="51">
                  <c:v>0</c:v>
                </c:pt>
                <c:pt idx="52">
                  <c:v>0</c:v>
                </c:pt>
                <c:pt idx="53">
                  <c:v>0</c:v>
                </c:pt>
                <c:pt idx="54">
                  <c:v>0</c:v>
                </c:pt>
                <c:pt idx="55">
                  <c:v>0</c:v>
                </c:pt>
                <c:pt idx="56">
                  <c:v>0</c:v>
                </c:pt>
                <c:pt idx="57">
                  <c:v>3</c:v>
                </c:pt>
                <c:pt idx="58">
                  <c:v>5</c:v>
                </c:pt>
                <c:pt idx="59">
                  <c:v>0</c:v>
                </c:pt>
                <c:pt idx="60">
                  <c:v>1</c:v>
                </c:pt>
                <c:pt idx="61">
                  <c:v>0</c:v>
                </c:pt>
                <c:pt idx="62">
                  <c:v>0</c:v>
                </c:pt>
                <c:pt idx="63">
                  <c:v>0</c:v>
                </c:pt>
                <c:pt idx="64">
                  <c:v>0</c:v>
                </c:pt>
                <c:pt idx="65">
                  <c:v>0</c:v>
                </c:pt>
                <c:pt idx="66">
                  <c:v>10</c:v>
                </c:pt>
                <c:pt idx="67">
                  <c:v>11</c:v>
                </c:pt>
                <c:pt idx="68">
                  <c:v>9</c:v>
                </c:pt>
                <c:pt idx="69">
                  <c:v>1</c:v>
                </c:pt>
              </c:numCache>
            </c:numRef>
          </c:val>
          <c:extLst>
            <c:ext xmlns:c16="http://schemas.microsoft.com/office/drawing/2014/chart" uri="{C3380CC4-5D6E-409C-BE32-E72D297353CC}">
              <c16:uniqueId val="{00000004-5632-CE4F-8BC0-AA8DD5BAD6EB}"/>
            </c:ext>
          </c:extLst>
        </c:ser>
        <c:ser>
          <c:idx val="0"/>
          <c:order val="5"/>
          <c:tx>
            <c:strRef>
              <c:f>Graphs!$AX$3</c:f>
              <c:strCache>
                <c:ptCount val="1"/>
                <c:pt idx="0">
                  <c:v>Low Priority Data Gap</c:v>
                </c:pt>
              </c:strCache>
            </c:strRef>
          </c:tx>
          <c:spPr>
            <a:solidFill>
              <a:schemeClr val="bg1">
                <a:lumMod val="75000"/>
              </a:schemeClr>
            </a:solidFill>
          </c:spPr>
          <c:invertIfNegative val="0"/>
          <c:val>
            <c:numRef>
              <c:f>Graphs!$AX$4:$AX$73</c:f>
              <c:numCache>
                <c:formatCode>General</c:formatCode>
                <c:ptCount val="70"/>
                <c:pt idx="0">
                  <c:v>4</c:v>
                </c:pt>
                <c:pt idx="1">
                  <c:v>4</c:v>
                </c:pt>
                <c:pt idx="2">
                  <c:v>0</c:v>
                </c:pt>
                <c:pt idx="3">
                  <c:v>22</c:v>
                </c:pt>
                <c:pt idx="4">
                  <c:v>6</c:v>
                </c:pt>
                <c:pt idx="5">
                  <c:v>2</c:v>
                </c:pt>
                <c:pt idx="6">
                  <c:v>4</c:v>
                </c:pt>
                <c:pt idx="7">
                  <c:v>2</c:v>
                </c:pt>
                <c:pt idx="8">
                  <c:v>0</c:v>
                </c:pt>
                <c:pt idx="9">
                  <c:v>0</c:v>
                </c:pt>
                <c:pt idx="10">
                  <c:v>2</c:v>
                </c:pt>
                <c:pt idx="11">
                  <c:v>40</c:v>
                </c:pt>
                <c:pt idx="12">
                  <c:v>24</c:v>
                </c:pt>
                <c:pt idx="13">
                  <c:v>24</c:v>
                </c:pt>
                <c:pt idx="14">
                  <c:v>20</c:v>
                </c:pt>
                <c:pt idx="15">
                  <c:v>6</c:v>
                </c:pt>
                <c:pt idx="16">
                  <c:v>4</c:v>
                </c:pt>
                <c:pt idx="17">
                  <c:v>8</c:v>
                </c:pt>
                <c:pt idx="18">
                  <c:v>8</c:v>
                </c:pt>
                <c:pt idx="19">
                  <c:v>0</c:v>
                </c:pt>
                <c:pt idx="20">
                  <c:v>2</c:v>
                </c:pt>
                <c:pt idx="21">
                  <c:v>0</c:v>
                </c:pt>
                <c:pt idx="22">
                  <c:v>44</c:v>
                </c:pt>
                <c:pt idx="23">
                  <c:v>44</c:v>
                </c:pt>
                <c:pt idx="24">
                  <c:v>4</c:v>
                </c:pt>
                <c:pt idx="25">
                  <c:v>16</c:v>
                </c:pt>
                <c:pt idx="26">
                  <c:v>18</c:v>
                </c:pt>
                <c:pt idx="27">
                  <c:v>18</c:v>
                </c:pt>
                <c:pt idx="28">
                  <c:v>30</c:v>
                </c:pt>
                <c:pt idx="29">
                  <c:v>26</c:v>
                </c:pt>
                <c:pt idx="30">
                  <c:v>44</c:v>
                </c:pt>
                <c:pt idx="31">
                  <c:v>0</c:v>
                </c:pt>
                <c:pt idx="32">
                  <c:v>12</c:v>
                </c:pt>
                <c:pt idx="33">
                  <c:v>0</c:v>
                </c:pt>
                <c:pt idx="34">
                  <c:v>4</c:v>
                </c:pt>
                <c:pt idx="35">
                  <c:v>0</c:v>
                </c:pt>
                <c:pt idx="36">
                  <c:v>2</c:v>
                </c:pt>
                <c:pt idx="37">
                  <c:v>0</c:v>
                </c:pt>
                <c:pt idx="38">
                  <c:v>0</c:v>
                </c:pt>
                <c:pt idx="39">
                  <c:v>12</c:v>
                </c:pt>
                <c:pt idx="40">
                  <c:v>1</c:v>
                </c:pt>
                <c:pt idx="41">
                  <c:v>0</c:v>
                </c:pt>
                <c:pt idx="42">
                  <c:v>16</c:v>
                </c:pt>
                <c:pt idx="43">
                  <c:v>16</c:v>
                </c:pt>
                <c:pt idx="44">
                  <c:v>24</c:v>
                </c:pt>
                <c:pt idx="45">
                  <c:v>42</c:v>
                </c:pt>
                <c:pt idx="46">
                  <c:v>6</c:v>
                </c:pt>
                <c:pt idx="47">
                  <c:v>6</c:v>
                </c:pt>
                <c:pt idx="48">
                  <c:v>16</c:v>
                </c:pt>
                <c:pt idx="49">
                  <c:v>2</c:v>
                </c:pt>
                <c:pt idx="50">
                  <c:v>0</c:v>
                </c:pt>
                <c:pt idx="51">
                  <c:v>16</c:v>
                </c:pt>
                <c:pt idx="52">
                  <c:v>0</c:v>
                </c:pt>
                <c:pt idx="53">
                  <c:v>4</c:v>
                </c:pt>
                <c:pt idx="54">
                  <c:v>4</c:v>
                </c:pt>
                <c:pt idx="55">
                  <c:v>4</c:v>
                </c:pt>
                <c:pt idx="56">
                  <c:v>4</c:v>
                </c:pt>
                <c:pt idx="57">
                  <c:v>2</c:v>
                </c:pt>
                <c:pt idx="58">
                  <c:v>4</c:v>
                </c:pt>
                <c:pt idx="59">
                  <c:v>16</c:v>
                </c:pt>
                <c:pt idx="60">
                  <c:v>0</c:v>
                </c:pt>
                <c:pt idx="61">
                  <c:v>16</c:v>
                </c:pt>
                <c:pt idx="62">
                  <c:v>16</c:v>
                </c:pt>
                <c:pt idx="63">
                  <c:v>16</c:v>
                </c:pt>
                <c:pt idx="64">
                  <c:v>18</c:v>
                </c:pt>
                <c:pt idx="65">
                  <c:v>42</c:v>
                </c:pt>
                <c:pt idx="66">
                  <c:v>2</c:v>
                </c:pt>
                <c:pt idx="67">
                  <c:v>0</c:v>
                </c:pt>
                <c:pt idx="68">
                  <c:v>4</c:v>
                </c:pt>
                <c:pt idx="69">
                  <c:v>2</c:v>
                </c:pt>
              </c:numCache>
            </c:numRef>
          </c:val>
          <c:extLst>
            <c:ext xmlns:c16="http://schemas.microsoft.com/office/drawing/2014/chart" uri="{C3380CC4-5D6E-409C-BE32-E72D297353CC}">
              <c16:uniqueId val="{00000005-5632-CE4F-8BC0-AA8DD5BAD6EB}"/>
            </c:ext>
          </c:extLst>
        </c:ser>
        <c:ser>
          <c:idx val="6"/>
          <c:order val="6"/>
          <c:tx>
            <c:strRef>
              <c:f>Graphs!$AW$3</c:f>
              <c:strCache>
                <c:ptCount val="1"/>
                <c:pt idx="0">
                  <c:v>High Priority Data Gap</c:v>
                </c:pt>
              </c:strCache>
            </c:strRef>
          </c:tx>
          <c:spPr>
            <a:solidFill>
              <a:srgbClr val="7030A0"/>
            </a:solidFill>
          </c:spPr>
          <c:invertIfNegative val="0"/>
          <c:val>
            <c:numRef>
              <c:f>Graphs!$AW$4:$AW$73</c:f>
              <c:numCache>
                <c:formatCode>General</c:formatCode>
                <c:ptCount val="70"/>
                <c:pt idx="0">
                  <c:v>6</c:v>
                </c:pt>
                <c:pt idx="1">
                  <c:v>2</c:v>
                </c:pt>
                <c:pt idx="2">
                  <c:v>0</c:v>
                </c:pt>
                <c:pt idx="3">
                  <c:v>22</c:v>
                </c:pt>
                <c:pt idx="4">
                  <c:v>0</c:v>
                </c:pt>
                <c:pt idx="5">
                  <c:v>4</c:v>
                </c:pt>
                <c:pt idx="6">
                  <c:v>2</c:v>
                </c:pt>
                <c:pt idx="7">
                  <c:v>0</c:v>
                </c:pt>
                <c:pt idx="8">
                  <c:v>0</c:v>
                </c:pt>
                <c:pt idx="9">
                  <c:v>26</c:v>
                </c:pt>
                <c:pt idx="10">
                  <c:v>8</c:v>
                </c:pt>
                <c:pt idx="11">
                  <c:v>0</c:v>
                </c:pt>
                <c:pt idx="12">
                  <c:v>20</c:v>
                </c:pt>
                <c:pt idx="13">
                  <c:v>20</c:v>
                </c:pt>
                <c:pt idx="14">
                  <c:v>16</c:v>
                </c:pt>
                <c:pt idx="15">
                  <c:v>0</c:v>
                </c:pt>
                <c:pt idx="16">
                  <c:v>0</c:v>
                </c:pt>
                <c:pt idx="17">
                  <c:v>0</c:v>
                </c:pt>
                <c:pt idx="18">
                  <c:v>33</c:v>
                </c:pt>
                <c:pt idx="19">
                  <c:v>20</c:v>
                </c:pt>
                <c:pt idx="20">
                  <c:v>12</c:v>
                </c:pt>
                <c:pt idx="21">
                  <c:v>32</c:v>
                </c:pt>
                <c:pt idx="22">
                  <c:v>0</c:v>
                </c:pt>
                <c:pt idx="23">
                  <c:v>0</c:v>
                </c:pt>
                <c:pt idx="24">
                  <c:v>27</c:v>
                </c:pt>
                <c:pt idx="25">
                  <c:v>28</c:v>
                </c:pt>
                <c:pt idx="26">
                  <c:v>26</c:v>
                </c:pt>
                <c:pt idx="27">
                  <c:v>26</c:v>
                </c:pt>
                <c:pt idx="28">
                  <c:v>8</c:v>
                </c:pt>
                <c:pt idx="29">
                  <c:v>14</c:v>
                </c:pt>
                <c:pt idx="30">
                  <c:v>0</c:v>
                </c:pt>
                <c:pt idx="31">
                  <c:v>0</c:v>
                </c:pt>
                <c:pt idx="32">
                  <c:v>26</c:v>
                </c:pt>
                <c:pt idx="33">
                  <c:v>0</c:v>
                </c:pt>
                <c:pt idx="34">
                  <c:v>38</c:v>
                </c:pt>
                <c:pt idx="35">
                  <c:v>10</c:v>
                </c:pt>
                <c:pt idx="36">
                  <c:v>8</c:v>
                </c:pt>
                <c:pt idx="37">
                  <c:v>16</c:v>
                </c:pt>
                <c:pt idx="38">
                  <c:v>19</c:v>
                </c:pt>
                <c:pt idx="39">
                  <c:v>8</c:v>
                </c:pt>
                <c:pt idx="40">
                  <c:v>16</c:v>
                </c:pt>
                <c:pt idx="41">
                  <c:v>28</c:v>
                </c:pt>
                <c:pt idx="42">
                  <c:v>28</c:v>
                </c:pt>
                <c:pt idx="43">
                  <c:v>28</c:v>
                </c:pt>
                <c:pt idx="44">
                  <c:v>16</c:v>
                </c:pt>
                <c:pt idx="45">
                  <c:v>0</c:v>
                </c:pt>
                <c:pt idx="46">
                  <c:v>0</c:v>
                </c:pt>
                <c:pt idx="47">
                  <c:v>0</c:v>
                </c:pt>
                <c:pt idx="48">
                  <c:v>28</c:v>
                </c:pt>
                <c:pt idx="49">
                  <c:v>0</c:v>
                </c:pt>
                <c:pt idx="50">
                  <c:v>30</c:v>
                </c:pt>
                <c:pt idx="51">
                  <c:v>26</c:v>
                </c:pt>
                <c:pt idx="52">
                  <c:v>6</c:v>
                </c:pt>
                <c:pt idx="53">
                  <c:v>32</c:v>
                </c:pt>
                <c:pt idx="54">
                  <c:v>32</c:v>
                </c:pt>
                <c:pt idx="55">
                  <c:v>32</c:v>
                </c:pt>
                <c:pt idx="56">
                  <c:v>30</c:v>
                </c:pt>
                <c:pt idx="57">
                  <c:v>27</c:v>
                </c:pt>
                <c:pt idx="58">
                  <c:v>23</c:v>
                </c:pt>
                <c:pt idx="59">
                  <c:v>28</c:v>
                </c:pt>
                <c:pt idx="60">
                  <c:v>38</c:v>
                </c:pt>
                <c:pt idx="61">
                  <c:v>26</c:v>
                </c:pt>
                <c:pt idx="62">
                  <c:v>28</c:v>
                </c:pt>
                <c:pt idx="63">
                  <c:v>28</c:v>
                </c:pt>
                <c:pt idx="64">
                  <c:v>14</c:v>
                </c:pt>
                <c:pt idx="65">
                  <c:v>2</c:v>
                </c:pt>
                <c:pt idx="66">
                  <c:v>24</c:v>
                </c:pt>
                <c:pt idx="67">
                  <c:v>24</c:v>
                </c:pt>
                <c:pt idx="68">
                  <c:v>12</c:v>
                </c:pt>
                <c:pt idx="69">
                  <c:v>28</c:v>
                </c:pt>
              </c:numCache>
            </c:numRef>
          </c:val>
          <c:extLst>
            <c:ext xmlns:c16="http://schemas.microsoft.com/office/drawing/2014/chart" uri="{C3380CC4-5D6E-409C-BE32-E72D297353CC}">
              <c16:uniqueId val="{00000006-5632-CE4F-8BC0-AA8DD5BAD6EB}"/>
            </c:ext>
          </c:extLst>
        </c:ser>
        <c:dLbls>
          <c:showLegendKey val="0"/>
          <c:showVal val="0"/>
          <c:showCatName val="0"/>
          <c:showSerName val="0"/>
          <c:showPercent val="0"/>
          <c:showBubbleSize val="0"/>
        </c:dLbls>
        <c:gapWidth val="25"/>
        <c:overlap val="100"/>
        <c:axId val="298646048"/>
        <c:axId val="298267600"/>
      </c:barChart>
      <c:catAx>
        <c:axId val="298646048"/>
        <c:scaling>
          <c:orientation val="minMax"/>
        </c:scaling>
        <c:delete val="0"/>
        <c:axPos val="b"/>
        <c:numFmt formatCode="General" sourceLinked="1"/>
        <c:majorTickMark val="none"/>
        <c:minorTickMark val="none"/>
        <c:tickLblPos val="nextTo"/>
        <c:txPr>
          <a:bodyPr/>
          <a:lstStyle/>
          <a:p>
            <a:pPr>
              <a:defRPr sz="2400" b="1"/>
            </a:pPr>
            <a:endParaRPr lang="en-US"/>
          </a:p>
        </c:txPr>
        <c:crossAx val="298267600"/>
        <c:crosses val="autoZero"/>
        <c:auto val="1"/>
        <c:lblAlgn val="ctr"/>
        <c:lblOffset val="100"/>
        <c:noMultiLvlLbl val="0"/>
      </c:catAx>
      <c:valAx>
        <c:axId val="298267600"/>
        <c:scaling>
          <c:orientation val="minMax"/>
          <c:max val="1"/>
        </c:scaling>
        <c:delete val="0"/>
        <c:axPos val="l"/>
        <c:numFmt formatCode="0%" sourceLinked="1"/>
        <c:majorTickMark val="none"/>
        <c:minorTickMark val="none"/>
        <c:tickLblPos val="nextTo"/>
        <c:txPr>
          <a:bodyPr/>
          <a:lstStyle/>
          <a:p>
            <a:pPr>
              <a:defRPr sz="2400">
                <a:latin typeface="Arial" panose="020B0604020202020204" pitchFamily="34" charset="0"/>
                <a:cs typeface="Arial" panose="020B0604020202020204" pitchFamily="34" charset="0"/>
              </a:defRPr>
            </a:pPr>
            <a:endParaRPr lang="en-US"/>
          </a:p>
        </c:txPr>
        <c:crossAx val="298646048"/>
        <c:crosses val="autoZero"/>
        <c:crossBetween val="between"/>
      </c:valAx>
    </c:plotArea>
    <c:legend>
      <c:legendPos val="b"/>
      <c:overlay val="0"/>
      <c:txPr>
        <a:bodyPr/>
        <a:lstStyle/>
        <a:p>
          <a:pPr>
            <a:defRPr sz="2800">
              <a:latin typeface="Arial" panose="020B0604020202020204" pitchFamily="34" charset="0"/>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a:latin typeface="Arial" panose="020B0604020202020204" pitchFamily="34" charset="0"/>
                <a:cs typeface="Arial" panose="020B0604020202020204" pitchFamily="34" charset="0"/>
              </a:rPr>
              <a:t>Area 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Graphs!$H$171</c:f>
              <c:strCache>
                <c:ptCount val="1"/>
                <c:pt idx="0">
                  <c:v>Area 23</c:v>
                </c:pt>
              </c:strCache>
            </c:strRef>
          </c:tx>
          <c:dPt>
            <c:idx val="0"/>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2-D36E-B546-9512-A483BA630A1F}"/>
              </c:ext>
            </c:extLst>
          </c:dPt>
          <c:dPt>
            <c:idx val="1"/>
            <c:bubble3D val="0"/>
            <c:spPr>
              <a:solidFill>
                <a:srgbClr val="7030A0"/>
              </a:solidFill>
              <a:ln w="19050">
                <a:solidFill>
                  <a:schemeClr val="lt1"/>
                </a:solidFill>
              </a:ln>
              <a:effectLst/>
            </c:spPr>
            <c:extLst>
              <c:ext xmlns:c16="http://schemas.microsoft.com/office/drawing/2014/chart" uri="{C3380CC4-5D6E-409C-BE32-E72D297353CC}">
                <c16:uniqueId val="{00000003-D36E-B546-9512-A483BA630A1F}"/>
              </c:ext>
            </c:extLst>
          </c:dPt>
          <c:dPt>
            <c:idx val="2"/>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4-D36E-B546-9512-A483BA630A1F}"/>
              </c:ext>
            </c:extLst>
          </c:dPt>
          <c:dPt>
            <c:idx val="3"/>
            <c:bubble3D val="0"/>
            <c:spPr>
              <a:solidFill>
                <a:schemeClr val="accent6"/>
              </a:solidFill>
              <a:ln w="19050">
                <a:solidFill>
                  <a:schemeClr val="lt1"/>
                </a:solidFill>
              </a:ln>
              <a:effectLst/>
            </c:spPr>
            <c:extLst>
              <c:ext xmlns:c16="http://schemas.microsoft.com/office/drawing/2014/chart" uri="{C3380CC4-5D6E-409C-BE32-E72D297353CC}">
                <c16:uniqueId val="{00000005-D36E-B546-9512-A483BA630A1F}"/>
              </c:ext>
            </c:extLst>
          </c:dPt>
          <c:dPt>
            <c:idx val="4"/>
            <c:bubble3D val="0"/>
            <c:spPr>
              <a:solidFill>
                <a:schemeClr val="accent4"/>
              </a:solidFill>
              <a:ln w="19050">
                <a:solidFill>
                  <a:schemeClr val="lt1"/>
                </a:solidFill>
              </a:ln>
              <a:effectLst/>
            </c:spPr>
            <c:extLst>
              <c:ext xmlns:c16="http://schemas.microsoft.com/office/drawing/2014/chart" uri="{C3380CC4-5D6E-409C-BE32-E72D297353CC}">
                <c16:uniqueId val="{00000006-D36E-B546-9512-A483BA630A1F}"/>
              </c:ext>
            </c:extLst>
          </c:dPt>
          <c:dPt>
            <c:idx val="5"/>
            <c:bubble3D val="0"/>
            <c:spPr>
              <a:solidFill>
                <a:schemeClr val="accent2"/>
              </a:solidFill>
              <a:ln w="19050">
                <a:solidFill>
                  <a:schemeClr val="lt1"/>
                </a:solidFill>
              </a:ln>
              <a:effectLst/>
            </c:spPr>
            <c:extLst>
              <c:ext xmlns:c16="http://schemas.microsoft.com/office/drawing/2014/chart" uri="{C3380CC4-5D6E-409C-BE32-E72D297353CC}">
                <c16:uniqueId val="{00000007-D36E-B546-9512-A483BA630A1F}"/>
              </c:ext>
            </c:extLst>
          </c:dPt>
          <c:dPt>
            <c:idx val="6"/>
            <c:bubble3D val="0"/>
            <c:spPr>
              <a:solidFill>
                <a:srgbClr val="C00000"/>
              </a:solidFill>
              <a:ln w="19050">
                <a:solidFill>
                  <a:schemeClr val="lt1"/>
                </a:solidFill>
              </a:ln>
              <a:effectLst/>
            </c:spPr>
            <c:extLst>
              <c:ext xmlns:c16="http://schemas.microsoft.com/office/drawing/2014/chart" uri="{C3380CC4-5D6E-409C-BE32-E72D297353CC}">
                <c16:uniqueId val="{00000008-D36E-B546-9512-A483BA630A1F}"/>
              </c:ext>
            </c:extLst>
          </c:dPt>
          <c:val>
            <c:numRef>
              <c:f>Graphs!$H$172:$H$178</c:f>
              <c:numCache>
                <c:formatCode>0</c:formatCode>
                <c:ptCount val="7"/>
                <c:pt idx="0">
                  <c:v>144</c:v>
                </c:pt>
                <c:pt idx="1">
                  <c:v>208</c:v>
                </c:pt>
                <c:pt idx="2">
                  <c:v>73</c:v>
                </c:pt>
                <c:pt idx="3">
                  <c:v>34</c:v>
                </c:pt>
                <c:pt idx="4">
                  <c:v>51</c:v>
                </c:pt>
                <c:pt idx="5">
                  <c:v>29</c:v>
                </c:pt>
                <c:pt idx="6">
                  <c:v>33</c:v>
                </c:pt>
              </c:numCache>
            </c:numRef>
          </c:val>
          <c:extLst>
            <c:ext xmlns:c15="http://schemas.microsoft.com/office/drawing/2012/chart" uri="{02D57815-91ED-43cb-92C2-25804820EDAC}">
              <c15:filteredCategoryTitle>
                <c15:cat>
                  <c:strRef>
                    <c:extLst>
                      <c:ext uri="{02D57815-91ED-43cb-92C2-25804820EDAC}">
                        <c15:formulaRef>
                          <c15:sqref>Graphs!$G$172:$G$178</c15:sqref>
                        </c15:formulaRef>
                      </c:ext>
                    </c:extLst>
                    <c:strCache>
                      <c:ptCount val="7"/>
                      <c:pt idx="0">
                        <c:v>Low Priority Data Gap</c:v>
                      </c:pt>
                      <c:pt idx="1">
                        <c:v>High Priority Data Gap</c:v>
                      </c:pt>
                      <c:pt idx="2">
                        <c:v>Very Low</c:v>
                      </c:pt>
                      <c:pt idx="3">
                        <c:v>Low</c:v>
                      </c:pt>
                      <c:pt idx="4">
                        <c:v>Moderate</c:v>
                      </c:pt>
                      <c:pt idx="5">
                        <c:v>High</c:v>
                      </c:pt>
                      <c:pt idx="6">
                        <c:v>Very High</c:v>
                      </c:pt>
                    </c:strCache>
                  </c:strRef>
                </c15:cat>
              </c15:filteredCategoryTitle>
            </c:ext>
            <c:ext xmlns:c16="http://schemas.microsoft.com/office/drawing/2014/chart" uri="{C3380CC4-5D6E-409C-BE32-E72D297353CC}">
              <c16:uniqueId val="{00000000-D36E-B546-9512-A483BA630A1F}"/>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a:latin typeface="Arial" panose="020B0604020202020204" pitchFamily="34" charset="0"/>
                <a:cs typeface="Arial" panose="020B0604020202020204" pitchFamily="34" charset="0"/>
              </a:rPr>
              <a:t>Area 24</a:t>
            </a:r>
          </a:p>
        </c:rich>
      </c:tx>
      <c:overlay val="0"/>
      <c:spPr>
        <a:noFill/>
        <a:ln>
          <a:noFill/>
        </a:ln>
        <a:effectLst/>
      </c:spPr>
    </c:title>
    <c:autoTitleDeleted val="0"/>
    <c:plotArea>
      <c:layout/>
      <c:pieChart>
        <c:varyColors val="1"/>
        <c:ser>
          <c:idx val="1"/>
          <c:order val="0"/>
          <c:tx>
            <c:strRef>
              <c:f>Graphs!$I$171</c:f>
              <c:strCache>
                <c:ptCount val="1"/>
                <c:pt idx="0">
                  <c:v>Area 24</c:v>
                </c:pt>
              </c:strCache>
            </c:strRef>
          </c:tx>
          <c:dPt>
            <c:idx val="0"/>
            <c:bubble3D val="0"/>
            <c:spPr>
              <a:solidFill>
                <a:schemeClr val="bg1">
                  <a:lumMod val="75000"/>
                </a:schemeClr>
              </a:solidFill>
            </c:spPr>
            <c:extLst>
              <c:ext xmlns:c16="http://schemas.microsoft.com/office/drawing/2014/chart" uri="{C3380CC4-5D6E-409C-BE32-E72D297353CC}">
                <c16:uniqueId val="{00000021-B33B-734D-8277-910F7D5FCE7C}"/>
              </c:ext>
            </c:extLst>
          </c:dPt>
          <c:dPt>
            <c:idx val="1"/>
            <c:bubble3D val="0"/>
            <c:explosion val="2"/>
            <c:spPr>
              <a:solidFill>
                <a:srgbClr val="7030A0"/>
              </a:solidFill>
            </c:spPr>
            <c:extLst>
              <c:ext xmlns:c16="http://schemas.microsoft.com/office/drawing/2014/chart" uri="{C3380CC4-5D6E-409C-BE32-E72D297353CC}">
                <c16:uniqueId val="{00000022-B33B-734D-8277-910F7D5FCE7C}"/>
              </c:ext>
            </c:extLst>
          </c:dPt>
          <c:dPt>
            <c:idx val="2"/>
            <c:bubble3D val="0"/>
            <c:spPr>
              <a:solidFill>
                <a:schemeClr val="accent6">
                  <a:lumMod val="60000"/>
                  <a:lumOff val="40000"/>
                </a:schemeClr>
              </a:solidFill>
            </c:spPr>
            <c:extLst>
              <c:ext xmlns:c16="http://schemas.microsoft.com/office/drawing/2014/chart" uri="{C3380CC4-5D6E-409C-BE32-E72D297353CC}">
                <c16:uniqueId val="{00000023-B33B-734D-8277-910F7D5FCE7C}"/>
              </c:ext>
            </c:extLst>
          </c:dPt>
          <c:dPt>
            <c:idx val="3"/>
            <c:bubble3D val="0"/>
            <c:spPr>
              <a:solidFill>
                <a:schemeClr val="accent6"/>
              </a:solidFill>
            </c:spPr>
            <c:extLst>
              <c:ext xmlns:c16="http://schemas.microsoft.com/office/drawing/2014/chart" uri="{C3380CC4-5D6E-409C-BE32-E72D297353CC}">
                <c16:uniqueId val="{00000024-B33B-734D-8277-910F7D5FCE7C}"/>
              </c:ext>
            </c:extLst>
          </c:dPt>
          <c:dPt>
            <c:idx val="4"/>
            <c:bubble3D val="0"/>
            <c:spPr>
              <a:solidFill>
                <a:schemeClr val="accent4"/>
              </a:solidFill>
            </c:spPr>
            <c:extLst>
              <c:ext xmlns:c16="http://schemas.microsoft.com/office/drawing/2014/chart" uri="{C3380CC4-5D6E-409C-BE32-E72D297353CC}">
                <c16:uniqueId val="{00000025-B33B-734D-8277-910F7D5FCE7C}"/>
              </c:ext>
            </c:extLst>
          </c:dPt>
          <c:dPt>
            <c:idx val="5"/>
            <c:bubble3D val="0"/>
            <c:spPr>
              <a:solidFill>
                <a:schemeClr val="accent2"/>
              </a:solidFill>
            </c:spPr>
            <c:extLst>
              <c:ext xmlns:c16="http://schemas.microsoft.com/office/drawing/2014/chart" uri="{C3380CC4-5D6E-409C-BE32-E72D297353CC}">
                <c16:uniqueId val="{00000026-B33B-734D-8277-910F7D5FCE7C}"/>
              </c:ext>
            </c:extLst>
          </c:dPt>
          <c:dPt>
            <c:idx val="6"/>
            <c:bubble3D val="0"/>
            <c:spPr>
              <a:solidFill>
                <a:srgbClr val="C00000"/>
              </a:solidFill>
            </c:spPr>
            <c:extLst>
              <c:ext xmlns:c16="http://schemas.microsoft.com/office/drawing/2014/chart" uri="{C3380CC4-5D6E-409C-BE32-E72D297353CC}">
                <c16:uniqueId val="{00000027-B33B-734D-8277-910F7D5FCE7C}"/>
              </c:ext>
            </c:extLst>
          </c:dPt>
          <c:dLbls>
            <c:delete val="1"/>
          </c:dLbls>
          <c:val>
            <c:numRef>
              <c:f>Graphs!$I$172:$I$178</c:f>
              <c:numCache>
                <c:formatCode>0</c:formatCode>
                <c:ptCount val="7"/>
                <c:pt idx="0">
                  <c:v>152</c:v>
                </c:pt>
                <c:pt idx="1">
                  <c:v>694</c:v>
                </c:pt>
                <c:pt idx="2">
                  <c:v>328</c:v>
                </c:pt>
                <c:pt idx="3">
                  <c:v>85</c:v>
                </c:pt>
                <c:pt idx="4">
                  <c:v>42</c:v>
                </c:pt>
                <c:pt idx="5">
                  <c:v>38</c:v>
                </c:pt>
                <c:pt idx="6">
                  <c:v>41</c:v>
                </c:pt>
              </c:numCache>
            </c:numRef>
          </c:val>
          <c:extLst>
            <c:ext xmlns:c15="http://schemas.microsoft.com/office/drawing/2012/chart" uri="{02D57815-91ED-43cb-92C2-25804820EDAC}">
              <c15:filteredCategoryTitle>
                <c15:cat>
                  <c:strRef>
                    <c:extLst>
                      <c:ext uri="{02D57815-91ED-43cb-92C2-25804820EDAC}">
                        <c15:formulaRef>
                          <c15:sqref>Graphs!$G$172:$G$178</c15:sqref>
                        </c15:formulaRef>
                      </c:ext>
                    </c:extLst>
                    <c:strCache>
                      <c:ptCount val="7"/>
                      <c:pt idx="0">
                        <c:v>Low Priority Data Gap</c:v>
                      </c:pt>
                      <c:pt idx="1">
                        <c:v>High Priority Data Gap</c:v>
                      </c:pt>
                      <c:pt idx="2">
                        <c:v>Very Low</c:v>
                      </c:pt>
                      <c:pt idx="3">
                        <c:v>Low</c:v>
                      </c:pt>
                      <c:pt idx="4">
                        <c:v>Moderate</c:v>
                      </c:pt>
                      <c:pt idx="5">
                        <c:v>High</c:v>
                      </c:pt>
                      <c:pt idx="6">
                        <c:v>Very High</c:v>
                      </c:pt>
                    </c:strCache>
                  </c:strRef>
                </c15:cat>
              </c15:filteredCategoryTitle>
            </c:ext>
            <c:ext xmlns:c16="http://schemas.microsoft.com/office/drawing/2014/chart" uri="{C3380CC4-5D6E-409C-BE32-E72D297353CC}">
              <c16:uniqueId val="{00000020-B33B-734D-8277-910F7D5FCE7C}"/>
            </c:ext>
          </c:extLst>
        </c:ser>
        <c:dLbls>
          <c:showLegendKey val="0"/>
          <c:showVal val="0"/>
          <c:showCatName val="1"/>
          <c:showSerName val="0"/>
          <c:showPercent val="1"/>
          <c:showBubbleSize val="0"/>
          <c:showLeaderLines val="1"/>
        </c:dLbls>
        <c:firstSliceAng val="0"/>
      </c:pieChart>
    </c:plotArea>
    <c:legend>
      <c:legendPos val="b"/>
      <c:overlay val="0"/>
      <c:txPr>
        <a:bodyPr/>
        <a:lstStyle/>
        <a:p>
          <a:pPr rtl="0">
            <a:defRPr/>
          </a:pPr>
          <a:endParaRPr lang="en-US"/>
        </a:p>
      </c:txPr>
    </c:legend>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a:latin typeface="Arial" panose="020B0604020202020204" pitchFamily="34" charset="0"/>
                <a:cs typeface="Arial" panose="020B0604020202020204" pitchFamily="34" charset="0"/>
              </a:rPr>
              <a:t>Area 25</a:t>
            </a:r>
          </a:p>
        </c:rich>
      </c:tx>
      <c:overlay val="0"/>
      <c:spPr>
        <a:noFill/>
        <a:ln>
          <a:noFill/>
        </a:ln>
        <a:effectLst/>
      </c:spPr>
    </c:title>
    <c:autoTitleDeleted val="0"/>
    <c:plotArea>
      <c:layout/>
      <c:pieChart>
        <c:varyColors val="1"/>
        <c:ser>
          <c:idx val="1"/>
          <c:order val="0"/>
          <c:tx>
            <c:strRef>
              <c:f>Graphs!$J$171</c:f>
              <c:strCache>
                <c:ptCount val="1"/>
                <c:pt idx="0">
                  <c:v>Area 25</c:v>
                </c:pt>
              </c:strCache>
            </c:strRef>
          </c:tx>
          <c:dPt>
            <c:idx val="0"/>
            <c:bubble3D val="0"/>
            <c:spPr>
              <a:solidFill>
                <a:schemeClr val="bg1">
                  <a:lumMod val="75000"/>
                </a:schemeClr>
              </a:solidFill>
            </c:spPr>
            <c:extLst>
              <c:ext xmlns:c16="http://schemas.microsoft.com/office/drawing/2014/chart" uri="{C3380CC4-5D6E-409C-BE32-E72D297353CC}">
                <c16:uniqueId val="{00000011-3D89-2445-B257-BB329C9ACF34}"/>
              </c:ext>
            </c:extLst>
          </c:dPt>
          <c:dPt>
            <c:idx val="1"/>
            <c:bubble3D val="0"/>
            <c:spPr>
              <a:solidFill>
                <a:srgbClr val="7030A0"/>
              </a:solidFill>
            </c:spPr>
            <c:extLst>
              <c:ext xmlns:c16="http://schemas.microsoft.com/office/drawing/2014/chart" uri="{C3380CC4-5D6E-409C-BE32-E72D297353CC}">
                <c16:uniqueId val="{00000012-3D89-2445-B257-BB329C9ACF34}"/>
              </c:ext>
            </c:extLst>
          </c:dPt>
          <c:dPt>
            <c:idx val="2"/>
            <c:bubble3D val="0"/>
            <c:spPr>
              <a:solidFill>
                <a:schemeClr val="accent6">
                  <a:lumMod val="60000"/>
                  <a:lumOff val="40000"/>
                </a:schemeClr>
              </a:solidFill>
            </c:spPr>
            <c:extLst>
              <c:ext xmlns:c16="http://schemas.microsoft.com/office/drawing/2014/chart" uri="{C3380CC4-5D6E-409C-BE32-E72D297353CC}">
                <c16:uniqueId val="{00000013-3D89-2445-B257-BB329C9ACF34}"/>
              </c:ext>
            </c:extLst>
          </c:dPt>
          <c:dPt>
            <c:idx val="3"/>
            <c:bubble3D val="0"/>
            <c:spPr>
              <a:solidFill>
                <a:schemeClr val="accent6"/>
              </a:solidFill>
            </c:spPr>
            <c:extLst>
              <c:ext xmlns:c16="http://schemas.microsoft.com/office/drawing/2014/chart" uri="{C3380CC4-5D6E-409C-BE32-E72D297353CC}">
                <c16:uniqueId val="{00000014-3D89-2445-B257-BB329C9ACF34}"/>
              </c:ext>
            </c:extLst>
          </c:dPt>
          <c:dPt>
            <c:idx val="4"/>
            <c:bubble3D val="0"/>
            <c:spPr>
              <a:solidFill>
                <a:schemeClr val="accent4"/>
              </a:solidFill>
            </c:spPr>
            <c:extLst>
              <c:ext xmlns:c16="http://schemas.microsoft.com/office/drawing/2014/chart" uri="{C3380CC4-5D6E-409C-BE32-E72D297353CC}">
                <c16:uniqueId val="{00000015-3D89-2445-B257-BB329C9ACF34}"/>
              </c:ext>
            </c:extLst>
          </c:dPt>
          <c:dPt>
            <c:idx val="5"/>
            <c:bubble3D val="0"/>
            <c:spPr>
              <a:solidFill>
                <a:schemeClr val="accent2"/>
              </a:solidFill>
            </c:spPr>
            <c:extLst>
              <c:ext xmlns:c16="http://schemas.microsoft.com/office/drawing/2014/chart" uri="{C3380CC4-5D6E-409C-BE32-E72D297353CC}">
                <c16:uniqueId val="{00000016-3D89-2445-B257-BB329C9ACF34}"/>
              </c:ext>
            </c:extLst>
          </c:dPt>
          <c:dPt>
            <c:idx val="6"/>
            <c:bubble3D val="0"/>
            <c:spPr>
              <a:solidFill>
                <a:srgbClr val="C00000"/>
              </a:solidFill>
            </c:spPr>
            <c:extLst>
              <c:ext xmlns:c16="http://schemas.microsoft.com/office/drawing/2014/chart" uri="{C3380CC4-5D6E-409C-BE32-E72D297353CC}">
                <c16:uniqueId val="{00000017-3D89-2445-B257-BB329C9ACF34}"/>
              </c:ext>
            </c:extLst>
          </c:dPt>
          <c:val>
            <c:numRef>
              <c:f>Graphs!$J$172:$J$178</c:f>
              <c:numCache>
                <c:formatCode>0</c:formatCode>
                <c:ptCount val="7"/>
                <c:pt idx="0">
                  <c:v>345</c:v>
                </c:pt>
                <c:pt idx="1">
                  <c:v>192</c:v>
                </c:pt>
                <c:pt idx="2">
                  <c:v>182</c:v>
                </c:pt>
                <c:pt idx="3">
                  <c:v>47</c:v>
                </c:pt>
                <c:pt idx="4">
                  <c:v>18</c:v>
                </c:pt>
                <c:pt idx="5">
                  <c:v>19</c:v>
                </c:pt>
                <c:pt idx="6">
                  <c:v>37</c:v>
                </c:pt>
              </c:numCache>
            </c:numRef>
          </c:val>
          <c:extLst>
            <c:ext xmlns:c15="http://schemas.microsoft.com/office/drawing/2012/chart" uri="{02D57815-91ED-43cb-92C2-25804820EDAC}">
              <c15:filteredCategoryTitle>
                <c15:cat>
                  <c:strRef>
                    <c:extLst>
                      <c:ext uri="{02D57815-91ED-43cb-92C2-25804820EDAC}">
                        <c15:formulaRef>
                          <c15:sqref>Graphs!$G$172:$G$178</c15:sqref>
                        </c15:formulaRef>
                      </c:ext>
                    </c:extLst>
                    <c:strCache>
                      <c:ptCount val="7"/>
                      <c:pt idx="0">
                        <c:v>Low Priority Data Gap</c:v>
                      </c:pt>
                      <c:pt idx="1">
                        <c:v>High Priority Data Gap</c:v>
                      </c:pt>
                      <c:pt idx="2">
                        <c:v>Very Low</c:v>
                      </c:pt>
                      <c:pt idx="3">
                        <c:v>Low</c:v>
                      </c:pt>
                      <c:pt idx="4">
                        <c:v>Moderate</c:v>
                      </c:pt>
                      <c:pt idx="5">
                        <c:v>High</c:v>
                      </c:pt>
                      <c:pt idx="6">
                        <c:v>Very High</c:v>
                      </c:pt>
                    </c:strCache>
                  </c:strRef>
                </c15:cat>
              </c15:filteredCategoryTitle>
            </c:ext>
            <c:ext xmlns:c16="http://schemas.microsoft.com/office/drawing/2014/chart" uri="{C3380CC4-5D6E-409C-BE32-E72D297353CC}">
              <c16:uniqueId val="{00000000-3D89-2445-B257-BB329C9ACF34}"/>
            </c:ext>
          </c:extLst>
        </c:ser>
        <c:dLbls>
          <c:showLegendKey val="0"/>
          <c:showVal val="0"/>
          <c:showCatName val="0"/>
          <c:showSerName val="0"/>
          <c:showPercent val="0"/>
          <c:showBubbleSize val="0"/>
          <c:showLeaderLines val="1"/>
        </c:dLbls>
        <c:firstSliceAng val="0"/>
      </c:pieChart>
    </c:plotArea>
    <c:legend>
      <c:legendPos val="b"/>
      <c:overlay val="0"/>
      <c:txPr>
        <a:bodyPr/>
        <a:lstStyle/>
        <a:p>
          <a:pPr rtl="0">
            <a:defRPr/>
          </a:pPr>
          <a:endParaRPr lang="en-US"/>
        </a:p>
      </c:txPr>
    </c:legend>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a:latin typeface="Arial" panose="020B0604020202020204" pitchFamily="34" charset="0"/>
                <a:cs typeface="Arial" panose="020B0604020202020204" pitchFamily="34" charset="0"/>
              </a:rPr>
              <a:t>Area 26</a:t>
            </a:r>
          </a:p>
        </c:rich>
      </c:tx>
      <c:overlay val="0"/>
      <c:spPr>
        <a:noFill/>
        <a:ln>
          <a:noFill/>
        </a:ln>
        <a:effectLst/>
      </c:spPr>
    </c:title>
    <c:autoTitleDeleted val="0"/>
    <c:plotArea>
      <c:layout/>
      <c:pieChart>
        <c:varyColors val="1"/>
        <c:ser>
          <c:idx val="1"/>
          <c:order val="0"/>
          <c:tx>
            <c:strRef>
              <c:f>Graphs!$K$171</c:f>
              <c:strCache>
                <c:ptCount val="1"/>
                <c:pt idx="0">
                  <c:v>Area 26</c:v>
                </c:pt>
              </c:strCache>
            </c:strRef>
          </c:tx>
          <c:dPt>
            <c:idx val="0"/>
            <c:bubble3D val="0"/>
            <c:spPr>
              <a:solidFill>
                <a:schemeClr val="bg1">
                  <a:lumMod val="75000"/>
                </a:schemeClr>
              </a:solidFill>
            </c:spPr>
            <c:extLst>
              <c:ext xmlns:c16="http://schemas.microsoft.com/office/drawing/2014/chart" uri="{C3380CC4-5D6E-409C-BE32-E72D297353CC}">
                <c16:uniqueId val="{00000011-24C9-374B-AA3A-903566D96CC0}"/>
              </c:ext>
            </c:extLst>
          </c:dPt>
          <c:dPt>
            <c:idx val="1"/>
            <c:bubble3D val="0"/>
            <c:spPr>
              <a:solidFill>
                <a:srgbClr val="7030A0"/>
              </a:solidFill>
            </c:spPr>
            <c:extLst>
              <c:ext xmlns:c16="http://schemas.microsoft.com/office/drawing/2014/chart" uri="{C3380CC4-5D6E-409C-BE32-E72D297353CC}">
                <c16:uniqueId val="{00000012-24C9-374B-AA3A-903566D96CC0}"/>
              </c:ext>
            </c:extLst>
          </c:dPt>
          <c:dPt>
            <c:idx val="2"/>
            <c:bubble3D val="0"/>
            <c:spPr>
              <a:solidFill>
                <a:schemeClr val="accent6">
                  <a:lumMod val="60000"/>
                  <a:lumOff val="40000"/>
                </a:schemeClr>
              </a:solidFill>
            </c:spPr>
            <c:extLst>
              <c:ext xmlns:c16="http://schemas.microsoft.com/office/drawing/2014/chart" uri="{C3380CC4-5D6E-409C-BE32-E72D297353CC}">
                <c16:uniqueId val="{00000013-24C9-374B-AA3A-903566D96CC0}"/>
              </c:ext>
            </c:extLst>
          </c:dPt>
          <c:dPt>
            <c:idx val="3"/>
            <c:bubble3D val="0"/>
            <c:spPr>
              <a:solidFill>
                <a:schemeClr val="accent6"/>
              </a:solidFill>
            </c:spPr>
            <c:extLst>
              <c:ext xmlns:c16="http://schemas.microsoft.com/office/drawing/2014/chart" uri="{C3380CC4-5D6E-409C-BE32-E72D297353CC}">
                <c16:uniqueId val="{00000017-24C9-374B-AA3A-903566D96CC0}"/>
              </c:ext>
            </c:extLst>
          </c:dPt>
          <c:dPt>
            <c:idx val="4"/>
            <c:bubble3D val="0"/>
            <c:spPr>
              <a:solidFill>
                <a:schemeClr val="accent4"/>
              </a:solidFill>
            </c:spPr>
            <c:extLst>
              <c:ext xmlns:c16="http://schemas.microsoft.com/office/drawing/2014/chart" uri="{C3380CC4-5D6E-409C-BE32-E72D297353CC}">
                <c16:uniqueId val="{00000016-24C9-374B-AA3A-903566D96CC0}"/>
              </c:ext>
            </c:extLst>
          </c:dPt>
          <c:dPt>
            <c:idx val="5"/>
            <c:bubble3D val="0"/>
            <c:spPr>
              <a:solidFill>
                <a:schemeClr val="accent2"/>
              </a:solidFill>
            </c:spPr>
            <c:extLst>
              <c:ext xmlns:c16="http://schemas.microsoft.com/office/drawing/2014/chart" uri="{C3380CC4-5D6E-409C-BE32-E72D297353CC}">
                <c16:uniqueId val="{00000015-24C9-374B-AA3A-903566D96CC0}"/>
              </c:ext>
            </c:extLst>
          </c:dPt>
          <c:dPt>
            <c:idx val="6"/>
            <c:bubble3D val="0"/>
            <c:spPr>
              <a:solidFill>
                <a:srgbClr val="C00000"/>
              </a:solidFill>
            </c:spPr>
            <c:extLst>
              <c:ext xmlns:c16="http://schemas.microsoft.com/office/drawing/2014/chart" uri="{C3380CC4-5D6E-409C-BE32-E72D297353CC}">
                <c16:uniqueId val="{00000014-24C9-374B-AA3A-903566D96CC0}"/>
              </c:ext>
            </c:extLst>
          </c:dPt>
          <c:val>
            <c:numRef>
              <c:f>Graphs!$K$172:$K$178</c:f>
              <c:numCache>
                <c:formatCode>0</c:formatCode>
                <c:ptCount val="7"/>
                <c:pt idx="0">
                  <c:v>114</c:v>
                </c:pt>
                <c:pt idx="1">
                  <c:v>14</c:v>
                </c:pt>
                <c:pt idx="2">
                  <c:v>100</c:v>
                </c:pt>
                <c:pt idx="3">
                  <c:v>13</c:v>
                </c:pt>
                <c:pt idx="4">
                  <c:v>16</c:v>
                </c:pt>
                <c:pt idx="5">
                  <c:v>13</c:v>
                </c:pt>
                <c:pt idx="6">
                  <c:v>10</c:v>
                </c:pt>
              </c:numCache>
            </c:numRef>
          </c:val>
          <c:extLst>
            <c:ext xmlns:c15="http://schemas.microsoft.com/office/drawing/2012/chart" uri="{02D57815-91ED-43cb-92C2-25804820EDAC}">
              <c15:filteredCategoryTitle>
                <c15:cat>
                  <c:strRef>
                    <c:extLst>
                      <c:ext uri="{02D57815-91ED-43cb-92C2-25804820EDAC}">
                        <c15:formulaRef>
                          <c15:sqref>Graphs!$G$172:$G$178</c15:sqref>
                        </c15:formulaRef>
                      </c:ext>
                    </c:extLst>
                    <c:strCache>
                      <c:ptCount val="7"/>
                      <c:pt idx="0">
                        <c:v>Low Priority Data Gap</c:v>
                      </c:pt>
                      <c:pt idx="1">
                        <c:v>High Priority Data Gap</c:v>
                      </c:pt>
                      <c:pt idx="2">
                        <c:v>Very Low</c:v>
                      </c:pt>
                      <c:pt idx="3">
                        <c:v>Low</c:v>
                      </c:pt>
                      <c:pt idx="4">
                        <c:v>Moderate</c:v>
                      </c:pt>
                      <c:pt idx="5">
                        <c:v>High</c:v>
                      </c:pt>
                      <c:pt idx="6">
                        <c:v>Very High</c:v>
                      </c:pt>
                    </c:strCache>
                  </c:strRef>
                </c15:cat>
              </c15:filteredCategoryTitle>
            </c:ext>
            <c:ext xmlns:c16="http://schemas.microsoft.com/office/drawing/2014/chart" uri="{C3380CC4-5D6E-409C-BE32-E72D297353CC}">
              <c16:uniqueId val="{00000000-24C9-374B-AA3A-903566D96CC0}"/>
            </c:ext>
          </c:extLst>
        </c:ser>
        <c:dLbls>
          <c:showLegendKey val="0"/>
          <c:showVal val="0"/>
          <c:showCatName val="0"/>
          <c:showSerName val="0"/>
          <c:showPercent val="0"/>
          <c:showBubbleSize val="0"/>
          <c:showLeaderLines val="1"/>
        </c:dLbls>
        <c:firstSliceAng val="0"/>
      </c:pieChart>
      <c:spPr>
        <a:ln>
          <a:noFill/>
        </a:ln>
      </c:spPr>
    </c:plotArea>
    <c:legend>
      <c:legendPos val="b"/>
      <c:overlay val="0"/>
      <c:txPr>
        <a:bodyPr/>
        <a:lstStyle/>
        <a:p>
          <a:pPr rtl="0">
            <a:defRPr/>
          </a:pPr>
          <a:endParaRPr lang="en-US"/>
        </a:p>
      </c:txPr>
    </c:legend>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800">
                <a:solidFill>
                  <a:schemeClr val="tx1"/>
                </a:solidFill>
                <a:latin typeface="Arial" panose="020B0604020202020204" pitchFamily="34" charset="0"/>
                <a:cs typeface="Arial" panose="020B0604020202020204" pitchFamily="34" charset="0"/>
              </a:rPr>
              <a:t>Sarita River</a:t>
            </a:r>
          </a:p>
        </c:rich>
      </c:tx>
      <c:layout>
        <c:manualLayout>
          <c:xMode val="edge"/>
          <c:yMode val="edge"/>
          <c:x val="0.42470216045418779"/>
          <c:y val="1.028454020261552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7669648878828052E-2"/>
          <c:y val="4.8163461538461537E-2"/>
          <c:w val="0.93056241842649612"/>
          <c:h val="0.90968450938824952"/>
        </c:manualLayout>
      </c:layout>
      <c:pieChart>
        <c:varyColors val="1"/>
        <c:ser>
          <c:idx val="0"/>
          <c:order val="0"/>
          <c:dPt>
            <c:idx val="0"/>
            <c:bubble3D val="0"/>
            <c:spPr>
              <a:solidFill>
                <a:schemeClr val="bg1">
                  <a:lumMod val="75000"/>
                </a:schemeClr>
              </a:solidFill>
              <a:ln w="19050">
                <a:noFill/>
              </a:ln>
              <a:effectLst/>
            </c:spPr>
            <c:extLst>
              <c:ext xmlns:c16="http://schemas.microsoft.com/office/drawing/2014/chart" uri="{C3380CC4-5D6E-409C-BE32-E72D297353CC}">
                <c16:uniqueId val="{00000001-FD58-6144-B57F-C39720629387}"/>
              </c:ext>
            </c:extLst>
          </c:dPt>
          <c:dPt>
            <c:idx val="1"/>
            <c:bubble3D val="0"/>
            <c:spPr>
              <a:solidFill>
                <a:srgbClr val="7030A0"/>
              </a:solidFill>
              <a:ln w="19050">
                <a:noFill/>
              </a:ln>
              <a:effectLst/>
            </c:spPr>
            <c:extLst>
              <c:ext xmlns:c16="http://schemas.microsoft.com/office/drawing/2014/chart" uri="{C3380CC4-5D6E-409C-BE32-E72D297353CC}">
                <c16:uniqueId val="{00000003-FD58-6144-B57F-C39720629387}"/>
              </c:ext>
            </c:extLst>
          </c:dPt>
          <c:dPt>
            <c:idx val="2"/>
            <c:bubble3D val="0"/>
            <c:spPr>
              <a:solidFill>
                <a:schemeClr val="accent6">
                  <a:lumMod val="60000"/>
                  <a:lumOff val="40000"/>
                </a:schemeClr>
              </a:solidFill>
              <a:ln w="19050">
                <a:noFill/>
              </a:ln>
              <a:effectLst/>
            </c:spPr>
            <c:extLst>
              <c:ext xmlns:c16="http://schemas.microsoft.com/office/drawing/2014/chart" uri="{C3380CC4-5D6E-409C-BE32-E72D297353CC}">
                <c16:uniqueId val="{00000005-FD58-6144-B57F-C39720629387}"/>
              </c:ext>
            </c:extLst>
          </c:dPt>
          <c:dPt>
            <c:idx val="3"/>
            <c:bubble3D val="0"/>
            <c:spPr>
              <a:solidFill>
                <a:schemeClr val="accent6"/>
              </a:solidFill>
              <a:ln w="19050">
                <a:noFill/>
              </a:ln>
              <a:effectLst/>
            </c:spPr>
            <c:extLst>
              <c:ext xmlns:c16="http://schemas.microsoft.com/office/drawing/2014/chart" uri="{C3380CC4-5D6E-409C-BE32-E72D297353CC}">
                <c16:uniqueId val="{00000007-FD58-6144-B57F-C39720629387}"/>
              </c:ext>
            </c:extLst>
          </c:dPt>
          <c:dPt>
            <c:idx val="4"/>
            <c:bubble3D val="0"/>
            <c:spPr>
              <a:solidFill>
                <a:schemeClr val="accent4"/>
              </a:solidFill>
              <a:ln w="19050">
                <a:noFill/>
              </a:ln>
              <a:effectLst/>
            </c:spPr>
            <c:extLst>
              <c:ext xmlns:c16="http://schemas.microsoft.com/office/drawing/2014/chart" uri="{C3380CC4-5D6E-409C-BE32-E72D297353CC}">
                <c16:uniqueId val="{00000009-FD58-6144-B57F-C39720629387}"/>
              </c:ext>
            </c:extLst>
          </c:dPt>
          <c:dPt>
            <c:idx val="5"/>
            <c:bubble3D val="0"/>
            <c:spPr>
              <a:solidFill>
                <a:schemeClr val="accent2"/>
              </a:solidFill>
              <a:ln w="19050">
                <a:noFill/>
              </a:ln>
              <a:effectLst/>
            </c:spPr>
            <c:extLst>
              <c:ext xmlns:c16="http://schemas.microsoft.com/office/drawing/2014/chart" uri="{C3380CC4-5D6E-409C-BE32-E72D297353CC}">
                <c16:uniqueId val="{0000000B-FD58-6144-B57F-C39720629387}"/>
              </c:ext>
            </c:extLst>
          </c:dPt>
          <c:dPt>
            <c:idx val="6"/>
            <c:bubble3D val="0"/>
            <c:spPr>
              <a:solidFill>
                <a:srgbClr val="C00000"/>
              </a:solidFill>
              <a:ln w="19050">
                <a:solidFill>
                  <a:schemeClr val="lt1"/>
                </a:solidFill>
              </a:ln>
              <a:effectLst/>
            </c:spPr>
            <c:extLst>
              <c:ext xmlns:c16="http://schemas.microsoft.com/office/drawing/2014/chart" uri="{C3380CC4-5D6E-409C-BE32-E72D297353CC}">
                <c16:uniqueId val="{0000000D-3DAE-3147-BC14-F9C4B4382F48}"/>
              </c:ext>
            </c:extLst>
          </c:dPt>
          <c:cat>
            <c:strRef>
              <c:f>Graphs!$F$189:$L$189</c:f>
              <c:strCache>
                <c:ptCount val="7"/>
                <c:pt idx="0">
                  <c:v>Low Priority Data Gap</c:v>
                </c:pt>
                <c:pt idx="1">
                  <c:v>High Priority Data Gap</c:v>
                </c:pt>
                <c:pt idx="2">
                  <c:v>Very Low</c:v>
                </c:pt>
                <c:pt idx="3">
                  <c:v>Low</c:v>
                </c:pt>
                <c:pt idx="4">
                  <c:v>Moderate</c:v>
                </c:pt>
                <c:pt idx="5">
                  <c:v>High</c:v>
                </c:pt>
                <c:pt idx="6">
                  <c:v>Very High</c:v>
                </c:pt>
              </c:strCache>
            </c:strRef>
          </c:cat>
          <c:val>
            <c:numRef>
              <c:f>Graphs!$F$190:$L$190</c:f>
              <c:numCache>
                <c:formatCode>General</c:formatCode>
                <c:ptCount val="7"/>
                <c:pt idx="0">
                  <c:v>20</c:v>
                </c:pt>
                <c:pt idx="1">
                  <c:v>38</c:v>
                </c:pt>
                <c:pt idx="2">
                  <c:v>39</c:v>
                </c:pt>
                <c:pt idx="3">
                  <c:v>10</c:v>
                </c:pt>
                <c:pt idx="4">
                  <c:v>18</c:v>
                </c:pt>
                <c:pt idx="5">
                  <c:v>8</c:v>
                </c:pt>
                <c:pt idx="6">
                  <c:v>7</c:v>
                </c:pt>
              </c:numCache>
            </c:numRef>
          </c:val>
          <c:extLst>
            <c:ext xmlns:c16="http://schemas.microsoft.com/office/drawing/2014/chart" uri="{C3380CC4-5D6E-409C-BE32-E72D297353CC}">
              <c16:uniqueId val="{0000000C-FD58-6144-B57F-C39720629387}"/>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1.7385186785683286E-2"/>
          <c:y val="0.95432208532651885"/>
          <c:w val="0.96812089984757066"/>
          <c:h val="4.514264370140094E-2"/>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4800" b="1">
                <a:latin typeface="Arial" panose="020B0604020202020204" pitchFamily="34" charset="0"/>
                <a:cs typeface="Arial" panose="020B0604020202020204" pitchFamily="34" charset="0"/>
              </a:rPr>
              <a:t>Area 23</a:t>
            </a:r>
          </a:p>
        </c:rich>
      </c:tx>
      <c:overlay val="0"/>
    </c:title>
    <c:autoTitleDeleted val="0"/>
    <c:plotArea>
      <c:layout/>
      <c:barChart>
        <c:barDir val="col"/>
        <c:grouping val="stacked"/>
        <c:varyColors val="0"/>
        <c:ser>
          <c:idx val="3"/>
          <c:order val="0"/>
          <c:tx>
            <c:strRef>
              <c:f>Graphs!$BA$3</c:f>
              <c:strCache>
                <c:ptCount val="1"/>
                <c:pt idx="0">
                  <c:v>Moderate</c:v>
                </c:pt>
              </c:strCache>
            </c:strRef>
          </c:tx>
          <c:spPr>
            <a:solidFill>
              <a:schemeClr val="accent4"/>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Graphs!$I$88:$I$157</c:f>
              <c:numCache>
                <c:formatCode>0</c:formatCode>
                <c:ptCount val="70"/>
                <c:pt idx="0">
                  <c:v>3</c:v>
                </c:pt>
                <c:pt idx="1">
                  <c:v>0</c:v>
                </c:pt>
                <c:pt idx="2">
                  <c:v>2</c:v>
                </c:pt>
                <c:pt idx="3">
                  <c:v>0</c:v>
                </c:pt>
                <c:pt idx="4">
                  <c:v>0</c:v>
                </c:pt>
                <c:pt idx="5">
                  <c:v>3</c:v>
                </c:pt>
                <c:pt idx="6">
                  <c:v>2</c:v>
                </c:pt>
                <c:pt idx="7">
                  <c:v>2</c:v>
                </c:pt>
                <c:pt idx="8">
                  <c:v>2</c:v>
                </c:pt>
                <c:pt idx="9">
                  <c:v>0</c:v>
                </c:pt>
                <c:pt idx="10">
                  <c:v>2</c:v>
                </c:pt>
                <c:pt idx="11">
                  <c:v>1</c:v>
                </c:pt>
                <c:pt idx="12">
                  <c:v>0</c:v>
                </c:pt>
                <c:pt idx="13">
                  <c:v>0</c:v>
                </c:pt>
                <c:pt idx="14">
                  <c:v>0</c:v>
                </c:pt>
                <c:pt idx="15">
                  <c:v>2</c:v>
                </c:pt>
                <c:pt idx="16">
                  <c:v>0</c:v>
                </c:pt>
                <c:pt idx="17">
                  <c:v>0</c:v>
                </c:pt>
                <c:pt idx="18">
                  <c:v>0</c:v>
                </c:pt>
                <c:pt idx="19">
                  <c:v>2</c:v>
                </c:pt>
                <c:pt idx="20">
                  <c:v>0</c:v>
                </c:pt>
                <c:pt idx="21">
                  <c:v>2</c:v>
                </c:pt>
                <c:pt idx="22">
                  <c:v>0</c:v>
                </c:pt>
                <c:pt idx="23">
                  <c:v>0</c:v>
                </c:pt>
                <c:pt idx="24">
                  <c:v>1</c:v>
                </c:pt>
                <c:pt idx="25">
                  <c:v>0</c:v>
                </c:pt>
                <c:pt idx="26">
                  <c:v>0</c:v>
                </c:pt>
                <c:pt idx="27">
                  <c:v>0</c:v>
                </c:pt>
                <c:pt idx="28">
                  <c:v>0</c:v>
                </c:pt>
                <c:pt idx="29">
                  <c:v>2</c:v>
                </c:pt>
                <c:pt idx="30">
                  <c:v>0</c:v>
                </c:pt>
                <c:pt idx="31">
                  <c:v>0</c:v>
                </c:pt>
                <c:pt idx="32">
                  <c:v>1</c:v>
                </c:pt>
                <c:pt idx="33">
                  <c:v>1</c:v>
                </c:pt>
                <c:pt idx="34">
                  <c:v>0</c:v>
                </c:pt>
                <c:pt idx="35">
                  <c:v>2</c:v>
                </c:pt>
                <c:pt idx="36">
                  <c:v>4</c:v>
                </c:pt>
                <c:pt idx="37">
                  <c:v>0</c:v>
                </c:pt>
                <c:pt idx="38">
                  <c:v>2</c:v>
                </c:pt>
                <c:pt idx="39">
                  <c:v>0</c:v>
                </c:pt>
                <c:pt idx="40">
                  <c:v>0</c:v>
                </c:pt>
                <c:pt idx="41">
                  <c:v>0</c:v>
                </c:pt>
                <c:pt idx="42">
                  <c:v>0</c:v>
                </c:pt>
                <c:pt idx="43">
                  <c:v>0</c:v>
                </c:pt>
                <c:pt idx="44">
                  <c:v>0</c:v>
                </c:pt>
                <c:pt idx="45">
                  <c:v>0</c:v>
                </c:pt>
                <c:pt idx="46">
                  <c:v>1</c:v>
                </c:pt>
                <c:pt idx="47">
                  <c:v>0</c:v>
                </c:pt>
                <c:pt idx="48">
                  <c:v>0</c:v>
                </c:pt>
                <c:pt idx="49">
                  <c:v>3</c:v>
                </c:pt>
                <c:pt idx="50">
                  <c:v>0</c:v>
                </c:pt>
                <c:pt idx="51">
                  <c:v>1</c:v>
                </c:pt>
                <c:pt idx="52">
                  <c:v>0</c:v>
                </c:pt>
                <c:pt idx="53">
                  <c:v>0</c:v>
                </c:pt>
                <c:pt idx="54">
                  <c:v>0</c:v>
                </c:pt>
                <c:pt idx="55">
                  <c:v>1</c:v>
                </c:pt>
                <c:pt idx="56">
                  <c:v>2</c:v>
                </c:pt>
                <c:pt idx="57">
                  <c:v>0</c:v>
                </c:pt>
                <c:pt idx="58">
                  <c:v>0</c:v>
                </c:pt>
                <c:pt idx="59">
                  <c:v>0</c:v>
                </c:pt>
                <c:pt idx="60">
                  <c:v>1</c:v>
                </c:pt>
                <c:pt idx="61">
                  <c:v>1</c:v>
                </c:pt>
                <c:pt idx="62">
                  <c:v>0</c:v>
                </c:pt>
                <c:pt idx="63">
                  <c:v>0</c:v>
                </c:pt>
                <c:pt idx="64">
                  <c:v>1</c:v>
                </c:pt>
                <c:pt idx="65">
                  <c:v>0</c:v>
                </c:pt>
                <c:pt idx="66">
                  <c:v>1</c:v>
                </c:pt>
                <c:pt idx="67">
                  <c:v>1</c:v>
                </c:pt>
                <c:pt idx="68">
                  <c:v>0</c:v>
                </c:pt>
                <c:pt idx="69">
                  <c:v>2</c:v>
                </c:pt>
              </c:numCache>
            </c:numRef>
          </c:val>
          <c:extLst>
            <c:ext xmlns:c16="http://schemas.microsoft.com/office/drawing/2014/chart" uri="{C3380CC4-5D6E-409C-BE32-E72D297353CC}">
              <c16:uniqueId val="{00000000-896A-234E-80E4-4138C0DB2B37}"/>
            </c:ext>
          </c:extLst>
        </c:ser>
        <c:ser>
          <c:idx val="4"/>
          <c:order val="1"/>
          <c:tx>
            <c:strRef>
              <c:f>Graphs!$BB$3</c:f>
              <c:strCache>
                <c:ptCount val="1"/>
                <c:pt idx="0">
                  <c:v>High</c:v>
                </c:pt>
              </c:strCache>
            </c:strRef>
          </c:tx>
          <c:spPr>
            <a:solidFill>
              <a:schemeClr val="accent2"/>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Graphs!$J$88:$J$157</c:f>
              <c:numCache>
                <c:formatCode>0</c:formatCode>
                <c:ptCount val="70"/>
                <c:pt idx="0">
                  <c:v>1</c:v>
                </c:pt>
                <c:pt idx="1">
                  <c:v>0</c:v>
                </c:pt>
                <c:pt idx="2">
                  <c:v>0</c:v>
                </c:pt>
                <c:pt idx="3">
                  <c:v>0</c:v>
                </c:pt>
                <c:pt idx="4">
                  <c:v>0</c:v>
                </c:pt>
                <c:pt idx="5">
                  <c:v>1</c:v>
                </c:pt>
                <c:pt idx="6">
                  <c:v>0</c:v>
                </c:pt>
                <c:pt idx="7">
                  <c:v>0</c:v>
                </c:pt>
                <c:pt idx="8">
                  <c:v>2</c:v>
                </c:pt>
                <c:pt idx="9">
                  <c:v>0</c:v>
                </c:pt>
                <c:pt idx="10">
                  <c:v>3</c:v>
                </c:pt>
                <c:pt idx="11">
                  <c:v>0</c:v>
                </c:pt>
                <c:pt idx="12">
                  <c:v>0</c:v>
                </c:pt>
                <c:pt idx="13">
                  <c:v>0</c:v>
                </c:pt>
                <c:pt idx="14">
                  <c:v>0</c:v>
                </c:pt>
                <c:pt idx="15">
                  <c:v>0</c:v>
                </c:pt>
                <c:pt idx="16">
                  <c:v>0</c:v>
                </c:pt>
                <c:pt idx="17">
                  <c:v>0</c:v>
                </c:pt>
                <c:pt idx="18">
                  <c:v>0</c:v>
                </c:pt>
                <c:pt idx="19">
                  <c:v>0</c:v>
                </c:pt>
                <c:pt idx="20">
                  <c:v>0</c:v>
                </c:pt>
                <c:pt idx="21">
                  <c:v>0</c:v>
                </c:pt>
                <c:pt idx="22">
                  <c:v>0</c:v>
                </c:pt>
                <c:pt idx="23">
                  <c:v>0</c:v>
                </c:pt>
                <c:pt idx="24">
                  <c:v>1</c:v>
                </c:pt>
                <c:pt idx="25">
                  <c:v>0</c:v>
                </c:pt>
                <c:pt idx="26">
                  <c:v>0</c:v>
                </c:pt>
                <c:pt idx="27">
                  <c:v>0</c:v>
                </c:pt>
                <c:pt idx="28">
                  <c:v>0</c:v>
                </c:pt>
                <c:pt idx="29">
                  <c:v>0</c:v>
                </c:pt>
                <c:pt idx="30">
                  <c:v>0</c:v>
                </c:pt>
                <c:pt idx="31">
                  <c:v>0</c:v>
                </c:pt>
                <c:pt idx="32">
                  <c:v>0</c:v>
                </c:pt>
                <c:pt idx="33">
                  <c:v>1</c:v>
                </c:pt>
                <c:pt idx="34">
                  <c:v>0</c:v>
                </c:pt>
                <c:pt idx="35">
                  <c:v>2</c:v>
                </c:pt>
                <c:pt idx="36">
                  <c:v>2</c:v>
                </c:pt>
                <c:pt idx="37">
                  <c:v>3</c:v>
                </c:pt>
                <c:pt idx="38">
                  <c:v>0</c:v>
                </c:pt>
                <c:pt idx="39">
                  <c:v>0</c:v>
                </c:pt>
                <c:pt idx="40">
                  <c:v>0</c:v>
                </c:pt>
                <c:pt idx="41">
                  <c:v>0</c:v>
                </c:pt>
                <c:pt idx="42">
                  <c:v>0</c:v>
                </c:pt>
                <c:pt idx="43">
                  <c:v>0</c:v>
                </c:pt>
                <c:pt idx="44">
                  <c:v>0</c:v>
                </c:pt>
                <c:pt idx="45">
                  <c:v>0</c:v>
                </c:pt>
                <c:pt idx="46">
                  <c:v>0</c:v>
                </c:pt>
                <c:pt idx="47">
                  <c:v>0</c:v>
                </c:pt>
                <c:pt idx="48">
                  <c:v>0</c:v>
                </c:pt>
                <c:pt idx="49">
                  <c:v>3</c:v>
                </c:pt>
                <c:pt idx="50">
                  <c:v>0</c:v>
                </c:pt>
                <c:pt idx="51">
                  <c:v>0</c:v>
                </c:pt>
                <c:pt idx="52">
                  <c:v>0</c:v>
                </c:pt>
                <c:pt idx="53">
                  <c:v>0</c:v>
                </c:pt>
                <c:pt idx="54">
                  <c:v>0</c:v>
                </c:pt>
                <c:pt idx="55">
                  <c:v>1</c:v>
                </c:pt>
                <c:pt idx="56">
                  <c:v>2</c:v>
                </c:pt>
                <c:pt idx="57">
                  <c:v>2</c:v>
                </c:pt>
                <c:pt idx="58">
                  <c:v>2</c:v>
                </c:pt>
                <c:pt idx="59">
                  <c:v>0</c:v>
                </c:pt>
                <c:pt idx="60">
                  <c:v>0</c:v>
                </c:pt>
                <c:pt idx="61">
                  <c:v>1</c:v>
                </c:pt>
                <c:pt idx="62">
                  <c:v>0</c:v>
                </c:pt>
                <c:pt idx="63">
                  <c:v>0</c:v>
                </c:pt>
                <c:pt idx="64">
                  <c:v>0</c:v>
                </c:pt>
                <c:pt idx="65">
                  <c:v>0</c:v>
                </c:pt>
                <c:pt idx="66">
                  <c:v>1</c:v>
                </c:pt>
                <c:pt idx="67">
                  <c:v>0</c:v>
                </c:pt>
                <c:pt idx="68">
                  <c:v>1</c:v>
                </c:pt>
                <c:pt idx="69">
                  <c:v>0</c:v>
                </c:pt>
              </c:numCache>
            </c:numRef>
          </c:val>
          <c:extLst>
            <c:ext xmlns:c16="http://schemas.microsoft.com/office/drawing/2014/chart" uri="{C3380CC4-5D6E-409C-BE32-E72D297353CC}">
              <c16:uniqueId val="{00000001-896A-234E-80E4-4138C0DB2B37}"/>
            </c:ext>
          </c:extLst>
        </c:ser>
        <c:ser>
          <c:idx val="5"/>
          <c:order val="2"/>
          <c:tx>
            <c:strRef>
              <c:f>Graphs!$BC$3</c:f>
              <c:strCache>
                <c:ptCount val="1"/>
                <c:pt idx="0">
                  <c:v>Very High</c:v>
                </c:pt>
              </c:strCache>
            </c:strRef>
          </c:tx>
          <c:spPr>
            <a:solidFill>
              <a:srgbClr val="C00000"/>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Graphs!$K$88:$K$157</c:f>
              <c:numCache>
                <c:formatCode>0</c:formatCode>
                <c:ptCount val="70"/>
                <c:pt idx="0">
                  <c:v>0</c:v>
                </c:pt>
                <c:pt idx="1">
                  <c:v>0</c:v>
                </c:pt>
                <c:pt idx="2">
                  <c:v>1</c:v>
                </c:pt>
                <c:pt idx="3">
                  <c:v>0</c:v>
                </c:pt>
                <c:pt idx="4">
                  <c:v>0</c:v>
                </c:pt>
                <c:pt idx="5">
                  <c:v>2</c:v>
                </c:pt>
                <c:pt idx="6">
                  <c:v>3</c:v>
                </c:pt>
                <c:pt idx="7">
                  <c:v>1</c:v>
                </c:pt>
                <c:pt idx="8">
                  <c:v>2</c:v>
                </c:pt>
                <c:pt idx="9">
                  <c:v>0</c:v>
                </c:pt>
                <c:pt idx="10">
                  <c:v>1</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4</c:v>
                </c:pt>
                <c:pt idx="36">
                  <c:v>2</c:v>
                </c:pt>
                <c:pt idx="37">
                  <c:v>2</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2</c:v>
                </c:pt>
                <c:pt idx="59">
                  <c:v>0</c:v>
                </c:pt>
                <c:pt idx="60">
                  <c:v>1</c:v>
                </c:pt>
                <c:pt idx="61">
                  <c:v>0</c:v>
                </c:pt>
                <c:pt idx="62">
                  <c:v>0</c:v>
                </c:pt>
                <c:pt idx="63">
                  <c:v>0</c:v>
                </c:pt>
                <c:pt idx="64">
                  <c:v>0</c:v>
                </c:pt>
                <c:pt idx="65">
                  <c:v>0</c:v>
                </c:pt>
                <c:pt idx="66">
                  <c:v>2</c:v>
                </c:pt>
                <c:pt idx="67">
                  <c:v>4</c:v>
                </c:pt>
                <c:pt idx="68">
                  <c:v>6</c:v>
                </c:pt>
                <c:pt idx="69">
                  <c:v>0</c:v>
                </c:pt>
              </c:numCache>
            </c:numRef>
          </c:val>
          <c:extLst>
            <c:ext xmlns:c16="http://schemas.microsoft.com/office/drawing/2014/chart" uri="{C3380CC4-5D6E-409C-BE32-E72D297353CC}">
              <c16:uniqueId val="{00000002-896A-234E-80E4-4138C0DB2B37}"/>
            </c:ext>
          </c:extLst>
        </c:ser>
        <c:dLbls>
          <c:showLegendKey val="0"/>
          <c:showVal val="0"/>
          <c:showCatName val="0"/>
          <c:showSerName val="0"/>
          <c:showPercent val="0"/>
          <c:showBubbleSize val="0"/>
        </c:dLbls>
        <c:gapWidth val="25"/>
        <c:overlap val="100"/>
        <c:axId val="298646048"/>
        <c:axId val="298267600"/>
      </c:barChart>
      <c:scatterChart>
        <c:scatterStyle val="lineMarker"/>
        <c:varyColors val="0"/>
        <c:ser>
          <c:idx val="6"/>
          <c:order val="3"/>
          <c:tx>
            <c:v>Terminal Migration</c:v>
          </c:tx>
          <c:spPr>
            <a:ln w="60325">
              <a:solidFill>
                <a:schemeClr val="tx1"/>
              </a:solidFill>
            </a:ln>
          </c:spPr>
          <c:marker>
            <c:symbol val="none"/>
          </c:marker>
          <c:xVal>
            <c:numRef>
              <c:f>Graphs!$BI$6:$BI$7</c:f>
              <c:numCache>
                <c:formatCode>General</c:formatCode>
                <c:ptCount val="2"/>
                <c:pt idx="0">
                  <c:v>15.5</c:v>
                </c:pt>
                <c:pt idx="1">
                  <c:v>15.5</c:v>
                </c:pt>
              </c:numCache>
            </c:numRef>
          </c:xVal>
          <c:yVal>
            <c:numRef>
              <c:f>Graphs!$BJ$6:$BJ$7</c:f>
              <c:numCache>
                <c:formatCode>General</c:formatCode>
                <c:ptCount val="2"/>
                <c:pt idx="0">
                  <c:v>0</c:v>
                </c:pt>
                <c:pt idx="1">
                  <c:v>45</c:v>
                </c:pt>
              </c:numCache>
            </c:numRef>
          </c:yVal>
          <c:smooth val="0"/>
          <c:extLst>
            <c:ext xmlns:c16="http://schemas.microsoft.com/office/drawing/2014/chart" uri="{C3380CC4-5D6E-409C-BE32-E72D297353CC}">
              <c16:uniqueId val="{00000003-896A-234E-80E4-4138C0DB2B37}"/>
            </c:ext>
          </c:extLst>
        </c:ser>
        <c:ser>
          <c:idx val="7"/>
          <c:order val="4"/>
          <c:tx>
            <c:v>Incubation</c:v>
          </c:tx>
          <c:spPr>
            <a:ln w="63500">
              <a:solidFill>
                <a:schemeClr val="tx1"/>
              </a:solidFill>
            </a:ln>
          </c:spPr>
          <c:marker>
            <c:symbol val="none"/>
          </c:marker>
          <c:xVal>
            <c:numRef>
              <c:f>Graphs!$BI$8:$BI$9</c:f>
              <c:numCache>
                <c:formatCode>General</c:formatCode>
                <c:ptCount val="2"/>
                <c:pt idx="0">
                  <c:v>29.5</c:v>
                </c:pt>
                <c:pt idx="1">
                  <c:v>29.5</c:v>
                </c:pt>
              </c:numCache>
            </c:numRef>
          </c:xVal>
          <c:yVal>
            <c:numRef>
              <c:f>Graphs!$BJ$8:$BJ$9</c:f>
              <c:numCache>
                <c:formatCode>General</c:formatCode>
                <c:ptCount val="2"/>
                <c:pt idx="0">
                  <c:v>0</c:v>
                </c:pt>
                <c:pt idx="1">
                  <c:v>45</c:v>
                </c:pt>
              </c:numCache>
            </c:numRef>
          </c:yVal>
          <c:smooth val="0"/>
          <c:extLst>
            <c:ext xmlns:c16="http://schemas.microsoft.com/office/drawing/2014/chart" uri="{C3380CC4-5D6E-409C-BE32-E72D297353CC}">
              <c16:uniqueId val="{00000004-896A-234E-80E4-4138C0DB2B37}"/>
            </c:ext>
          </c:extLst>
        </c:ser>
        <c:ser>
          <c:idx val="8"/>
          <c:order val="5"/>
          <c:tx>
            <c:v>Early Rearing</c:v>
          </c:tx>
          <c:spPr>
            <a:ln w="63500">
              <a:solidFill>
                <a:schemeClr val="tx1"/>
              </a:solidFill>
            </a:ln>
          </c:spPr>
          <c:marker>
            <c:symbol val="none"/>
          </c:marker>
          <c:xVal>
            <c:numRef>
              <c:f>Graphs!$BI$10:$BI$11</c:f>
              <c:numCache>
                <c:formatCode>General</c:formatCode>
                <c:ptCount val="2"/>
                <c:pt idx="0">
                  <c:v>46.5</c:v>
                </c:pt>
                <c:pt idx="1">
                  <c:v>46.5</c:v>
                </c:pt>
              </c:numCache>
            </c:numRef>
          </c:xVal>
          <c:yVal>
            <c:numRef>
              <c:f>Graphs!$BJ$10:$BJ$11</c:f>
              <c:numCache>
                <c:formatCode>General</c:formatCode>
                <c:ptCount val="2"/>
                <c:pt idx="0">
                  <c:v>0</c:v>
                </c:pt>
                <c:pt idx="1">
                  <c:v>45</c:v>
                </c:pt>
              </c:numCache>
            </c:numRef>
          </c:yVal>
          <c:smooth val="0"/>
          <c:extLst>
            <c:ext xmlns:c16="http://schemas.microsoft.com/office/drawing/2014/chart" uri="{C3380CC4-5D6E-409C-BE32-E72D297353CC}">
              <c16:uniqueId val="{00000005-896A-234E-80E4-4138C0DB2B37}"/>
            </c:ext>
          </c:extLst>
        </c:ser>
        <c:ser>
          <c:idx val="9"/>
          <c:order val="6"/>
          <c:tx>
            <c:v>Estuary Rearing</c:v>
          </c:tx>
          <c:spPr>
            <a:ln w="63500">
              <a:solidFill>
                <a:schemeClr val="tx1"/>
              </a:solidFill>
            </a:ln>
          </c:spPr>
          <c:marker>
            <c:symbol val="none"/>
          </c:marker>
          <c:xVal>
            <c:numRef>
              <c:f>Graphs!$BI$12:$BI$13</c:f>
              <c:numCache>
                <c:formatCode>General</c:formatCode>
                <c:ptCount val="2"/>
                <c:pt idx="0">
                  <c:v>66.5</c:v>
                </c:pt>
                <c:pt idx="1">
                  <c:v>66.5</c:v>
                </c:pt>
              </c:numCache>
            </c:numRef>
          </c:xVal>
          <c:yVal>
            <c:numRef>
              <c:f>Graphs!$BJ$12:$BJ$13</c:f>
              <c:numCache>
                <c:formatCode>General</c:formatCode>
                <c:ptCount val="2"/>
                <c:pt idx="0">
                  <c:v>0</c:v>
                </c:pt>
                <c:pt idx="1">
                  <c:v>45</c:v>
                </c:pt>
              </c:numCache>
            </c:numRef>
          </c:yVal>
          <c:smooth val="0"/>
          <c:extLst>
            <c:ext xmlns:c16="http://schemas.microsoft.com/office/drawing/2014/chart" uri="{C3380CC4-5D6E-409C-BE32-E72D297353CC}">
              <c16:uniqueId val="{00000006-896A-234E-80E4-4138C0DB2B37}"/>
            </c:ext>
          </c:extLst>
        </c:ser>
        <c:dLbls>
          <c:showLegendKey val="0"/>
          <c:showVal val="0"/>
          <c:showCatName val="0"/>
          <c:showSerName val="0"/>
          <c:showPercent val="0"/>
          <c:showBubbleSize val="0"/>
        </c:dLbls>
        <c:axId val="298646048"/>
        <c:axId val="298267600"/>
      </c:scatterChart>
      <c:catAx>
        <c:axId val="298646048"/>
        <c:scaling>
          <c:orientation val="minMax"/>
        </c:scaling>
        <c:delete val="0"/>
        <c:axPos val="b"/>
        <c:numFmt formatCode="General" sourceLinked="1"/>
        <c:majorTickMark val="none"/>
        <c:minorTickMark val="none"/>
        <c:tickLblPos val="nextTo"/>
        <c:txPr>
          <a:bodyPr/>
          <a:lstStyle/>
          <a:p>
            <a:pPr>
              <a:defRPr sz="2400" b="1"/>
            </a:pPr>
            <a:endParaRPr lang="en-US"/>
          </a:p>
        </c:txPr>
        <c:crossAx val="298267600"/>
        <c:crosses val="autoZero"/>
        <c:auto val="1"/>
        <c:lblAlgn val="ctr"/>
        <c:lblOffset val="100"/>
        <c:tickMarkSkip val="15"/>
        <c:noMultiLvlLbl val="0"/>
      </c:catAx>
      <c:valAx>
        <c:axId val="298267600"/>
        <c:scaling>
          <c:orientation val="minMax"/>
          <c:max val="10"/>
        </c:scaling>
        <c:delete val="0"/>
        <c:axPos val="l"/>
        <c:numFmt formatCode="0" sourceLinked="1"/>
        <c:majorTickMark val="none"/>
        <c:minorTickMark val="none"/>
        <c:tickLblPos val="nextTo"/>
        <c:txPr>
          <a:bodyPr/>
          <a:lstStyle/>
          <a:p>
            <a:pPr>
              <a:defRPr sz="2400">
                <a:latin typeface="Arial" panose="020B0604020202020204" pitchFamily="34" charset="0"/>
                <a:cs typeface="Arial" panose="020B0604020202020204" pitchFamily="34" charset="0"/>
              </a:defRPr>
            </a:pPr>
            <a:endParaRPr lang="en-US"/>
          </a:p>
        </c:txPr>
        <c:crossAx val="298646048"/>
        <c:crosses val="autoZero"/>
        <c:crossBetween val="between"/>
      </c:valAx>
    </c:plotArea>
    <c:legend>
      <c:legendPos val="b"/>
      <c:legendEntry>
        <c:idx val="3"/>
        <c:delete val="1"/>
      </c:legendEntry>
      <c:legendEntry>
        <c:idx val="4"/>
        <c:delete val="1"/>
      </c:legendEntry>
      <c:legendEntry>
        <c:idx val="5"/>
        <c:delete val="1"/>
      </c:legendEntry>
      <c:legendEntry>
        <c:idx val="6"/>
        <c:delete val="1"/>
      </c:legendEntry>
      <c:overlay val="0"/>
      <c:txPr>
        <a:bodyPr/>
        <a:lstStyle/>
        <a:p>
          <a:pPr>
            <a:defRPr sz="2800">
              <a:latin typeface="Arial" panose="020B0604020202020204" pitchFamily="34" charset="0"/>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3"/>
          <c:order val="0"/>
          <c:tx>
            <c:strRef>
              <c:f>SummaryTab!$AZ$3</c:f>
              <c:strCache>
                <c:ptCount val="1"/>
                <c:pt idx="0">
                  <c:v>Moderate</c:v>
                </c:pt>
              </c:strCache>
            </c:strRef>
          </c:tx>
          <c:spPr>
            <a:solidFill>
              <a:srgbClr val="FFC000"/>
            </a:solidFill>
            <a:ln>
              <a:noFill/>
            </a:ln>
            <a:effectLst/>
          </c:spPr>
          <c:invertIfNegative val="0"/>
          <c:cat>
            <c:strRef>
              <c:f>SummaryTab!$D$4:$D$73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SummaryTab!$AZ$4:$AZ$73</c:f>
              <c:numCache>
                <c:formatCode>General</c:formatCode>
                <c:ptCount val="70"/>
                <c:pt idx="0">
                  <c:v>9</c:v>
                </c:pt>
                <c:pt idx="1">
                  <c:v>0</c:v>
                </c:pt>
                <c:pt idx="2">
                  <c:v>1</c:v>
                </c:pt>
                <c:pt idx="3">
                  <c:v>0</c:v>
                </c:pt>
                <c:pt idx="4">
                  <c:v>0</c:v>
                </c:pt>
                <c:pt idx="5">
                  <c:v>3</c:v>
                </c:pt>
                <c:pt idx="6">
                  <c:v>6</c:v>
                </c:pt>
                <c:pt idx="7">
                  <c:v>5</c:v>
                </c:pt>
                <c:pt idx="8">
                  <c:v>3</c:v>
                </c:pt>
                <c:pt idx="9">
                  <c:v>0</c:v>
                </c:pt>
                <c:pt idx="10">
                  <c:v>5</c:v>
                </c:pt>
                <c:pt idx="11">
                  <c:v>1</c:v>
                </c:pt>
                <c:pt idx="12">
                  <c:v>0</c:v>
                </c:pt>
                <c:pt idx="13">
                  <c:v>0</c:v>
                </c:pt>
                <c:pt idx="14">
                  <c:v>0</c:v>
                </c:pt>
                <c:pt idx="15">
                  <c:v>0</c:v>
                </c:pt>
                <c:pt idx="16">
                  <c:v>0</c:v>
                </c:pt>
                <c:pt idx="17">
                  <c:v>0</c:v>
                </c:pt>
                <c:pt idx="18">
                  <c:v>0</c:v>
                </c:pt>
                <c:pt idx="19">
                  <c:v>0</c:v>
                </c:pt>
                <c:pt idx="20">
                  <c:v>2</c:v>
                </c:pt>
                <c:pt idx="21">
                  <c:v>0</c:v>
                </c:pt>
                <c:pt idx="22">
                  <c:v>0</c:v>
                </c:pt>
                <c:pt idx="23">
                  <c:v>0</c:v>
                </c:pt>
                <c:pt idx="24">
                  <c:v>2</c:v>
                </c:pt>
                <c:pt idx="25">
                  <c:v>0</c:v>
                </c:pt>
                <c:pt idx="26">
                  <c:v>0</c:v>
                </c:pt>
                <c:pt idx="27">
                  <c:v>0</c:v>
                </c:pt>
                <c:pt idx="28">
                  <c:v>0</c:v>
                </c:pt>
                <c:pt idx="29">
                  <c:v>0</c:v>
                </c:pt>
                <c:pt idx="30">
                  <c:v>0</c:v>
                </c:pt>
                <c:pt idx="31">
                  <c:v>0</c:v>
                </c:pt>
                <c:pt idx="32">
                  <c:v>1</c:v>
                </c:pt>
                <c:pt idx="33">
                  <c:v>1</c:v>
                </c:pt>
                <c:pt idx="34">
                  <c:v>0</c:v>
                </c:pt>
                <c:pt idx="35">
                  <c:v>3</c:v>
                </c:pt>
                <c:pt idx="36">
                  <c:v>5</c:v>
                </c:pt>
                <c:pt idx="37">
                  <c:v>3</c:v>
                </c:pt>
                <c:pt idx="38">
                  <c:v>5</c:v>
                </c:pt>
                <c:pt idx="39">
                  <c:v>5</c:v>
                </c:pt>
                <c:pt idx="40">
                  <c:v>1</c:v>
                </c:pt>
                <c:pt idx="41">
                  <c:v>0</c:v>
                </c:pt>
                <c:pt idx="42">
                  <c:v>0</c:v>
                </c:pt>
                <c:pt idx="43">
                  <c:v>0</c:v>
                </c:pt>
                <c:pt idx="44">
                  <c:v>0</c:v>
                </c:pt>
                <c:pt idx="45">
                  <c:v>0</c:v>
                </c:pt>
                <c:pt idx="46">
                  <c:v>0</c:v>
                </c:pt>
                <c:pt idx="47">
                  <c:v>0</c:v>
                </c:pt>
                <c:pt idx="48">
                  <c:v>0</c:v>
                </c:pt>
                <c:pt idx="49">
                  <c:v>4</c:v>
                </c:pt>
                <c:pt idx="50">
                  <c:v>3</c:v>
                </c:pt>
                <c:pt idx="51">
                  <c:v>0</c:v>
                </c:pt>
                <c:pt idx="52">
                  <c:v>0</c:v>
                </c:pt>
                <c:pt idx="53">
                  <c:v>1</c:v>
                </c:pt>
                <c:pt idx="54">
                  <c:v>1</c:v>
                </c:pt>
                <c:pt idx="55">
                  <c:v>1</c:v>
                </c:pt>
                <c:pt idx="56">
                  <c:v>2</c:v>
                </c:pt>
                <c:pt idx="57">
                  <c:v>4</c:v>
                </c:pt>
                <c:pt idx="58">
                  <c:v>4</c:v>
                </c:pt>
                <c:pt idx="59">
                  <c:v>0</c:v>
                </c:pt>
                <c:pt idx="60">
                  <c:v>1</c:v>
                </c:pt>
                <c:pt idx="61">
                  <c:v>1</c:v>
                </c:pt>
                <c:pt idx="62">
                  <c:v>0</c:v>
                </c:pt>
                <c:pt idx="63">
                  <c:v>0</c:v>
                </c:pt>
                <c:pt idx="64">
                  <c:v>1</c:v>
                </c:pt>
                <c:pt idx="65">
                  <c:v>0</c:v>
                </c:pt>
                <c:pt idx="66">
                  <c:v>2</c:v>
                </c:pt>
                <c:pt idx="67">
                  <c:v>3</c:v>
                </c:pt>
                <c:pt idx="68">
                  <c:v>3</c:v>
                </c:pt>
                <c:pt idx="69">
                  <c:v>2</c:v>
                </c:pt>
              </c:numCache>
            </c:numRef>
          </c:val>
          <c:extLst>
            <c:ext xmlns:c16="http://schemas.microsoft.com/office/drawing/2014/chart" uri="{C3380CC4-5D6E-409C-BE32-E72D297353CC}">
              <c16:uniqueId val="{0000004E-AAF2-464F-8C53-2A5E71EB6902}"/>
            </c:ext>
          </c:extLst>
        </c:ser>
        <c:ser>
          <c:idx val="4"/>
          <c:order val="1"/>
          <c:tx>
            <c:strRef>
              <c:f>SummaryTab!$BA$3</c:f>
              <c:strCache>
                <c:ptCount val="1"/>
                <c:pt idx="0">
                  <c:v>High</c:v>
                </c:pt>
              </c:strCache>
            </c:strRef>
          </c:tx>
          <c:spPr>
            <a:solidFill>
              <a:schemeClr val="accent2"/>
            </a:solidFill>
            <a:ln>
              <a:noFill/>
            </a:ln>
            <a:effectLst/>
          </c:spPr>
          <c:invertIfNegative val="0"/>
          <c:cat>
            <c:strRef>
              <c:f>SummaryTab!$D$4:$D$73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SummaryTab!$BA$4:$BA$73</c:f>
              <c:numCache>
                <c:formatCode>General</c:formatCode>
                <c:ptCount val="70"/>
                <c:pt idx="0">
                  <c:v>2</c:v>
                </c:pt>
                <c:pt idx="1">
                  <c:v>0</c:v>
                </c:pt>
                <c:pt idx="2">
                  <c:v>0</c:v>
                </c:pt>
                <c:pt idx="3">
                  <c:v>0</c:v>
                </c:pt>
                <c:pt idx="4">
                  <c:v>0</c:v>
                </c:pt>
                <c:pt idx="5">
                  <c:v>6</c:v>
                </c:pt>
                <c:pt idx="6">
                  <c:v>4</c:v>
                </c:pt>
                <c:pt idx="7">
                  <c:v>2</c:v>
                </c:pt>
                <c:pt idx="8">
                  <c:v>1</c:v>
                </c:pt>
                <c:pt idx="9">
                  <c:v>0</c:v>
                </c:pt>
                <c:pt idx="10">
                  <c:v>2</c:v>
                </c:pt>
                <c:pt idx="11">
                  <c:v>0</c:v>
                </c:pt>
                <c:pt idx="12">
                  <c:v>0</c:v>
                </c:pt>
                <c:pt idx="13">
                  <c:v>0</c:v>
                </c:pt>
                <c:pt idx="14">
                  <c:v>0</c:v>
                </c:pt>
                <c:pt idx="15">
                  <c:v>0</c:v>
                </c:pt>
                <c:pt idx="16">
                  <c:v>0</c:v>
                </c:pt>
                <c:pt idx="17">
                  <c:v>0</c:v>
                </c:pt>
                <c:pt idx="18">
                  <c:v>0</c:v>
                </c:pt>
                <c:pt idx="19">
                  <c:v>0</c:v>
                </c:pt>
                <c:pt idx="20">
                  <c:v>2</c:v>
                </c:pt>
                <c:pt idx="21">
                  <c:v>0</c:v>
                </c:pt>
                <c:pt idx="22">
                  <c:v>0</c:v>
                </c:pt>
                <c:pt idx="23">
                  <c:v>0</c:v>
                </c:pt>
                <c:pt idx="24">
                  <c:v>1</c:v>
                </c:pt>
                <c:pt idx="25">
                  <c:v>0</c:v>
                </c:pt>
                <c:pt idx="26">
                  <c:v>0</c:v>
                </c:pt>
                <c:pt idx="27">
                  <c:v>0</c:v>
                </c:pt>
                <c:pt idx="28">
                  <c:v>0</c:v>
                </c:pt>
                <c:pt idx="29">
                  <c:v>0</c:v>
                </c:pt>
                <c:pt idx="30">
                  <c:v>0</c:v>
                </c:pt>
                <c:pt idx="31">
                  <c:v>0</c:v>
                </c:pt>
                <c:pt idx="32">
                  <c:v>0</c:v>
                </c:pt>
                <c:pt idx="33">
                  <c:v>1</c:v>
                </c:pt>
                <c:pt idx="34">
                  <c:v>0</c:v>
                </c:pt>
                <c:pt idx="35">
                  <c:v>4</c:v>
                </c:pt>
                <c:pt idx="36">
                  <c:v>4</c:v>
                </c:pt>
                <c:pt idx="37">
                  <c:v>7</c:v>
                </c:pt>
                <c:pt idx="38">
                  <c:v>2</c:v>
                </c:pt>
                <c:pt idx="39">
                  <c:v>3</c:v>
                </c:pt>
                <c:pt idx="40">
                  <c:v>0</c:v>
                </c:pt>
                <c:pt idx="41">
                  <c:v>0</c:v>
                </c:pt>
                <c:pt idx="42">
                  <c:v>0</c:v>
                </c:pt>
                <c:pt idx="43">
                  <c:v>0</c:v>
                </c:pt>
                <c:pt idx="44">
                  <c:v>0</c:v>
                </c:pt>
                <c:pt idx="45">
                  <c:v>0</c:v>
                </c:pt>
                <c:pt idx="46">
                  <c:v>0</c:v>
                </c:pt>
                <c:pt idx="47">
                  <c:v>0</c:v>
                </c:pt>
                <c:pt idx="48">
                  <c:v>0</c:v>
                </c:pt>
                <c:pt idx="49">
                  <c:v>5</c:v>
                </c:pt>
                <c:pt idx="50">
                  <c:v>2</c:v>
                </c:pt>
                <c:pt idx="51">
                  <c:v>0</c:v>
                </c:pt>
                <c:pt idx="52">
                  <c:v>0</c:v>
                </c:pt>
                <c:pt idx="53">
                  <c:v>2</c:v>
                </c:pt>
                <c:pt idx="54">
                  <c:v>2</c:v>
                </c:pt>
                <c:pt idx="55">
                  <c:v>2</c:v>
                </c:pt>
                <c:pt idx="56">
                  <c:v>3</c:v>
                </c:pt>
                <c:pt idx="57">
                  <c:v>5</c:v>
                </c:pt>
                <c:pt idx="58">
                  <c:v>5</c:v>
                </c:pt>
                <c:pt idx="59">
                  <c:v>0</c:v>
                </c:pt>
                <c:pt idx="60">
                  <c:v>0</c:v>
                </c:pt>
                <c:pt idx="61">
                  <c:v>1</c:v>
                </c:pt>
                <c:pt idx="62">
                  <c:v>0</c:v>
                </c:pt>
                <c:pt idx="63">
                  <c:v>0</c:v>
                </c:pt>
                <c:pt idx="64">
                  <c:v>1</c:v>
                </c:pt>
                <c:pt idx="65">
                  <c:v>0</c:v>
                </c:pt>
                <c:pt idx="66">
                  <c:v>6</c:v>
                </c:pt>
                <c:pt idx="67">
                  <c:v>0</c:v>
                </c:pt>
                <c:pt idx="68">
                  <c:v>4</c:v>
                </c:pt>
                <c:pt idx="69">
                  <c:v>0</c:v>
                </c:pt>
              </c:numCache>
            </c:numRef>
          </c:val>
          <c:extLst>
            <c:ext xmlns:c16="http://schemas.microsoft.com/office/drawing/2014/chart" uri="{C3380CC4-5D6E-409C-BE32-E72D297353CC}">
              <c16:uniqueId val="{0000004F-AAF2-464F-8C53-2A5E71EB6902}"/>
            </c:ext>
          </c:extLst>
        </c:ser>
        <c:ser>
          <c:idx val="5"/>
          <c:order val="2"/>
          <c:tx>
            <c:strRef>
              <c:f>SummaryTab!$BB$3</c:f>
              <c:strCache>
                <c:ptCount val="1"/>
                <c:pt idx="0">
                  <c:v>Very High</c:v>
                </c:pt>
              </c:strCache>
            </c:strRef>
          </c:tx>
          <c:spPr>
            <a:solidFill>
              <a:srgbClr val="C00000"/>
            </a:solidFill>
            <a:ln>
              <a:noFill/>
            </a:ln>
            <a:effectLst/>
          </c:spPr>
          <c:invertIfNegative val="0"/>
          <c:cat>
            <c:strRef>
              <c:f>SummaryTab!$D$4:$D$73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SummaryTab!$BB$4:$BB$73</c:f>
              <c:numCache>
                <c:formatCode>General</c:formatCode>
                <c:ptCount val="70"/>
                <c:pt idx="0">
                  <c:v>0</c:v>
                </c:pt>
                <c:pt idx="1">
                  <c:v>0</c:v>
                </c:pt>
                <c:pt idx="2">
                  <c:v>0</c:v>
                </c:pt>
                <c:pt idx="3">
                  <c:v>0</c:v>
                </c:pt>
                <c:pt idx="4">
                  <c:v>0</c:v>
                </c:pt>
                <c:pt idx="5">
                  <c:v>14</c:v>
                </c:pt>
                <c:pt idx="6">
                  <c:v>4</c:v>
                </c:pt>
                <c:pt idx="7">
                  <c:v>3</c:v>
                </c:pt>
                <c:pt idx="8">
                  <c:v>0</c:v>
                </c:pt>
                <c:pt idx="9">
                  <c:v>0</c:v>
                </c:pt>
                <c:pt idx="10">
                  <c:v>1</c:v>
                </c:pt>
                <c:pt idx="11">
                  <c:v>0</c:v>
                </c:pt>
                <c:pt idx="12">
                  <c:v>0</c:v>
                </c:pt>
                <c:pt idx="13">
                  <c:v>0</c:v>
                </c:pt>
                <c:pt idx="14">
                  <c:v>0</c:v>
                </c:pt>
                <c:pt idx="15">
                  <c:v>0</c:v>
                </c:pt>
                <c:pt idx="16">
                  <c:v>0</c:v>
                </c:pt>
                <c:pt idx="17">
                  <c:v>0</c:v>
                </c:pt>
                <c:pt idx="18">
                  <c:v>0</c:v>
                </c:pt>
                <c:pt idx="19">
                  <c:v>0</c:v>
                </c:pt>
                <c:pt idx="20">
                  <c:v>0</c:v>
                </c:pt>
                <c:pt idx="21">
                  <c:v>8</c:v>
                </c:pt>
                <c:pt idx="22">
                  <c:v>0</c:v>
                </c:pt>
                <c:pt idx="23">
                  <c:v>0</c:v>
                </c:pt>
                <c:pt idx="24">
                  <c:v>1</c:v>
                </c:pt>
                <c:pt idx="25">
                  <c:v>0</c:v>
                </c:pt>
                <c:pt idx="26">
                  <c:v>0</c:v>
                </c:pt>
                <c:pt idx="27">
                  <c:v>0</c:v>
                </c:pt>
                <c:pt idx="28">
                  <c:v>0</c:v>
                </c:pt>
                <c:pt idx="29">
                  <c:v>0</c:v>
                </c:pt>
                <c:pt idx="30">
                  <c:v>0</c:v>
                </c:pt>
                <c:pt idx="31">
                  <c:v>0</c:v>
                </c:pt>
                <c:pt idx="32">
                  <c:v>0</c:v>
                </c:pt>
                <c:pt idx="33">
                  <c:v>0</c:v>
                </c:pt>
                <c:pt idx="34">
                  <c:v>0</c:v>
                </c:pt>
                <c:pt idx="35">
                  <c:v>13</c:v>
                </c:pt>
                <c:pt idx="36">
                  <c:v>12</c:v>
                </c:pt>
                <c:pt idx="37">
                  <c:v>3</c:v>
                </c:pt>
                <c:pt idx="38">
                  <c:v>0</c:v>
                </c:pt>
                <c:pt idx="39">
                  <c:v>2</c:v>
                </c:pt>
                <c:pt idx="40">
                  <c:v>0</c:v>
                </c:pt>
                <c:pt idx="41">
                  <c:v>0</c:v>
                </c:pt>
                <c:pt idx="42">
                  <c:v>0</c:v>
                </c:pt>
                <c:pt idx="43">
                  <c:v>0</c:v>
                </c:pt>
                <c:pt idx="44">
                  <c:v>0</c:v>
                </c:pt>
                <c:pt idx="45">
                  <c:v>0</c:v>
                </c:pt>
                <c:pt idx="46">
                  <c:v>0</c:v>
                </c:pt>
                <c:pt idx="47">
                  <c:v>0</c:v>
                </c:pt>
                <c:pt idx="48">
                  <c:v>0</c:v>
                </c:pt>
                <c:pt idx="49">
                  <c:v>1</c:v>
                </c:pt>
                <c:pt idx="50">
                  <c:v>3</c:v>
                </c:pt>
                <c:pt idx="51">
                  <c:v>0</c:v>
                </c:pt>
                <c:pt idx="52">
                  <c:v>0</c:v>
                </c:pt>
                <c:pt idx="53">
                  <c:v>0</c:v>
                </c:pt>
                <c:pt idx="54">
                  <c:v>0</c:v>
                </c:pt>
                <c:pt idx="55">
                  <c:v>0</c:v>
                </c:pt>
                <c:pt idx="56">
                  <c:v>0</c:v>
                </c:pt>
                <c:pt idx="57">
                  <c:v>3</c:v>
                </c:pt>
                <c:pt idx="58">
                  <c:v>4</c:v>
                </c:pt>
                <c:pt idx="59">
                  <c:v>0</c:v>
                </c:pt>
                <c:pt idx="60">
                  <c:v>1</c:v>
                </c:pt>
                <c:pt idx="61">
                  <c:v>0</c:v>
                </c:pt>
                <c:pt idx="62">
                  <c:v>0</c:v>
                </c:pt>
                <c:pt idx="63">
                  <c:v>0</c:v>
                </c:pt>
                <c:pt idx="64">
                  <c:v>0</c:v>
                </c:pt>
                <c:pt idx="65">
                  <c:v>0</c:v>
                </c:pt>
                <c:pt idx="66">
                  <c:v>8</c:v>
                </c:pt>
                <c:pt idx="67">
                  <c:v>7</c:v>
                </c:pt>
                <c:pt idx="68">
                  <c:v>4</c:v>
                </c:pt>
                <c:pt idx="69">
                  <c:v>1</c:v>
                </c:pt>
              </c:numCache>
            </c:numRef>
          </c:val>
          <c:extLst>
            <c:ext xmlns:c16="http://schemas.microsoft.com/office/drawing/2014/chart" uri="{C3380CC4-5D6E-409C-BE32-E72D297353CC}">
              <c16:uniqueId val="{00000050-AAF2-464F-8C53-2A5E71EB6902}"/>
            </c:ext>
          </c:extLst>
        </c:ser>
        <c:dLbls>
          <c:showLegendKey val="0"/>
          <c:showVal val="0"/>
          <c:showCatName val="0"/>
          <c:showSerName val="0"/>
          <c:showPercent val="0"/>
          <c:showBubbleSize val="0"/>
        </c:dLbls>
        <c:gapWidth val="25"/>
        <c:overlap val="100"/>
        <c:axId val="298646048"/>
        <c:axId val="298267600"/>
      </c:barChart>
      <c:scatterChart>
        <c:scatterStyle val="lineMarker"/>
        <c:varyColors val="0"/>
        <c:ser>
          <c:idx val="6"/>
          <c:order val="3"/>
          <c:tx>
            <c:v>Terminal Migration</c:v>
          </c:tx>
          <c:spPr>
            <a:ln w="60325" cap="rnd">
              <a:solidFill>
                <a:schemeClr val="tx1"/>
              </a:solidFill>
              <a:round/>
            </a:ln>
            <a:effectLst/>
          </c:spPr>
          <c:marker>
            <c:symbol val="none"/>
          </c:marker>
          <c:xVal>
            <c:numRef>
              <c:f>SummaryTab!$BE$6:$BE$7</c:f>
              <c:numCache>
                <c:formatCode>General</c:formatCode>
                <c:ptCount val="2"/>
                <c:pt idx="0">
                  <c:v>15.5</c:v>
                </c:pt>
                <c:pt idx="1">
                  <c:v>15.5</c:v>
                </c:pt>
              </c:numCache>
            </c:numRef>
          </c:xVal>
          <c:yVal>
            <c:numRef>
              <c:f>SummaryTab!$BF$6:$BF$7</c:f>
              <c:numCache>
                <c:formatCode>General</c:formatCode>
                <c:ptCount val="2"/>
                <c:pt idx="0">
                  <c:v>0</c:v>
                </c:pt>
                <c:pt idx="1">
                  <c:v>45</c:v>
                </c:pt>
              </c:numCache>
            </c:numRef>
          </c:yVal>
          <c:smooth val="0"/>
          <c:extLst>
            <c:ext xmlns:c16="http://schemas.microsoft.com/office/drawing/2014/chart" uri="{C3380CC4-5D6E-409C-BE32-E72D297353CC}">
              <c16:uniqueId val="{000000D9-AAF2-464F-8C53-2A5E71EB6902}"/>
            </c:ext>
          </c:extLst>
        </c:ser>
        <c:ser>
          <c:idx val="7"/>
          <c:order val="4"/>
          <c:tx>
            <c:v>Incubation</c:v>
          </c:tx>
          <c:spPr>
            <a:ln w="63500" cap="rnd">
              <a:solidFill>
                <a:schemeClr val="tx1"/>
              </a:solidFill>
              <a:round/>
            </a:ln>
            <a:effectLst/>
          </c:spPr>
          <c:marker>
            <c:symbol val="none"/>
          </c:marker>
          <c:xVal>
            <c:numRef>
              <c:f>SummaryTab!$BE$8:$BE$9</c:f>
              <c:numCache>
                <c:formatCode>General</c:formatCode>
                <c:ptCount val="2"/>
                <c:pt idx="0">
                  <c:v>29.5</c:v>
                </c:pt>
                <c:pt idx="1">
                  <c:v>29.5</c:v>
                </c:pt>
              </c:numCache>
            </c:numRef>
          </c:xVal>
          <c:yVal>
            <c:numRef>
              <c:f>SummaryTab!$BF$8:$BF$9</c:f>
              <c:numCache>
                <c:formatCode>General</c:formatCode>
                <c:ptCount val="2"/>
                <c:pt idx="0">
                  <c:v>0</c:v>
                </c:pt>
                <c:pt idx="1">
                  <c:v>45</c:v>
                </c:pt>
              </c:numCache>
            </c:numRef>
          </c:yVal>
          <c:smooth val="0"/>
          <c:extLst>
            <c:ext xmlns:c16="http://schemas.microsoft.com/office/drawing/2014/chart" uri="{C3380CC4-5D6E-409C-BE32-E72D297353CC}">
              <c16:uniqueId val="{000000DA-AAF2-464F-8C53-2A5E71EB6902}"/>
            </c:ext>
          </c:extLst>
        </c:ser>
        <c:ser>
          <c:idx val="8"/>
          <c:order val="5"/>
          <c:tx>
            <c:v>Early Rearing</c:v>
          </c:tx>
          <c:spPr>
            <a:ln w="63500" cap="rnd">
              <a:solidFill>
                <a:schemeClr val="tx1"/>
              </a:solidFill>
              <a:round/>
            </a:ln>
            <a:effectLst/>
          </c:spPr>
          <c:marker>
            <c:symbol val="none"/>
          </c:marker>
          <c:xVal>
            <c:numRef>
              <c:f>SummaryTab!$BE$10:$BE$11</c:f>
              <c:numCache>
                <c:formatCode>General</c:formatCode>
                <c:ptCount val="2"/>
                <c:pt idx="0">
                  <c:v>46.5</c:v>
                </c:pt>
                <c:pt idx="1">
                  <c:v>46.5</c:v>
                </c:pt>
              </c:numCache>
            </c:numRef>
          </c:xVal>
          <c:yVal>
            <c:numRef>
              <c:f>SummaryTab!$BF$10:$BF$11</c:f>
              <c:numCache>
                <c:formatCode>General</c:formatCode>
                <c:ptCount val="2"/>
                <c:pt idx="0">
                  <c:v>0</c:v>
                </c:pt>
                <c:pt idx="1">
                  <c:v>45</c:v>
                </c:pt>
              </c:numCache>
            </c:numRef>
          </c:yVal>
          <c:smooth val="0"/>
          <c:extLst>
            <c:ext xmlns:c16="http://schemas.microsoft.com/office/drawing/2014/chart" uri="{C3380CC4-5D6E-409C-BE32-E72D297353CC}">
              <c16:uniqueId val="{000000DB-AAF2-464F-8C53-2A5E71EB6902}"/>
            </c:ext>
          </c:extLst>
        </c:ser>
        <c:ser>
          <c:idx val="9"/>
          <c:order val="6"/>
          <c:tx>
            <c:v>Estuary Rearing</c:v>
          </c:tx>
          <c:spPr>
            <a:ln w="63500" cap="rnd">
              <a:solidFill>
                <a:schemeClr val="tx1"/>
              </a:solidFill>
              <a:round/>
            </a:ln>
            <a:effectLst/>
          </c:spPr>
          <c:marker>
            <c:symbol val="none"/>
          </c:marker>
          <c:xVal>
            <c:numRef>
              <c:f>SummaryTab!$BE$12:$BE$13</c:f>
              <c:numCache>
                <c:formatCode>General</c:formatCode>
                <c:ptCount val="2"/>
                <c:pt idx="0">
                  <c:v>66.5</c:v>
                </c:pt>
                <c:pt idx="1">
                  <c:v>66.5</c:v>
                </c:pt>
              </c:numCache>
            </c:numRef>
          </c:xVal>
          <c:yVal>
            <c:numRef>
              <c:f>SummaryTab!$BF$12:$BF$13</c:f>
              <c:numCache>
                <c:formatCode>General</c:formatCode>
                <c:ptCount val="2"/>
                <c:pt idx="0">
                  <c:v>0</c:v>
                </c:pt>
                <c:pt idx="1">
                  <c:v>45</c:v>
                </c:pt>
              </c:numCache>
            </c:numRef>
          </c:yVal>
          <c:smooth val="0"/>
          <c:extLst>
            <c:ext xmlns:c16="http://schemas.microsoft.com/office/drawing/2014/chart" uri="{C3380CC4-5D6E-409C-BE32-E72D297353CC}">
              <c16:uniqueId val="{000000DC-AAF2-464F-8C53-2A5E71EB6902}"/>
            </c:ext>
          </c:extLst>
        </c:ser>
        <c:dLbls>
          <c:showLegendKey val="0"/>
          <c:showVal val="0"/>
          <c:showCatName val="0"/>
          <c:showSerName val="0"/>
          <c:showPercent val="0"/>
          <c:showBubbleSize val="0"/>
        </c:dLbls>
        <c:axId val="298646048"/>
        <c:axId val="298267600"/>
      </c:scatterChart>
      <c:catAx>
        <c:axId val="298646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n-US"/>
          </a:p>
        </c:txPr>
        <c:crossAx val="298267600"/>
        <c:crosses val="autoZero"/>
        <c:auto val="1"/>
        <c:lblAlgn val="ctr"/>
        <c:lblOffset val="100"/>
        <c:tickMarkSkip val="15"/>
        <c:noMultiLvlLbl val="0"/>
      </c:catAx>
      <c:valAx>
        <c:axId val="298267600"/>
        <c:scaling>
          <c:orientation val="minMax"/>
          <c:max val="25"/>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98646048"/>
        <c:crosses val="autoZero"/>
        <c:crossBetween val="between"/>
      </c:valAx>
      <c:spPr>
        <a:noFill/>
        <a:ln>
          <a:noFill/>
        </a:ln>
        <a:effectLst/>
      </c:spPr>
    </c:plotArea>
    <c:legend>
      <c:legendPos val="b"/>
      <c:legendEntry>
        <c:idx val="3"/>
        <c:delete val="1"/>
      </c:legendEntry>
      <c:legendEntry>
        <c:idx val="4"/>
        <c:delete val="1"/>
      </c:legendEntry>
      <c:legendEntry>
        <c:idx val="5"/>
        <c:delete val="1"/>
      </c:legendEntry>
      <c:legendEntry>
        <c:idx val="6"/>
        <c:delete val="1"/>
      </c:legendEntry>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4800" b="1">
                <a:latin typeface="Arial" panose="020B0604020202020204" pitchFamily="34" charset="0"/>
                <a:cs typeface="Arial" panose="020B0604020202020204" pitchFamily="34" charset="0"/>
              </a:rPr>
              <a:t>Area 23</a:t>
            </a:r>
          </a:p>
        </c:rich>
      </c:tx>
      <c:overlay val="0"/>
    </c:title>
    <c:autoTitleDeleted val="0"/>
    <c:plotArea>
      <c:layout/>
      <c:barChart>
        <c:barDir val="col"/>
        <c:grouping val="stacked"/>
        <c:varyColors val="0"/>
        <c:ser>
          <c:idx val="3"/>
          <c:order val="0"/>
          <c:tx>
            <c:strRef>
              <c:f>SummaryTab!$AZ$3</c:f>
              <c:strCache>
                <c:ptCount val="1"/>
                <c:pt idx="0">
                  <c:v>Moderate</c:v>
                </c:pt>
              </c:strCache>
            </c:strRef>
          </c:tx>
          <c:spPr>
            <a:solidFill>
              <a:schemeClr val="accent4"/>
            </a:solidFill>
          </c:spPr>
          <c:invertIfNegative val="0"/>
          <c:cat>
            <c:strRef>
              <c:f>SummaryTab!$D$4:$D$73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SummaryTab!$J$88:$J$157</c:f>
              <c:numCache>
                <c:formatCode>General</c:formatCode>
                <c:ptCount val="70"/>
                <c:pt idx="0">
                  <c:v>1</c:v>
                </c:pt>
                <c:pt idx="1">
                  <c:v>0</c:v>
                </c:pt>
                <c:pt idx="2">
                  <c:v>2</c:v>
                </c:pt>
                <c:pt idx="3">
                  <c:v>0</c:v>
                </c:pt>
                <c:pt idx="4">
                  <c:v>0</c:v>
                </c:pt>
                <c:pt idx="5">
                  <c:v>1</c:v>
                </c:pt>
                <c:pt idx="6">
                  <c:v>2</c:v>
                </c:pt>
                <c:pt idx="7">
                  <c:v>2</c:v>
                </c:pt>
                <c:pt idx="8">
                  <c:v>2</c:v>
                </c:pt>
                <c:pt idx="9">
                  <c:v>0</c:v>
                </c:pt>
                <c:pt idx="10">
                  <c:v>1</c:v>
                </c:pt>
                <c:pt idx="11">
                  <c:v>1</c:v>
                </c:pt>
                <c:pt idx="12">
                  <c:v>0</c:v>
                </c:pt>
                <c:pt idx="13">
                  <c:v>0</c:v>
                </c:pt>
                <c:pt idx="14">
                  <c:v>0</c:v>
                </c:pt>
                <c:pt idx="15">
                  <c:v>0</c:v>
                </c:pt>
                <c:pt idx="16">
                  <c:v>0</c:v>
                </c:pt>
                <c:pt idx="17">
                  <c:v>0</c:v>
                </c:pt>
                <c:pt idx="18">
                  <c:v>0</c:v>
                </c:pt>
                <c:pt idx="19">
                  <c:v>0</c:v>
                </c:pt>
                <c:pt idx="20">
                  <c:v>0</c:v>
                </c:pt>
                <c:pt idx="21">
                  <c:v>0</c:v>
                </c:pt>
                <c:pt idx="22">
                  <c:v>0</c:v>
                </c:pt>
                <c:pt idx="23">
                  <c:v>0</c:v>
                </c:pt>
                <c:pt idx="24">
                  <c:v>1</c:v>
                </c:pt>
                <c:pt idx="25">
                  <c:v>0</c:v>
                </c:pt>
                <c:pt idx="26">
                  <c:v>0</c:v>
                </c:pt>
                <c:pt idx="27">
                  <c:v>0</c:v>
                </c:pt>
                <c:pt idx="28">
                  <c:v>0</c:v>
                </c:pt>
                <c:pt idx="29">
                  <c:v>0</c:v>
                </c:pt>
                <c:pt idx="30">
                  <c:v>0</c:v>
                </c:pt>
                <c:pt idx="31">
                  <c:v>0</c:v>
                </c:pt>
                <c:pt idx="32">
                  <c:v>1</c:v>
                </c:pt>
                <c:pt idx="33">
                  <c:v>1</c:v>
                </c:pt>
                <c:pt idx="34">
                  <c:v>0</c:v>
                </c:pt>
                <c:pt idx="35">
                  <c:v>2</c:v>
                </c:pt>
                <c:pt idx="36">
                  <c:v>4</c:v>
                </c:pt>
                <c:pt idx="37">
                  <c:v>0</c:v>
                </c:pt>
                <c:pt idx="38">
                  <c:v>2</c:v>
                </c:pt>
                <c:pt idx="39">
                  <c:v>0</c:v>
                </c:pt>
                <c:pt idx="40">
                  <c:v>0</c:v>
                </c:pt>
                <c:pt idx="41">
                  <c:v>0</c:v>
                </c:pt>
                <c:pt idx="42">
                  <c:v>0</c:v>
                </c:pt>
                <c:pt idx="43">
                  <c:v>0</c:v>
                </c:pt>
                <c:pt idx="44">
                  <c:v>0</c:v>
                </c:pt>
                <c:pt idx="45">
                  <c:v>0</c:v>
                </c:pt>
                <c:pt idx="46">
                  <c:v>0</c:v>
                </c:pt>
                <c:pt idx="47">
                  <c:v>0</c:v>
                </c:pt>
                <c:pt idx="48">
                  <c:v>0</c:v>
                </c:pt>
                <c:pt idx="49">
                  <c:v>3</c:v>
                </c:pt>
                <c:pt idx="50">
                  <c:v>0</c:v>
                </c:pt>
                <c:pt idx="51">
                  <c:v>0</c:v>
                </c:pt>
                <c:pt idx="52">
                  <c:v>0</c:v>
                </c:pt>
                <c:pt idx="53">
                  <c:v>0</c:v>
                </c:pt>
                <c:pt idx="54">
                  <c:v>0</c:v>
                </c:pt>
                <c:pt idx="55">
                  <c:v>0</c:v>
                </c:pt>
                <c:pt idx="56">
                  <c:v>1</c:v>
                </c:pt>
                <c:pt idx="57">
                  <c:v>0</c:v>
                </c:pt>
                <c:pt idx="58">
                  <c:v>0</c:v>
                </c:pt>
                <c:pt idx="59">
                  <c:v>0</c:v>
                </c:pt>
                <c:pt idx="60">
                  <c:v>1</c:v>
                </c:pt>
                <c:pt idx="61">
                  <c:v>1</c:v>
                </c:pt>
                <c:pt idx="62">
                  <c:v>0</c:v>
                </c:pt>
                <c:pt idx="63">
                  <c:v>0</c:v>
                </c:pt>
                <c:pt idx="64">
                  <c:v>1</c:v>
                </c:pt>
                <c:pt idx="65">
                  <c:v>0</c:v>
                </c:pt>
                <c:pt idx="66">
                  <c:v>1</c:v>
                </c:pt>
                <c:pt idx="67">
                  <c:v>0</c:v>
                </c:pt>
                <c:pt idx="68">
                  <c:v>0</c:v>
                </c:pt>
                <c:pt idx="69">
                  <c:v>2</c:v>
                </c:pt>
              </c:numCache>
            </c:numRef>
          </c:val>
          <c:extLst>
            <c:ext xmlns:c16="http://schemas.microsoft.com/office/drawing/2014/chart" uri="{C3380CC4-5D6E-409C-BE32-E72D297353CC}">
              <c16:uniqueId val="{00000000-49C2-8F48-991B-0BEFEE69EBE7}"/>
            </c:ext>
          </c:extLst>
        </c:ser>
        <c:ser>
          <c:idx val="4"/>
          <c:order val="1"/>
          <c:tx>
            <c:strRef>
              <c:f>SummaryTab!$BA$3</c:f>
              <c:strCache>
                <c:ptCount val="1"/>
                <c:pt idx="0">
                  <c:v>High</c:v>
                </c:pt>
              </c:strCache>
            </c:strRef>
          </c:tx>
          <c:spPr>
            <a:solidFill>
              <a:schemeClr val="accent2"/>
            </a:solidFill>
          </c:spPr>
          <c:invertIfNegative val="0"/>
          <c:cat>
            <c:strRef>
              <c:f>SummaryTab!$D$4:$D$73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SummaryTab!$K$88:$K$157</c:f>
              <c:numCache>
                <c:formatCode>General</c:formatCode>
                <c:ptCount val="70"/>
                <c:pt idx="0">
                  <c:v>1</c:v>
                </c:pt>
                <c:pt idx="1">
                  <c:v>0</c:v>
                </c:pt>
                <c:pt idx="2">
                  <c:v>0</c:v>
                </c:pt>
                <c:pt idx="3">
                  <c:v>0</c:v>
                </c:pt>
                <c:pt idx="4">
                  <c:v>0</c:v>
                </c:pt>
                <c:pt idx="5">
                  <c:v>1</c:v>
                </c:pt>
                <c:pt idx="6">
                  <c:v>0</c:v>
                </c:pt>
                <c:pt idx="7">
                  <c:v>0</c:v>
                </c:pt>
                <c:pt idx="8">
                  <c:v>2</c:v>
                </c:pt>
                <c:pt idx="9">
                  <c:v>0</c:v>
                </c:pt>
                <c:pt idx="10">
                  <c:v>2</c:v>
                </c:pt>
                <c:pt idx="11">
                  <c:v>0</c:v>
                </c:pt>
                <c:pt idx="12">
                  <c:v>0</c:v>
                </c:pt>
                <c:pt idx="13">
                  <c:v>0</c:v>
                </c:pt>
                <c:pt idx="14">
                  <c:v>0</c:v>
                </c:pt>
                <c:pt idx="15">
                  <c:v>0</c:v>
                </c:pt>
                <c:pt idx="16">
                  <c:v>0</c:v>
                </c:pt>
                <c:pt idx="17">
                  <c:v>0</c:v>
                </c:pt>
                <c:pt idx="18">
                  <c:v>0</c:v>
                </c:pt>
                <c:pt idx="19">
                  <c:v>0</c:v>
                </c:pt>
                <c:pt idx="20">
                  <c:v>0</c:v>
                </c:pt>
                <c:pt idx="21">
                  <c:v>0</c:v>
                </c:pt>
                <c:pt idx="22">
                  <c:v>0</c:v>
                </c:pt>
                <c:pt idx="23">
                  <c:v>0</c:v>
                </c:pt>
                <c:pt idx="24">
                  <c:v>1</c:v>
                </c:pt>
                <c:pt idx="25">
                  <c:v>0</c:v>
                </c:pt>
                <c:pt idx="26">
                  <c:v>0</c:v>
                </c:pt>
                <c:pt idx="27">
                  <c:v>0</c:v>
                </c:pt>
                <c:pt idx="28">
                  <c:v>0</c:v>
                </c:pt>
                <c:pt idx="29">
                  <c:v>0</c:v>
                </c:pt>
                <c:pt idx="30">
                  <c:v>0</c:v>
                </c:pt>
                <c:pt idx="31">
                  <c:v>0</c:v>
                </c:pt>
                <c:pt idx="32">
                  <c:v>0</c:v>
                </c:pt>
                <c:pt idx="33">
                  <c:v>1</c:v>
                </c:pt>
                <c:pt idx="34">
                  <c:v>0</c:v>
                </c:pt>
                <c:pt idx="35">
                  <c:v>2</c:v>
                </c:pt>
                <c:pt idx="36">
                  <c:v>2</c:v>
                </c:pt>
                <c:pt idx="37">
                  <c:v>3</c:v>
                </c:pt>
                <c:pt idx="38">
                  <c:v>0</c:v>
                </c:pt>
                <c:pt idx="39">
                  <c:v>0</c:v>
                </c:pt>
                <c:pt idx="40">
                  <c:v>0</c:v>
                </c:pt>
                <c:pt idx="41">
                  <c:v>0</c:v>
                </c:pt>
                <c:pt idx="42">
                  <c:v>0</c:v>
                </c:pt>
                <c:pt idx="43">
                  <c:v>0</c:v>
                </c:pt>
                <c:pt idx="44">
                  <c:v>0</c:v>
                </c:pt>
                <c:pt idx="45">
                  <c:v>0</c:v>
                </c:pt>
                <c:pt idx="46">
                  <c:v>0</c:v>
                </c:pt>
                <c:pt idx="47">
                  <c:v>0</c:v>
                </c:pt>
                <c:pt idx="48">
                  <c:v>0</c:v>
                </c:pt>
                <c:pt idx="49">
                  <c:v>3</c:v>
                </c:pt>
                <c:pt idx="50">
                  <c:v>0</c:v>
                </c:pt>
                <c:pt idx="51">
                  <c:v>0</c:v>
                </c:pt>
                <c:pt idx="52">
                  <c:v>0</c:v>
                </c:pt>
                <c:pt idx="53">
                  <c:v>0</c:v>
                </c:pt>
                <c:pt idx="54">
                  <c:v>0</c:v>
                </c:pt>
                <c:pt idx="55">
                  <c:v>0</c:v>
                </c:pt>
                <c:pt idx="56">
                  <c:v>1</c:v>
                </c:pt>
                <c:pt idx="57">
                  <c:v>0</c:v>
                </c:pt>
                <c:pt idx="58">
                  <c:v>0</c:v>
                </c:pt>
                <c:pt idx="59">
                  <c:v>0</c:v>
                </c:pt>
                <c:pt idx="60">
                  <c:v>0</c:v>
                </c:pt>
                <c:pt idx="61">
                  <c:v>1</c:v>
                </c:pt>
                <c:pt idx="62">
                  <c:v>0</c:v>
                </c:pt>
                <c:pt idx="63">
                  <c:v>0</c:v>
                </c:pt>
                <c:pt idx="64">
                  <c:v>0</c:v>
                </c:pt>
                <c:pt idx="65">
                  <c:v>0</c:v>
                </c:pt>
                <c:pt idx="66">
                  <c:v>1</c:v>
                </c:pt>
                <c:pt idx="67">
                  <c:v>0</c:v>
                </c:pt>
                <c:pt idx="68">
                  <c:v>0</c:v>
                </c:pt>
                <c:pt idx="69">
                  <c:v>0</c:v>
                </c:pt>
              </c:numCache>
            </c:numRef>
          </c:val>
          <c:extLst>
            <c:ext xmlns:c16="http://schemas.microsoft.com/office/drawing/2014/chart" uri="{C3380CC4-5D6E-409C-BE32-E72D297353CC}">
              <c16:uniqueId val="{00000001-49C2-8F48-991B-0BEFEE69EBE7}"/>
            </c:ext>
          </c:extLst>
        </c:ser>
        <c:ser>
          <c:idx val="5"/>
          <c:order val="2"/>
          <c:tx>
            <c:strRef>
              <c:f>SummaryTab!$BB$3</c:f>
              <c:strCache>
                <c:ptCount val="1"/>
                <c:pt idx="0">
                  <c:v>Very High</c:v>
                </c:pt>
              </c:strCache>
            </c:strRef>
          </c:tx>
          <c:spPr>
            <a:solidFill>
              <a:srgbClr val="C00000"/>
            </a:solidFill>
          </c:spPr>
          <c:invertIfNegative val="0"/>
          <c:cat>
            <c:strRef>
              <c:f>SummaryTab!$D$4:$D$73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SummaryTab!$L$88:$L$157</c:f>
              <c:numCache>
                <c:formatCode>General</c:formatCode>
                <c:ptCount val="70"/>
                <c:pt idx="0">
                  <c:v>0</c:v>
                </c:pt>
                <c:pt idx="1">
                  <c:v>0</c:v>
                </c:pt>
                <c:pt idx="2">
                  <c:v>1</c:v>
                </c:pt>
                <c:pt idx="3">
                  <c:v>0</c:v>
                </c:pt>
                <c:pt idx="4">
                  <c:v>0</c:v>
                </c:pt>
                <c:pt idx="5">
                  <c:v>2</c:v>
                </c:pt>
                <c:pt idx="6">
                  <c:v>1</c:v>
                </c:pt>
                <c:pt idx="7">
                  <c:v>1</c:v>
                </c:pt>
                <c:pt idx="8">
                  <c:v>2</c:v>
                </c:pt>
                <c:pt idx="9">
                  <c:v>0</c:v>
                </c:pt>
                <c:pt idx="10">
                  <c:v>1</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2</c:v>
                </c:pt>
                <c:pt idx="36">
                  <c:v>0</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2</c:v>
                </c:pt>
                <c:pt idx="59">
                  <c:v>0</c:v>
                </c:pt>
                <c:pt idx="60">
                  <c:v>1</c:v>
                </c:pt>
                <c:pt idx="61">
                  <c:v>0</c:v>
                </c:pt>
                <c:pt idx="62">
                  <c:v>0</c:v>
                </c:pt>
                <c:pt idx="63">
                  <c:v>0</c:v>
                </c:pt>
                <c:pt idx="64">
                  <c:v>0</c:v>
                </c:pt>
                <c:pt idx="65">
                  <c:v>0</c:v>
                </c:pt>
                <c:pt idx="66">
                  <c:v>2</c:v>
                </c:pt>
                <c:pt idx="67">
                  <c:v>4</c:v>
                </c:pt>
                <c:pt idx="68">
                  <c:v>6</c:v>
                </c:pt>
                <c:pt idx="69">
                  <c:v>0</c:v>
                </c:pt>
              </c:numCache>
            </c:numRef>
          </c:val>
          <c:extLst>
            <c:ext xmlns:c16="http://schemas.microsoft.com/office/drawing/2014/chart" uri="{C3380CC4-5D6E-409C-BE32-E72D297353CC}">
              <c16:uniqueId val="{00000002-49C2-8F48-991B-0BEFEE69EBE7}"/>
            </c:ext>
          </c:extLst>
        </c:ser>
        <c:dLbls>
          <c:showLegendKey val="0"/>
          <c:showVal val="0"/>
          <c:showCatName val="0"/>
          <c:showSerName val="0"/>
          <c:showPercent val="0"/>
          <c:showBubbleSize val="0"/>
        </c:dLbls>
        <c:gapWidth val="25"/>
        <c:overlap val="100"/>
        <c:axId val="298646048"/>
        <c:axId val="298267600"/>
      </c:barChart>
      <c:scatterChart>
        <c:scatterStyle val="lineMarker"/>
        <c:varyColors val="0"/>
        <c:ser>
          <c:idx val="6"/>
          <c:order val="3"/>
          <c:tx>
            <c:v>Terminal Migration</c:v>
          </c:tx>
          <c:spPr>
            <a:ln w="60325">
              <a:solidFill>
                <a:schemeClr val="tx1"/>
              </a:solidFill>
            </a:ln>
          </c:spPr>
          <c:marker>
            <c:symbol val="none"/>
          </c:marker>
          <c:xVal>
            <c:numRef>
              <c:f>SummaryTab!$BE$6:$BE$7</c:f>
              <c:numCache>
                <c:formatCode>General</c:formatCode>
                <c:ptCount val="2"/>
                <c:pt idx="0">
                  <c:v>15.5</c:v>
                </c:pt>
                <c:pt idx="1">
                  <c:v>15.5</c:v>
                </c:pt>
              </c:numCache>
            </c:numRef>
          </c:xVal>
          <c:yVal>
            <c:numRef>
              <c:f>SummaryTab!$BF$6:$BF$7</c:f>
              <c:numCache>
                <c:formatCode>General</c:formatCode>
                <c:ptCount val="2"/>
                <c:pt idx="0">
                  <c:v>0</c:v>
                </c:pt>
                <c:pt idx="1">
                  <c:v>45</c:v>
                </c:pt>
              </c:numCache>
            </c:numRef>
          </c:yVal>
          <c:smooth val="0"/>
          <c:extLst>
            <c:ext xmlns:c16="http://schemas.microsoft.com/office/drawing/2014/chart" uri="{C3380CC4-5D6E-409C-BE32-E72D297353CC}">
              <c16:uniqueId val="{00000003-49C2-8F48-991B-0BEFEE69EBE7}"/>
            </c:ext>
          </c:extLst>
        </c:ser>
        <c:ser>
          <c:idx val="7"/>
          <c:order val="4"/>
          <c:tx>
            <c:v>Incubation</c:v>
          </c:tx>
          <c:spPr>
            <a:ln w="63500">
              <a:solidFill>
                <a:schemeClr val="tx1"/>
              </a:solidFill>
            </a:ln>
          </c:spPr>
          <c:marker>
            <c:symbol val="none"/>
          </c:marker>
          <c:xVal>
            <c:numRef>
              <c:f>SummaryTab!$BE$8:$BE$9</c:f>
              <c:numCache>
                <c:formatCode>General</c:formatCode>
                <c:ptCount val="2"/>
                <c:pt idx="0">
                  <c:v>29.5</c:v>
                </c:pt>
                <c:pt idx="1">
                  <c:v>29.5</c:v>
                </c:pt>
              </c:numCache>
            </c:numRef>
          </c:xVal>
          <c:yVal>
            <c:numRef>
              <c:f>SummaryTab!$BF$8:$BF$9</c:f>
              <c:numCache>
                <c:formatCode>General</c:formatCode>
                <c:ptCount val="2"/>
                <c:pt idx="0">
                  <c:v>0</c:v>
                </c:pt>
                <c:pt idx="1">
                  <c:v>45</c:v>
                </c:pt>
              </c:numCache>
            </c:numRef>
          </c:yVal>
          <c:smooth val="0"/>
          <c:extLst>
            <c:ext xmlns:c16="http://schemas.microsoft.com/office/drawing/2014/chart" uri="{C3380CC4-5D6E-409C-BE32-E72D297353CC}">
              <c16:uniqueId val="{00000004-49C2-8F48-991B-0BEFEE69EBE7}"/>
            </c:ext>
          </c:extLst>
        </c:ser>
        <c:ser>
          <c:idx val="8"/>
          <c:order val="5"/>
          <c:tx>
            <c:v>Early Rearing</c:v>
          </c:tx>
          <c:spPr>
            <a:ln w="63500">
              <a:solidFill>
                <a:schemeClr val="tx1"/>
              </a:solidFill>
            </a:ln>
          </c:spPr>
          <c:marker>
            <c:symbol val="none"/>
          </c:marker>
          <c:xVal>
            <c:numRef>
              <c:f>SummaryTab!$BE$10:$BE$11</c:f>
              <c:numCache>
                <c:formatCode>General</c:formatCode>
                <c:ptCount val="2"/>
                <c:pt idx="0">
                  <c:v>46.5</c:v>
                </c:pt>
                <c:pt idx="1">
                  <c:v>46.5</c:v>
                </c:pt>
              </c:numCache>
            </c:numRef>
          </c:xVal>
          <c:yVal>
            <c:numRef>
              <c:f>SummaryTab!$BF$10:$BF$11</c:f>
              <c:numCache>
                <c:formatCode>General</c:formatCode>
                <c:ptCount val="2"/>
                <c:pt idx="0">
                  <c:v>0</c:v>
                </c:pt>
                <c:pt idx="1">
                  <c:v>45</c:v>
                </c:pt>
              </c:numCache>
            </c:numRef>
          </c:yVal>
          <c:smooth val="0"/>
          <c:extLst>
            <c:ext xmlns:c16="http://schemas.microsoft.com/office/drawing/2014/chart" uri="{C3380CC4-5D6E-409C-BE32-E72D297353CC}">
              <c16:uniqueId val="{00000005-49C2-8F48-991B-0BEFEE69EBE7}"/>
            </c:ext>
          </c:extLst>
        </c:ser>
        <c:ser>
          <c:idx val="9"/>
          <c:order val="6"/>
          <c:tx>
            <c:v>Estuary Rearing</c:v>
          </c:tx>
          <c:spPr>
            <a:ln w="63500">
              <a:solidFill>
                <a:schemeClr val="tx1"/>
              </a:solidFill>
            </a:ln>
          </c:spPr>
          <c:marker>
            <c:symbol val="none"/>
          </c:marker>
          <c:xVal>
            <c:numRef>
              <c:f>SummaryTab!$BE$12:$BE$13</c:f>
              <c:numCache>
                <c:formatCode>General</c:formatCode>
                <c:ptCount val="2"/>
                <c:pt idx="0">
                  <c:v>66.5</c:v>
                </c:pt>
                <c:pt idx="1">
                  <c:v>66.5</c:v>
                </c:pt>
              </c:numCache>
            </c:numRef>
          </c:xVal>
          <c:yVal>
            <c:numRef>
              <c:f>SummaryTab!$BF$12:$BF$13</c:f>
              <c:numCache>
                <c:formatCode>General</c:formatCode>
                <c:ptCount val="2"/>
                <c:pt idx="0">
                  <c:v>0</c:v>
                </c:pt>
                <c:pt idx="1">
                  <c:v>45</c:v>
                </c:pt>
              </c:numCache>
            </c:numRef>
          </c:yVal>
          <c:smooth val="0"/>
          <c:extLst>
            <c:ext xmlns:c16="http://schemas.microsoft.com/office/drawing/2014/chart" uri="{C3380CC4-5D6E-409C-BE32-E72D297353CC}">
              <c16:uniqueId val="{00000006-49C2-8F48-991B-0BEFEE69EBE7}"/>
            </c:ext>
          </c:extLst>
        </c:ser>
        <c:dLbls>
          <c:showLegendKey val="0"/>
          <c:showVal val="0"/>
          <c:showCatName val="0"/>
          <c:showSerName val="0"/>
          <c:showPercent val="0"/>
          <c:showBubbleSize val="0"/>
        </c:dLbls>
        <c:axId val="298646048"/>
        <c:axId val="298267600"/>
      </c:scatterChart>
      <c:catAx>
        <c:axId val="298646048"/>
        <c:scaling>
          <c:orientation val="minMax"/>
        </c:scaling>
        <c:delete val="0"/>
        <c:axPos val="b"/>
        <c:numFmt formatCode="General" sourceLinked="1"/>
        <c:majorTickMark val="none"/>
        <c:minorTickMark val="none"/>
        <c:tickLblPos val="nextTo"/>
        <c:txPr>
          <a:bodyPr/>
          <a:lstStyle/>
          <a:p>
            <a:pPr>
              <a:defRPr sz="2400" b="1"/>
            </a:pPr>
            <a:endParaRPr lang="en-US"/>
          </a:p>
        </c:txPr>
        <c:crossAx val="298267600"/>
        <c:crosses val="autoZero"/>
        <c:auto val="1"/>
        <c:lblAlgn val="ctr"/>
        <c:lblOffset val="100"/>
        <c:tickMarkSkip val="15"/>
        <c:noMultiLvlLbl val="0"/>
      </c:catAx>
      <c:valAx>
        <c:axId val="298267600"/>
        <c:scaling>
          <c:orientation val="minMax"/>
          <c:max val="10"/>
        </c:scaling>
        <c:delete val="0"/>
        <c:axPos val="l"/>
        <c:numFmt formatCode="General" sourceLinked="1"/>
        <c:majorTickMark val="none"/>
        <c:minorTickMark val="none"/>
        <c:tickLblPos val="nextTo"/>
        <c:txPr>
          <a:bodyPr/>
          <a:lstStyle/>
          <a:p>
            <a:pPr>
              <a:defRPr sz="2400">
                <a:latin typeface="Arial" panose="020B0604020202020204" pitchFamily="34" charset="0"/>
                <a:cs typeface="Arial" panose="020B0604020202020204" pitchFamily="34" charset="0"/>
              </a:defRPr>
            </a:pPr>
            <a:endParaRPr lang="en-US"/>
          </a:p>
        </c:txPr>
        <c:crossAx val="298646048"/>
        <c:crosses val="autoZero"/>
        <c:crossBetween val="between"/>
      </c:valAx>
    </c:plotArea>
    <c:legend>
      <c:legendPos val="b"/>
      <c:legendEntry>
        <c:idx val="3"/>
        <c:delete val="1"/>
      </c:legendEntry>
      <c:legendEntry>
        <c:idx val="4"/>
        <c:delete val="1"/>
      </c:legendEntry>
      <c:legendEntry>
        <c:idx val="5"/>
        <c:delete val="1"/>
      </c:legendEntry>
      <c:legendEntry>
        <c:idx val="6"/>
        <c:delete val="1"/>
      </c:legendEntry>
      <c:overlay val="0"/>
      <c:txPr>
        <a:bodyPr/>
        <a:lstStyle/>
        <a:p>
          <a:pPr>
            <a:defRPr sz="2800">
              <a:latin typeface="Arial" panose="020B0604020202020204" pitchFamily="34" charset="0"/>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4800" b="1">
                <a:latin typeface="Arial" panose="020B0604020202020204" pitchFamily="34" charset="0"/>
                <a:cs typeface="Arial" panose="020B0604020202020204" pitchFamily="34" charset="0"/>
              </a:rPr>
              <a:t>Area 24</a:t>
            </a:r>
          </a:p>
          <a:p>
            <a:pPr>
              <a:defRPr/>
            </a:pPr>
            <a:endParaRPr lang="en-US" sz="4800" b="1">
              <a:latin typeface="Arial" panose="020B0604020202020204" pitchFamily="34" charset="0"/>
              <a:cs typeface="Arial" panose="020B0604020202020204" pitchFamily="34" charset="0"/>
            </a:endParaRPr>
          </a:p>
        </c:rich>
      </c:tx>
      <c:overlay val="0"/>
    </c:title>
    <c:autoTitleDeleted val="0"/>
    <c:plotArea>
      <c:layout/>
      <c:barChart>
        <c:barDir val="col"/>
        <c:grouping val="stacked"/>
        <c:varyColors val="0"/>
        <c:ser>
          <c:idx val="3"/>
          <c:order val="0"/>
          <c:tx>
            <c:strRef>
              <c:f>SummaryTab!$AZ$3</c:f>
              <c:strCache>
                <c:ptCount val="1"/>
                <c:pt idx="0">
                  <c:v>Moderate</c:v>
                </c:pt>
              </c:strCache>
            </c:strRef>
          </c:tx>
          <c:spPr>
            <a:solidFill>
              <a:schemeClr val="accent4"/>
            </a:solidFill>
          </c:spPr>
          <c:invertIfNegative val="0"/>
          <c:cat>
            <c:strRef>
              <c:f>SummaryTab!$D$4:$D$73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SummaryTab!$P$88:$P$157</c:f>
              <c:numCache>
                <c:formatCode>General</c:formatCode>
                <c:ptCount val="70"/>
                <c:pt idx="0">
                  <c:v>7</c:v>
                </c:pt>
                <c:pt idx="1">
                  <c:v>0</c:v>
                </c:pt>
                <c:pt idx="2">
                  <c:v>0</c:v>
                </c:pt>
                <c:pt idx="3">
                  <c:v>0</c:v>
                </c:pt>
                <c:pt idx="4">
                  <c:v>0</c:v>
                </c:pt>
                <c:pt idx="5">
                  <c:v>2</c:v>
                </c:pt>
                <c:pt idx="6">
                  <c:v>3</c:v>
                </c:pt>
                <c:pt idx="7">
                  <c:v>2</c:v>
                </c:pt>
                <c:pt idx="8">
                  <c:v>2</c:v>
                </c:pt>
                <c:pt idx="9">
                  <c:v>0</c:v>
                </c:pt>
                <c:pt idx="10">
                  <c:v>4</c:v>
                </c:pt>
                <c:pt idx="11">
                  <c:v>0</c:v>
                </c:pt>
                <c:pt idx="12">
                  <c:v>0</c:v>
                </c:pt>
                <c:pt idx="13">
                  <c:v>0</c:v>
                </c:pt>
                <c:pt idx="14">
                  <c:v>0</c:v>
                </c:pt>
                <c:pt idx="15">
                  <c:v>0</c:v>
                </c:pt>
                <c:pt idx="16">
                  <c:v>0</c:v>
                </c:pt>
                <c:pt idx="17">
                  <c:v>0</c:v>
                </c:pt>
                <c:pt idx="18">
                  <c:v>0</c:v>
                </c:pt>
                <c:pt idx="19">
                  <c:v>0</c:v>
                </c:pt>
                <c:pt idx="20">
                  <c:v>0</c:v>
                </c:pt>
                <c:pt idx="21">
                  <c:v>0</c:v>
                </c:pt>
                <c:pt idx="22">
                  <c:v>0</c:v>
                </c:pt>
                <c:pt idx="23">
                  <c:v>0</c:v>
                </c:pt>
                <c:pt idx="24">
                  <c:v>2</c:v>
                </c:pt>
                <c:pt idx="25">
                  <c:v>0</c:v>
                </c:pt>
                <c:pt idx="26">
                  <c:v>0</c:v>
                </c:pt>
                <c:pt idx="27">
                  <c:v>0</c:v>
                </c:pt>
                <c:pt idx="28">
                  <c:v>0</c:v>
                </c:pt>
                <c:pt idx="29">
                  <c:v>0</c:v>
                </c:pt>
                <c:pt idx="30">
                  <c:v>0</c:v>
                </c:pt>
                <c:pt idx="31">
                  <c:v>0</c:v>
                </c:pt>
                <c:pt idx="32">
                  <c:v>0</c:v>
                </c:pt>
                <c:pt idx="33">
                  <c:v>0</c:v>
                </c:pt>
                <c:pt idx="34">
                  <c:v>0</c:v>
                </c:pt>
                <c:pt idx="35">
                  <c:v>0</c:v>
                </c:pt>
                <c:pt idx="36">
                  <c:v>0</c:v>
                </c:pt>
                <c:pt idx="37">
                  <c:v>0</c:v>
                </c:pt>
                <c:pt idx="38">
                  <c:v>3</c:v>
                </c:pt>
                <c:pt idx="39">
                  <c:v>3</c:v>
                </c:pt>
                <c:pt idx="40">
                  <c:v>1</c:v>
                </c:pt>
                <c:pt idx="41">
                  <c:v>0</c:v>
                </c:pt>
                <c:pt idx="42">
                  <c:v>0</c:v>
                </c:pt>
                <c:pt idx="43">
                  <c:v>0</c:v>
                </c:pt>
                <c:pt idx="44">
                  <c:v>0</c:v>
                </c:pt>
                <c:pt idx="45">
                  <c:v>0</c:v>
                </c:pt>
                <c:pt idx="46">
                  <c:v>0</c:v>
                </c:pt>
                <c:pt idx="47">
                  <c:v>0</c:v>
                </c:pt>
                <c:pt idx="48">
                  <c:v>0</c:v>
                </c:pt>
                <c:pt idx="49">
                  <c:v>0</c:v>
                </c:pt>
                <c:pt idx="50">
                  <c:v>3</c:v>
                </c:pt>
                <c:pt idx="51">
                  <c:v>0</c:v>
                </c:pt>
                <c:pt idx="52">
                  <c:v>0</c:v>
                </c:pt>
                <c:pt idx="53">
                  <c:v>0</c:v>
                </c:pt>
                <c:pt idx="54">
                  <c:v>0</c:v>
                </c:pt>
                <c:pt idx="55">
                  <c:v>0</c:v>
                </c:pt>
                <c:pt idx="56">
                  <c:v>0</c:v>
                </c:pt>
                <c:pt idx="57">
                  <c:v>2</c:v>
                </c:pt>
                <c:pt idx="58">
                  <c:v>2</c:v>
                </c:pt>
                <c:pt idx="59">
                  <c:v>0</c:v>
                </c:pt>
                <c:pt idx="60">
                  <c:v>0</c:v>
                </c:pt>
                <c:pt idx="61">
                  <c:v>0</c:v>
                </c:pt>
                <c:pt idx="62">
                  <c:v>0</c:v>
                </c:pt>
                <c:pt idx="63">
                  <c:v>0</c:v>
                </c:pt>
                <c:pt idx="64">
                  <c:v>0</c:v>
                </c:pt>
                <c:pt idx="65">
                  <c:v>0</c:v>
                </c:pt>
                <c:pt idx="66">
                  <c:v>1</c:v>
                </c:pt>
                <c:pt idx="67">
                  <c:v>1</c:v>
                </c:pt>
                <c:pt idx="68">
                  <c:v>3</c:v>
                </c:pt>
                <c:pt idx="69">
                  <c:v>1</c:v>
                </c:pt>
              </c:numCache>
            </c:numRef>
          </c:val>
          <c:extLst>
            <c:ext xmlns:c16="http://schemas.microsoft.com/office/drawing/2014/chart" uri="{C3380CC4-5D6E-409C-BE32-E72D297353CC}">
              <c16:uniqueId val="{00000000-22A9-A042-BFA8-AC457A6E1A0F}"/>
            </c:ext>
          </c:extLst>
        </c:ser>
        <c:ser>
          <c:idx val="4"/>
          <c:order val="1"/>
          <c:tx>
            <c:strRef>
              <c:f>SummaryTab!$BA$3</c:f>
              <c:strCache>
                <c:ptCount val="1"/>
                <c:pt idx="0">
                  <c:v>High</c:v>
                </c:pt>
              </c:strCache>
            </c:strRef>
          </c:tx>
          <c:spPr>
            <a:solidFill>
              <a:schemeClr val="accent2"/>
            </a:solidFill>
          </c:spPr>
          <c:invertIfNegative val="0"/>
          <c:cat>
            <c:strRef>
              <c:f>SummaryTab!$D$4:$D$73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SummaryTab!$Q$88:$Q$157</c:f>
              <c:numCache>
                <c:formatCode>General</c:formatCode>
                <c:ptCount val="70"/>
                <c:pt idx="0">
                  <c:v>1</c:v>
                </c:pt>
                <c:pt idx="1">
                  <c:v>0</c:v>
                </c:pt>
                <c:pt idx="2">
                  <c:v>0</c:v>
                </c:pt>
                <c:pt idx="3">
                  <c:v>0</c:v>
                </c:pt>
                <c:pt idx="4">
                  <c:v>0</c:v>
                </c:pt>
                <c:pt idx="5">
                  <c:v>5</c:v>
                </c:pt>
                <c:pt idx="6">
                  <c:v>4</c:v>
                </c:pt>
                <c:pt idx="7">
                  <c:v>2</c:v>
                </c:pt>
                <c:pt idx="8">
                  <c:v>0</c:v>
                </c:pt>
                <c:pt idx="9">
                  <c:v>0</c:v>
                </c:pt>
                <c:pt idx="10">
                  <c:v>1</c:v>
                </c:pt>
                <c:pt idx="11">
                  <c:v>0</c:v>
                </c:pt>
                <c:pt idx="12">
                  <c:v>0</c:v>
                </c:pt>
                <c:pt idx="13">
                  <c:v>0</c:v>
                </c:pt>
                <c:pt idx="14">
                  <c:v>0</c:v>
                </c:pt>
                <c:pt idx="15">
                  <c:v>0</c:v>
                </c:pt>
                <c:pt idx="16">
                  <c:v>0</c:v>
                </c:pt>
                <c:pt idx="17">
                  <c:v>0</c:v>
                </c:pt>
                <c:pt idx="18">
                  <c:v>0</c:v>
                </c:pt>
                <c:pt idx="19">
                  <c:v>0</c:v>
                </c:pt>
                <c:pt idx="20">
                  <c:v>0</c:v>
                </c:pt>
                <c:pt idx="21">
                  <c:v>0</c:v>
                </c:pt>
                <c:pt idx="22">
                  <c:v>0</c:v>
                </c:pt>
                <c:pt idx="23">
                  <c:v>0</c:v>
                </c:pt>
                <c:pt idx="24">
                  <c:v>1</c:v>
                </c:pt>
                <c:pt idx="25">
                  <c:v>0</c:v>
                </c:pt>
                <c:pt idx="26">
                  <c:v>0</c:v>
                </c:pt>
                <c:pt idx="27">
                  <c:v>0</c:v>
                </c:pt>
                <c:pt idx="28">
                  <c:v>0</c:v>
                </c:pt>
                <c:pt idx="29">
                  <c:v>0</c:v>
                </c:pt>
                <c:pt idx="30">
                  <c:v>0</c:v>
                </c:pt>
                <c:pt idx="31">
                  <c:v>0</c:v>
                </c:pt>
                <c:pt idx="32">
                  <c:v>0</c:v>
                </c:pt>
                <c:pt idx="33">
                  <c:v>0</c:v>
                </c:pt>
                <c:pt idx="34">
                  <c:v>0</c:v>
                </c:pt>
                <c:pt idx="35">
                  <c:v>2</c:v>
                </c:pt>
                <c:pt idx="36">
                  <c:v>2</c:v>
                </c:pt>
                <c:pt idx="37">
                  <c:v>2</c:v>
                </c:pt>
                <c:pt idx="38">
                  <c:v>2</c:v>
                </c:pt>
                <c:pt idx="39">
                  <c:v>3</c:v>
                </c:pt>
                <c:pt idx="40">
                  <c:v>0</c:v>
                </c:pt>
                <c:pt idx="41">
                  <c:v>0</c:v>
                </c:pt>
                <c:pt idx="42">
                  <c:v>0</c:v>
                </c:pt>
                <c:pt idx="43">
                  <c:v>0</c:v>
                </c:pt>
                <c:pt idx="44">
                  <c:v>0</c:v>
                </c:pt>
                <c:pt idx="45">
                  <c:v>0</c:v>
                </c:pt>
                <c:pt idx="46">
                  <c:v>0</c:v>
                </c:pt>
                <c:pt idx="47">
                  <c:v>0</c:v>
                </c:pt>
                <c:pt idx="48">
                  <c:v>0</c:v>
                </c:pt>
                <c:pt idx="49">
                  <c:v>0</c:v>
                </c:pt>
                <c:pt idx="50">
                  <c:v>2</c:v>
                </c:pt>
                <c:pt idx="51">
                  <c:v>0</c:v>
                </c:pt>
                <c:pt idx="52">
                  <c:v>0</c:v>
                </c:pt>
                <c:pt idx="53">
                  <c:v>0</c:v>
                </c:pt>
                <c:pt idx="54">
                  <c:v>0</c:v>
                </c:pt>
                <c:pt idx="55">
                  <c:v>0</c:v>
                </c:pt>
                <c:pt idx="56">
                  <c:v>0</c:v>
                </c:pt>
                <c:pt idx="57">
                  <c:v>3</c:v>
                </c:pt>
                <c:pt idx="58">
                  <c:v>3</c:v>
                </c:pt>
                <c:pt idx="59">
                  <c:v>0</c:v>
                </c:pt>
                <c:pt idx="60">
                  <c:v>0</c:v>
                </c:pt>
                <c:pt idx="61">
                  <c:v>0</c:v>
                </c:pt>
                <c:pt idx="62">
                  <c:v>0</c:v>
                </c:pt>
                <c:pt idx="63">
                  <c:v>0</c:v>
                </c:pt>
                <c:pt idx="64">
                  <c:v>0</c:v>
                </c:pt>
                <c:pt idx="65">
                  <c:v>0</c:v>
                </c:pt>
                <c:pt idx="66">
                  <c:v>5</c:v>
                </c:pt>
                <c:pt idx="67">
                  <c:v>0</c:v>
                </c:pt>
                <c:pt idx="68">
                  <c:v>0</c:v>
                </c:pt>
                <c:pt idx="69">
                  <c:v>0</c:v>
                </c:pt>
              </c:numCache>
            </c:numRef>
          </c:val>
          <c:extLst>
            <c:ext xmlns:c16="http://schemas.microsoft.com/office/drawing/2014/chart" uri="{C3380CC4-5D6E-409C-BE32-E72D297353CC}">
              <c16:uniqueId val="{00000001-22A9-A042-BFA8-AC457A6E1A0F}"/>
            </c:ext>
          </c:extLst>
        </c:ser>
        <c:ser>
          <c:idx val="5"/>
          <c:order val="2"/>
          <c:tx>
            <c:strRef>
              <c:f>SummaryTab!$BB$3</c:f>
              <c:strCache>
                <c:ptCount val="1"/>
                <c:pt idx="0">
                  <c:v>Very High</c:v>
                </c:pt>
              </c:strCache>
            </c:strRef>
          </c:tx>
          <c:spPr>
            <a:solidFill>
              <a:srgbClr val="C00000"/>
            </a:solidFill>
          </c:spPr>
          <c:invertIfNegative val="0"/>
          <c:cat>
            <c:strRef>
              <c:f>SummaryTab!$D$4:$D$73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SummaryTab!$R$88:$R$157</c:f>
              <c:numCache>
                <c:formatCode>General</c:formatCode>
                <c:ptCount val="70"/>
                <c:pt idx="0">
                  <c:v>0</c:v>
                </c:pt>
                <c:pt idx="1">
                  <c:v>0</c:v>
                </c:pt>
                <c:pt idx="2">
                  <c:v>0</c:v>
                </c:pt>
                <c:pt idx="3">
                  <c:v>0</c:v>
                </c:pt>
                <c:pt idx="4">
                  <c:v>0</c:v>
                </c:pt>
                <c:pt idx="5">
                  <c:v>7</c:v>
                </c:pt>
                <c:pt idx="6">
                  <c:v>3</c:v>
                </c:pt>
                <c:pt idx="7">
                  <c:v>2</c:v>
                </c:pt>
                <c:pt idx="8">
                  <c:v>0</c:v>
                </c:pt>
                <c:pt idx="9">
                  <c:v>0</c:v>
                </c:pt>
                <c:pt idx="10">
                  <c:v>0</c:v>
                </c:pt>
                <c:pt idx="11">
                  <c:v>0</c:v>
                </c:pt>
                <c:pt idx="12">
                  <c:v>0</c:v>
                </c:pt>
                <c:pt idx="13">
                  <c:v>0</c:v>
                </c:pt>
                <c:pt idx="14">
                  <c:v>0</c:v>
                </c:pt>
                <c:pt idx="15">
                  <c:v>0</c:v>
                </c:pt>
                <c:pt idx="16">
                  <c:v>0</c:v>
                </c:pt>
                <c:pt idx="17">
                  <c:v>0</c:v>
                </c:pt>
                <c:pt idx="18">
                  <c:v>0</c:v>
                </c:pt>
                <c:pt idx="19">
                  <c:v>0</c:v>
                </c:pt>
                <c:pt idx="20">
                  <c:v>0</c:v>
                </c:pt>
                <c:pt idx="21">
                  <c:v>4</c:v>
                </c:pt>
                <c:pt idx="22">
                  <c:v>0</c:v>
                </c:pt>
                <c:pt idx="23">
                  <c:v>0</c:v>
                </c:pt>
                <c:pt idx="24">
                  <c:v>1</c:v>
                </c:pt>
                <c:pt idx="25">
                  <c:v>0</c:v>
                </c:pt>
                <c:pt idx="26">
                  <c:v>0</c:v>
                </c:pt>
                <c:pt idx="27">
                  <c:v>0</c:v>
                </c:pt>
                <c:pt idx="28">
                  <c:v>0</c:v>
                </c:pt>
                <c:pt idx="29">
                  <c:v>0</c:v>
                </c:pt>
                <c:pt idx="30">
                  <c:v>0</c:v>
                </c:pt>
                <c:pt idx="31">
                  <c:v>0</c:v>
                </c:pt>
                <c:pt idx="32">
                  <c:v>0</c:v>
                </c:pt>
                <c:pt idx="33">
                  <c:v>0</c:v>
                </c:pt>
                <c:pt idx="34">
                  <c:v>0</c:v>
                </c:pt>
                <c:pt idx="35">
                  <c:v>4</c:v>
                </c:pt>
                <c:pt idx="36">
                  <c:v>4</c:v>
                </c:pt>
                <c:pt idx="37">
                  <c:v>2</c:v>
                </c:pt>
                <c:pt idx="38">
                  <c:v>0</c:v>
                </c:pt>
                <c:pt idx="39">
                  <c:v>2</c:v>
                </c:pt>
                <c:pt idx="40">
                  <c:v>0</c:v>
                </c:pt>
                <c:pt idx="41">
                  <c:v>0</c:v>
                </c:pt>
                <c:pt idx="42">
                  <c:v>0</c:v>
                </c:pt>
                <c:pt idx="43">
                  <c:v>0</c:v>
                </c:pt>
                <c:pt idx="44">
                  <c:v>0</c:v>
                </c:pt>
                <c:pt idx="45">
                  <c:v>0</c:v>
                </c:pt>
                <c:pt idx="46">
                  <c:v>0</c:v>
                </c:pt>
                <c:pt idx="47">
                  <c:v>0</c:v>
                </c:pt>
                <c:pt idx="48">
                  <c:v>0</c:v>
                </c:pt>
                <c:pt idx="49">
                  <c:v>0</c:v>
                </c:pt>
                <c:pt idx="50">
                  <c:v>3</c:v>
                </c:pt>
                <c:pt idx="51">
                  <c:v>0</c:v>
                </c:pt>
                <c:pt idx="52">
                  <c:v>0</c:v>
                </c:pt>
                <c:pt idx="53">
                  <c:v>0</c:v>
                </c:pt>
                <c:pt idx="54">
                  <c:v>0</c:v>
                </c:pt>
                <c:pt idx="55">
                  <c:v>0</c:v>
                </c:pt>
                <c:pt idx="56">
                  <c:v>0</c:v>
                </c:pt>
                <c:pt idx="57">
                  <c:v>1</c:v>
                </c:pt>
                <c:pt idx="58">
                  <c:v>1</c:v>
                </c:pt>
                <c:pt idx="59">
                  <c:v>0</c:v>
                </c:pt>
                <c:pt idx="60">
                  <c:v>0</c:v>
                </c:pt>
                <c:pt idx="61">
                  <c:v>0</c:v>
                </c:pt>
                <c:pt idx="62">
                  <c:v>0</c:v>
                </c:pt>
                <c:pt idx="63">
                  <c:v>0</c:v>
                </c:pt>
                <c:pt idx="64">
                  <c:v>0</c:v>
                </c:pt>
                <c:pt idx="65">
                  <c:v>0</c:v>
                </c:pt>
                <c:pt idx="66">
                  <c:v>4</c:v>
                </c:pt>
                <c:pt idx="67">
                  <c:v>1</c:v>
                </c:pt>
                <c:pt idx="68">
                  <c:v>1</c:v>
                </c:pt>
                <c:pt idx="69">
                  <c:v>1</c:v>
                </c:pt>
              </c:numCache>
            </c:numRef>
          </c:val>
          <c:extLst>
            <c:ext xmlns:c16="http://schemas.microsoft.com/office/drawing/2014/chart" uri="{C3380CC4-5D6E-409C-BE32-E72D297353CC}">
              <c16:uniqueId val="{00000002-22A9-A042-BFA8-AC457A6E1A0F}"/>
            </c:ext>
          </c:extLst>
        </c:ser>
        <c:dLbls>
          <c:showLegendKey val="0"/>
          <c:showVal val="0"/>
          <c:showCatName val="0"/>
          <c:showSerName val="0"/>
          <c:showPercent val="0"/>
          <c:showBubbleSize val="0"/>
        </c:dLbls>
        <c:gapWidth val="25"/>
        <c:overlap val="100"/>
        <c:axId val="298646048"/>
        <c:axId val="298267600"/>
      </c:barChart>
      <c:scatterChart>
        <c:scatterStyle val="lineMarker"/>
        <c:varyColors val="0"/>
        <c:ser>
          <c:idx val="6"/>
          <c:order val="3"/>
          <c:tx>
            <c:v>Terminal Migration</c:v>
          </c:tx>
          <c:spPr>
            <a:ln w="60325">
              <a:solidFill>
                <a:schemeClr val="tx1"/>
              </a:solidFill>
            </a:ln>
          </c:spPr>
          <c:marker>
            <c:symbol val="none"/>
          </c:marker>
          <c:xVal>
            <c:numRef>
              <c:f>SummaryTab!$BE$6:$BE$7</c:f>
              <c:numCache>
                <c:formatCode>General</c:formatCode>
                <c:ptCount val="2"/>
                <c:pt idx="0">
                  <c:v>15.5</c:v>
                </c:pt>
                <c:pt idx="1">
                  <c:v>15.5</c:v>
                </c:pt>
              </c:numCache>
            </c:numRef>
          </c:xVal>
          <c:yVal>
            <c:numRef>
              <c:f>SummaryTab!$BF$6:$BF$7</c:f>
              <c:numCache>
                <c:formatCode>General</c:formatCode>
                <c:ptCount val="2"/>
                <c:pt idx="0">
                  <c:v>0</c:v>
                </c:pt>
                <c:pt idx="1">
                  <c:v>45</c:v>
                </c:pt>
              </c:numCache>
            </c:numRef>
          </c:yVal>
          <c:smooth val="0"/>
          <c:extLst>
            <c:ext xmlns:c16="http://schemas.microsoft.com/office/drawing/2014/chart" uri="{C3380CC4-5D6E-409C-BE32-E72D297353CC}">
              <c16:uniqueId val="{00000003-22A9-A042-BFA8-AC457A6E1A0F}"/>
            </c:ext>
          </c:extLst>
        </c:ser>
        <c:ser>
          <c:idx val="7"/>
          <c:order val="4"/>
          <c:tx>
            <c:v>Incubation</c:v>
          </c:tx>
          <c:spPr>
            <a:ln w="63500">
              <a:solidFill>
                <a:schemeClr val="tx1"/>
              </a:solidFill>
            </a:ln>
          </c:spPr>
          <c:marker>
            <c:symbol val="none"/>
          </c:marker>
          <c:xVal>
            <c:numRef>
              <c:f>SummaryTab!$BE$8:$BE$9</c:f>
              <c:numCache>
                <c:formatCode>General</c:formatCode>
                <c:ptCount val="2"/>
                <c:pt idx="0">
                  <c:v>29.5</c:v>
                </c:pt>
                <c:pt idx="1">
                  <c:v>29.5</c:v>
                </c:pt>
              </c:numCache>
            </c:numRef>
          </c:xVal>
          <c:yVal>
            <c:numRef>
              <c:f>SummaryTab!$BF$8:$BF$9</c:f>
              <c:numCache>
                <c:formatCode>General</c:formatCode>
                <c:ptCount val="2"/>
                <c:pt idx="0">
                  <c:v>0</c:v>
                </c:pt>
                <c:pt idx="1">
                  <c:v>45</c:v>
                </c:pt>
              </c:numCache>
            </c:numRef>
          </c:yVal>
          <c:smooth val="0"/>
          <c:extLst>
            <c:ext xmlns:c16="http://schemas.microsoft.com/office/drawing/2014/chart" uri="{C3380CC4-5D6E-409C-BE32-E72D297353CC}">
              <c16:uniqueId val="{00000004-22A9-A042-BFA8-AC457A6E1A0F}"/>
            </c:ext>
          </c:extLst>
        </c:ser>
        <c:ser>
          <c:idx val="8"/>
          <c:order val="5"/>
          <c:tx>
            <c:v>Early Rearing</c:v>
          </c:tx>
          <c:spPr>
            <a:ln w="63500">
              <a:solidFill>
                <a:schemeClr val="tx1"/>
              </a:solidFill>
            </a:ln>
          </c:spPr>
          <c:marker>
            <c:symbol val="none"/>
          </c:marker>
          <c:xVal>
            <c:numRef>
              <c:f>SummaryTab!$BE$10:$BE$11</c:f>
              <c:numCache>
                <c:formatCode>General</c:formatCode>
                <c:ptCount val="2"/>
                <c:pt idx="0">
                  <c:v>46.5</c:v>
                </c:pt>
                <c:pt idx="1">
                  <c:v>46.5</c:v>
                </c:pt>
              </c:numCache>
            </c:numRef>
          </c:xVal>
          <c:yVal>
            <c:numRef>
              <c:f>SummaryTab!$BF$10:$BF$11</c:f>
              <c:numCache>
                <c:formatCode>General</c:formatCode>
                <c:ptCount val="2"/>
                <c:pt idx="0">
                  <c:v>0</c:v>
                </c:pt>
                <c:pt idx="1">
                  <c:v>45</c:v>
                </c:pt>
              </c:numCache>
            </c:numRef>
          </c:yVal>
          <c:smooth val="0"/>
          <c:extLst>
            <c:ext xmlns:c16="http://schemas.microsoft.com/office/drawing/2014/chart" uri="{C3380CC4-5D6E-409C-BE32-E72D297353CC}">
              <c16:uniqueId val="{00000005-22A9-A042-BFA8-AC457A6E1A0F}"/>
            </c:ext>
          </c:extLst>
        </c:ser>
        <c:ser>
          <c:idx val="9"/>
          <c:order val="6"/>
          <c:tx>
            <c:v>Estuary Rearing</c:v>
          </c:tx>
          <c:spPr>
            <a:ln w="63500">
              <a:solidFill>
                <a:schemeClr val="tx1"/>
              </a:solidFill>
            </a:ln>
          </c:spPr>
          <c:marker>
            <c:symbol val="none"/>
          </c:marker>
          <c:xVal>
            <c:numRef>
              <c:f>SummaryTab!$BE$12:$BE$13</c:f>
              <c:numCache>
                <c:formatCode>General</c:formatCode>
                <c:ptCount val="2"/>
                <c:pt idx="0">
                  <c:v>66.5</c:v>
                </c:pt>
                <c:pt idx="1">
                  <c:v>66.5</c:v>
                </c:pt>
              </c:numCache>
            </c:numRef>
          </c:xVal>
          <c:yVal>
            <c:numRef>
              <c:f>SummaryTab!$BF$12:$BF$13</c:f>
              <c:numCache>
                <c:formatCode>General</c:formatCode>
                <c:ptCount val="2"/>
                <c:pt idx="0">
                  <c:v>0</c:v>
                </c:pt>
                <c:pt idx="1">
                  <c:v>45</c:v>
                </c:pt>
              </c:numCache>
            </c:numRef>
          </c:yVal>
          <c:smooth val="0"/>
          <c:extLst>
            <c:ext xmlns:c16="http://schemas.microsoft.com/office/drawing/2014/chart" uri="{C3380CC4-5D6E-409C-BE32-E72D297353CC}">
              <c16:uniqueId val="{00000006-22A9-A042-BFA8-AC457A6E1A0F}"/>
            </c:ext>
          </c:extLst>
        </c:ser>
        <c:dLbls>
          <c:showLegendKey val="0"/>
          <c:showVal val="0"/>
          <c:showCatName val="0"/>
          <c:showSerName val="0"/>
          <c:showPercent val="0"/>
          <c:showBubbleSize val="0"/>
        </c:dLbls>
        <c:axId val="298646048"/>
        <c:axId val="298267600"/>
      </c:scatterChart>
      <c:catAx>
        <c:axId val="298646048"/>
        <c:scaling>
          <c:orientation val="minMax"/>
        </c:scaling>
        <c:delete val="0"/>
        <c:axPos val="b"/>
        <c:numFmt formatCode="General" sourceLinked="1"/>
        <c:majorTickMark val="none"/>
        <c:minorTickMark val="none"/>
        <c:tickLblPos val="nextTo"/>
        <c:txPr>
          <a:bodyPr/>
          <a:lstStyle/>
          <a:p>
            <a:pPr>
              <a:defRPr sz="2400" b="1"/>
            </a:pPr>
            <a:endParaRPr lang="en-US"/>
          </a:p>
        </c:txPr>
        <c:crossAx val="298267600"/>
        <c:crosses val="autoZero"/>
        <c:auto val="1"/>
        <c:lblAlgn val="ctr"/>
        <c:lblOffset val="100"/>
        <c:tickMarkSkip val="15"/>
        <c:noMultiLvlLbl val="0"/>
      </c:catAx>
      <c:valAx>
        <c:axId val="298267600"/>
        <c:scaling>
          <c:orientation val="minMax"/>
          <c:max val="10"/>
        </c:scaling>
        <c:delete val="0"/>
        <c:axPos val="l"/>
        <c:numFmt formatCode="General" sourceLinked="1"/>
        <c:majorTickMark val="none"/>
        <c:minorTickMark val="none"/>
        <c:tickLblPos val="nextTo"/>
        <c:txPr>
          <a:bodyPr/>
          <a:lstStyle/>
          <a:p>
            <a:pPr>
              <a:defRPr sz="2400">
                <a:latin typeface="Arial" panose="020B0604020202020204" pitchFamily="34" charset="0"/>
                <a:cs typeface="Arial" panose="020B0604020202020204" pitchFamily="34" charset="0"/>
              </a:defRPr>
            </a:pPr>
            <a:endParaRPr lang="en-US"/>
          </a:p>
        </c:txPr>
        <c:crossAx val="298646048"/>
        <c:crosses val="autoZero"/>
        <c:crossBetween val="between"/>
      </c:valAx>
    </c:plotArea>
    <c:legend>
      <c:legendPos val="b"/>
      <c:legendEntry>
        <c:idx val="3"/>
        <c:delete val="1"/>
      </c:legendEntry>
      <c:legendEntry>
        <c:idx val="4"/>
        <c:delete val="1"/>
      </c:legendEntry>
      <c:legendEntry>
        <c:idx val="5"/>
        <c:delete val="1"/>
      </c:legendEntry>
      <c:legendEntry>
        <c:idx val="6"/>
        <c:delete val="1"/>
      </c:legendEntry>
      <c:overlay val="0"/>
      <c:txPr>
        <a:bodyPr/>
        <a:lstStyle/>
        <a:p>
          <a:pPr>
            <a:defRPr sz="2800">
              <a:latin typeface="Arial" panose="020B0604020202020204" pitchFamily="34" charset="0"/>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4800" b="1">
                <a:latin typeface="Arial" panose="020B0604020202020204" pitchFamily="34" charset="0"/>
                <a:cs typeface="Arial" panose="020B0604020202020204" pitchFamily="34" charset="0"/>
              </a:rPr>
              <a:t>Area 25</a:t>
            </a:r>
          </a:p>
          <a:p>
            <a:pPr>
              <a:defRPr/>
            </a:pPr>
            <a:endParaRPr lang="en-US" sz="4800" b="1">
              <a:latin typeface="Arial" panose="020B0604020202020204" pitchFamily="34" charset="0"/>
              <a:cs typeface="Arial" panose="020B0604020202020204" pitchFamily="34" charset="0"/>
            </a:endParaRPr>
          </a:p>
        </c:rich>
      </c:tx>
      <c:overlay val="0"/>
    </c:title>
    <c:autoTitleDeleted val="0"/>
    <c:plotArea>
      <c:layout/>
      <c:barChart>
        <c:barDir val="col"/>
        <c:grouping val="stacked"/>
        <c:varyColors val="0"/>
        <c:ser>
          <c:idx val="3"/>
          <c:order val="0"/>
          <c:tx>
            <c:strRef>
              <c:f>SummaryTab!$AZ$3</c:f>
              <c:strCache>
                <c:ptCount val="1"/>
                <c:pt idx="0">
                  <c:v>Moderate</c:v>
                </c:pt>
              </c:strCache>
            </c:strRef>
          </c:tx>
          <c:spPr>
            <a:solidFill>
              <a:schemeClr val="accent4"/>
            </a:solidFill>
          </c:spPr>
          <c:invertIfNegative val="0"/>
          <c:cat>
            <c:strRef>
              <c:f>SummaryTab!$D$4:$D$73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SummaryTab!$V$88:$V$157</c:f>
              <c:numCache>
                <c:formatCode>General</c:formatCode>
                <c:ptCount val="70"/>
                <c:pt idx="0">
                  <c:v>1</c:v>
                </c:pt>
                <c:pt idx="1">
                  <c:v>0</c:v>
                </c:pt>
                <c:pt idx="2">
                  <c:v>0</c:v>
                </c:pt>
                <c:pt idx="3">
                  <c:v>0</c:v>
                </c:pt>
                <c:pt idx="4">
                  <c:v>0</c:v>
                </c:pt>
                <c:pt idx="5">
                  <c:v>0</c:v>
                </c:pt>
                <c:pt idx="6">
                  <c:v>2</c:v>
                </c:pt>
                <c:pt idx="7">
                  <c:v>2</c:v>
                </c:pt>
                <c:pt idx="8">
                  <c:v>0</c:v>
                </c:pt>
                <c:pt idx="9">
                  <c:v>0</c:v>
                </c:pt>
                <c:pt idx="10">
                  <c:v>1</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1</c:v>
                </c:pt>
                <c:pt idx="36">
                  <c:v>1</c:v>
                </c:pt>
                <c:pt idx="37">
                  <c:v>1</c:v>
                </c:pt>
                <c:pt idx="38">
                  <c:v>0</c:v>
                </c:pt>
                <c:pt idx="39">
                  <c:v>0</c:v>
                </c:pt>
                <c:pt idx="40">
                  <c:v>0</c:v>
                </c:pt>
                <c:pt idx="41">
                  <c:v>0</c:v>
                </c:pt>
                <c:pt idx="42">
                  <c:v>0</c:v>
                </c:pt>
                <c:pt idx="43">
                  <c:v>0</c:v>
                </c:pt>
                <c:pt idx="44">
                  <c:v>0</c:v>
                </c:pt>
                <c:pt idx="45">
                  <c:v>0</c:v>
                </c:pt>
                <c:pt idx="46">
                  <c:v>0</c:v>
                </c:pt>
                <c:pt idx="47">
                  <c:v>0</c:v>
                </c:pt>
                <c:pt idx="48">
                  <c:v>0</c:v>
                </c:pt>
                <c:pt idx="49">
                  <c:v>2</c:v>
                </c:pt>
                <c:pt idx="50">
                  <c:v>0</c:v>
                </c:pt>
                <c:pt idx="51">
                  <c:v>0</c:v>
                </c:pt>
                <c:pt idx="52">
                  <c:v>0</c:v>
                </c:pt>
                <c:pt idx="53">
                  <c:v>1</c:v>
                </c:pt>
                <c:pt idx="54">
                  <c:v>1</c:v>
                </c:pt>
                <c:pt idx="55">
                  <c:v>1</c:v>
                </c:pt>
                <c:pt idx="56">
                  <c:v>1</c:v>
                </c:pt>
                <c:pt idx="57">
                  <c:v>1</c:v>
                </c:pt>
                <c:pt idx="58">
                  <c:v>1</c:v>
                </c:pt>
                <c:pt idx="59">
                  <c:v>0</c:v>
                </c:pt>
                <c:pt idx="60">
                  <c:v>0</c:v>
                </c:pt>
                <c:pt idx="61">
                  <c:v>0</c:v>
                </c:pt>
                <c:pt idx="62">
                  <c:v>0</c:v>
                </c:pt>
                <c:pt idx="63">
                  <c:v>0</c:v>
                </c:pt>
                <c:pt idx="64">
                  <c:v>0</c:v>
                </c:pt>
                <c:pt idx="65">
                  <c:v>0</c:v>
                </c:pt>
                <c:pt idx="66">
                  <c:v>0</c:v>
                </c:pt>
                <c:pt idx="67">
                  <c:v>1</c:v>
                </c:pt>
                <c:pt idx="68">
                  <c:v>0</c:v>
                </c:pt>
                <c:pt idx="69">
                  <c:v>0</c:v>
                </c:pt>
              </c:numCache>
            </c:numRef>
          </c:val>
          <c:extLst>
            <c:ext xmlns:c16="http://schemas.microsoft.com/office/drawing/2014/chart" uri="{C3380CC4-5D6E-409C-BE32-E72D297353CC}">
              <c16:uniqueId val="{00000000-6C8F-3645-ADCC-202E2BC365A4}"/>
            </c:ext>
          </c:extLst>
        </c:ser>
        <c:ser>
          <c:idx val="4"/>
          <c:order val="1"/>
          <c:tx>
            <c:strRef>
              <c:f>SummaryTab!$BA$3</c:f>
              <c:strCache>
                <c:ptCount val="1"/>
                <c:pt idx="0">
                  <c:v>High</c:v>
                </c:pt>
              </c:strCache>
            </c:strRef>
          </c:tx>
          <c:spPr>
            <a:solidFill>
              <a:schemeClr val="accent2"/>
            </a:solidFill>
          </c:spPr>
          <c:invertIfNegative val="0"/>
          <c:cat>
            <c:strRef>
              <c:f>SummaryTab!$D$4:$D$73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SummaryTab!$W$88:$W$157</c:f>
              <c:numCache>
                <c:formatCode>General</c:formatCode>
                <c:ptCount val="70"/>
                <c:pt idx="0">
                  <c:v>0</c:v>
                </c:pt>
                <c:pt idx="1">
                  <c:v>0</c:v>
                </c:pt>
                <c:pt idx="2">
                  <c:v>0</c:v>
                </c:pt>
                <c:pt idx="3">
                  <c:v>0</c:v>
                </c:pt>
                <c:pt idx="4">
                  <c:v>0</c:v>
                </c:pt>
                <c:pt idx="5">
                  <c:v>1</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1</c:v>
                </c:pt>
                <c:pt idx="38">
                  <c:v>0</c:v>
                </c:pt>
                <c:pt idx="39">
                  <c:v>0</c:v>
                </c:pt>
                <c:pt idx="40">
                  <c:v>0</c:v>
                </c:pt>
                <c:pt idx="41">
                  <c:v>0</c:v>
                </c:pt>
                <c:pt idx="42">
                  <c:v>0</c:v>
                </c:pt>
                <c:pt idx="43">
                  <c:v>0</c:v>
                </c:pt>
                <c:pt idx="44">
                  <c:v>0</c:v>
                </c:pt>
                <c:pt idx="45">
                  <c:v>0</c:v>
                </c:pt>
                <c:pt idx="46">
                  <c:v>0</c:v>
                </c:pt>
                <c:pt idx="47">
                  <c:v>0</c:v>
                </c:pt>
                <c:pt idx="48">
                  <c:v>0</c:v>
                </c:pt>
                <c:pt idx="49">
                  <c:v>3</c:v>
                </c:pt>
                <c:pt idx="50">
                  <c:v>0</c:v>
                </c:pt>
                <c:pt idx="51">
                  <c:v>0</c:v>
                </c:pt>
                <c:pt idx="52">
                  <c:v>0</c:v>
                </c:pt>
                <c:pt idx="53">
                  <c:v>2</c:v>
                </c:pt>
                <c:pt idx="54">
                  <c:v>2</c:v>
                </c:pt>
                <c:pt idx="55">
                  <c:v>2</c:v>
                </c:pt>
                <c:pt idx="56">
                  <c:v>2</c:v>
                </c:pt>
                <c:pt idx="57">
                  <c:v>1</c:v>
                </c:pt>
                <c:pt idx="58">
                  <c:v>1</c:v>
                </c:pt>
                <c:pt idx="59">
                  <c:v>0</c:v>
                </c:pt>
                <c:pt idx="60">
                  <c:v>0</c:v>
                </c:pt>
                <c:pt idx="61">
                  <c:v>0</c:v>
                </c:pt>
                <c:pt idx="62">
                  <c:v>0</c:v>
                </c:pt>
                <c:pt idx="63">
                  <c:v>0</c:v>
                </c:pt>
                <c:pt idx="64">
                  <c:v>0</c:v>
                </c:pt>
                <c:pt idx="65">
                  <c:v>0</c:v>
                </c:pt>
                <c:pt idx="66">
                  <c:v>0</c:v>
                </c:pt>
                <c:pt idx="67">
                  <c:v>0</c:v>
                </c:pt>
                <c:pt idx="68">
                  <c:v>4</c:v>
                </c:pt>
                <c:pt idx="69">
                  <c:v>0</c:v>
                </c:pt>
              </c:numCache>
            </c:numRef>
          </c:val>
          <c:extLst>
            <c:ext xmlns:c16="http://schemas.microsoft.com/office/drawing/2014/chart" uri="{C3380CC4-5D6E-409C-BE32-E72D297353CC}">
              <c16:uniqueId val="{00000001-6C8F-3645-ADCC-202E2BC365A4}"/>
            </c:ext>
          </c:extLst>
        </c:ser>
        <c:ser>
          <c:idx val="5"/>
          <c:order val="2"/>
          <c:tx>
            <c:strRef>
              <c:f>SummaryTab!$BB$3</c:f>
              <c:strCache>
                <c:ptCount val="1"/>
                <c:pt idx="0">
                  <c:v>Very High</c:v>
                </c:pt>
              </c:strCache>
            </c:strRef>
          </c:tx>
          <c:spPr>
            <a:solidFill>
              <a:srgbClr val="C00000"/>
            </a:solidFill>
          </c:spPr>
          <c:invertIfNegative val="0"/>
          <c:cat>
            <c:strRef>
              <c:f>SummaryTab!$D$4:$D$73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SummaryTab!$X$88:$X$157</c:f>
              <c:numCache>
                <c:formatCode>General</c:formatCode>
                <c:ptCount val="70"/>
                <c:pt idx="0">
                  <c:v>0</c:v>
                </c:pt>
                <c:pt idx="1">
                  <c:v>0</c:v>
                </c:pt>
                <c:pt idx="2">
                  <c:v>0</c:v>
                </c:pt>
                <c:pt idx="3">
                  <c:v>0</c:v>
                </c:pt>
                <c:pt idx="4">
                  <c:v>0</c:v>
                </c:pt>
                <c:pt idx="5">
                  <c:v>5</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8</c:v>
                </c:pt>
                <c:pt idx="36">
                  <c:v>8</c:v>
                </c:pt>
                <c:pt idx="37">
                  <c:v>1</c:v>
                </c:pt>
                <c:pt idx="38">
                  <c:v>0</c:v>
                </c:pt>
                <c:pt idx="39">
                  <c:v>0</c:v>
                </c:pt>
                <c:pt idx="40">
                  <c:v>0</c:v>
                </c:pt>
                <c:pt idx="41">
                  <c:v>0</c:v>
                </c:pt>
                <c:pt idx="42">
                  <c:v>0</c:v>
                </c:pt>
                <c:pt idx="43">
                  <c:v>0</c:v>
                </c:pt>
                <c:pt idx="44">
                  <c:v>0</c:v>
                </c:pt>
                <c:pt idx="45">
                  <c:v>0</c:v>
                </c:pt>
                <c:pt idx="46">
                  <c:v>0</c:v>
                </c:pt>
                <c:pt idx="47">
                  <c:v>0</c:v>
                </c:pt>
                <c:pt idx="48">
                  <c:v>0</c:v>
                </c:pt>
                <c:pt idx="49">
                  <c:v>1</c:v>
                </c:pt>
                <c:pt idx="50">
                  <c:v>0</c:v>
                </c:pt>
                <c:pt idx="51">
                  <c:v>0</c:v>
                </c:pt>
                <c:pt idx="52">
                  <c:v>0</c:v>
                </c:pt>
                <c:pt idx="53">
                  <c:v>0</c:v>
                </c:pt>
                <c:pt idx="54">
                  <c:v>0</c:v>
                </c:pt>
                <c:pt idx="55">
                  <c:v>0</c:v>
                </c:pt>
                <c:pt idx="56">
                  <c:v>0</c:v>
                </c:pt>
                <c:pt idx="57">
                  <c:v>2</c:v>
                </c:pt>
                <c:pt idx="58">
                  <c:v>2</c:v>
                </c:pt>
                <c:pt idx="59">
                  <c:v>0</c:v>
                </c:pt>
                <c:pt idx="60">
                  <c:v>0</c:v>
                </c:pt>
                <c:pt idx="61">
                  <c:v>0</c:v>
                </c:pt>
                <c:pt idx="62">
                  <c:v>0</c:v>
                </c:pt>
                <c:pt idx="63">
                  <c:v>0</c:v>
                </c:pt>
                <c:pt idx="64">
                  <c:v>0</c:v>
                </c:pt>
                <c:pt idx="65">
                  <c:v>0</c:v>
                </c:pt>
                <c:pt idx="66">
                  <c:v>0</c:v>
                </c:pt>
                <c:pt idx="67">
                  <c:v>6</c:v>
                </c:pt>
                <c:pt idx="68">
                  <c:v>2</c:v>
                </c:pt>
                <c:pt idx="69">
                  <c:v>0</c:v>
                </c:pt>
              </c:numCache>
            </c:numRef>
          </c:val>
          <c:extLst>
            <c:ext xmlns:c16="http://schemas.microsoft.com/office/drawing/2014/chart" uri="{C3380CC4-5D6E-409C-BE32-E72D297353CC}">
              <c16:uniqueId val="{00000002-6C8F-3645-ADCC-202E2BC365A4}"/>
            </c:ext>
          </c:extLst>
        </c:ser>
        <c:dLbls>
          <c:showLegendKey val="0"/>
          <c:showVal val="0"/>
          <c:showCatName val="0"/>
          <c:showSerName val="0"/>
          <c:showPercent val="0"/>
          <c:showBubbleSize val="0"/>
        </c:dLbls>
        <c:gapWidth val="25"/>
        <c:overlap val="100"/>
        <c:axId val="298646048"/>
        <c:axId val="298267600"/>
      </c:barChart>
      <c:scatterChart>
        <c:scatterStyle val="lineMarker"/>
        <c:varyColors val="0"/>
        <c:ser>
          <c:idx val="6"/>
          <c:order val="3"/>
          <c:tx>
            <c:v>Terminal Migration</c:v>
          </c:tx>
          <c:spPr>
            <a:ln w="60325">
              <a:solidFill>
                <a:schemeClr val="tx1"/>
              </a:solidFill>
            </a:ln>
          </c:spPr>
          <c:marker>
            <c:symbol val="none"/>
          </c:marker>
          <c:xVal>
            <c:numRef>
              <c:f>SummaryTab!$BE$6:$BE$7</c:f>
              <c:numCache>
                <c:formatCode>General</c:formatCode>
                <c:ptCount val="2"/>
                <c:pt idx="0">
                  <c:v>15.5</c:v>
                </c:pt>
                <c:pt idx="1">
                  <c:v>15.5</c:v>
                </c:pt>
              </c:numCache>
            </c:numRef>
          </c:xVal>
          <c:yVal>
            <c:numRef>
              <c:f>SummaryTab!$BF$6:$BF$7</c:f>
              <c:numCache>
                <c:formatCode>General</c:formatCode>
                <c:ptCount val="2"/>
                <c:pt idx="0">
                  <c:v>0</c:v>
                </c:pt>
                <c:pt idx="1">
                  <c:v>45</c:v>
                </c:pt>
              </c:numCache>
            </c:numRef>
          </c:yVal>
          <c:smooth val="0"/>
          <c:extLst>
            <c:ext xmlns:c16="http://schemas.microsoft.com/office/drawing/2014/chart" uri="{C3380CC4-5D6E-409C-BE32-E72D297353CC}">
              <c16:uniqueId val="{00000003-6C8F-3645-ADCC-202E2BC365A4}"/>
            </c:ext>
          </c:extLst>
        </c:ser>
        <c:ser>
          <c:idx val="7"/>
          <c:order val="4"/>
          <c:tx>
            <c:v>Incubation</c:v>
          </c:tx>
          <c:spPr>
            <a:ln w="63500">
              <a:solidFill>
                <a:schemeClr val="tx1"/>
              </a:solidFill>
            </a:ln>
          </c:spPr>
          <c:marker>
            <c:symbol val="none"/>
          </c:marker>
          <c:xVal>
            <c:numRef>
              <c:f>SummaryTab!$BE$8:$BE$9</c:f>
              <c:numCache>
                <c:formatCode>General</c:formatCode>
                <c:ptCount val="2"/>
                <c:pt idx="0">
                  <c:v>29.5</c:v>
                </c:pt>
                <c:pt idx="1">
                  <c:v>29.5</c:v>
                </c:pt>
              </c:numCache>
            </c:numRef>
          </c:xVal>
          <c:yVal>
            <c:numRef>
              <c:f>SummaryTab!$BF$8:$BF$9</c:f>
              <c:numCache>
                <c:formatCode>General</c:formatCode>
                <c:ptCount val="2"/>
                <c:pt idx="0">
                  <c:v>0</c:v>
                </c:pt>
                <c:pt idx="1">
                  <c:v>45</c:v>
                </c:pt>
              </c:numCache>
            </c:numRef>
          </c:yVal>
          <c:smooth val="0"/>
          <c:extLst>
            <c:ext xmlns:c16="http://schemas.microsoft.com/office/drawing/2014/chart" uri="{C3380CC4-5D6E-409C-BE32-E72D297353CC}">
              <c16:uniqueId val="{00000004-6C8F-3645-ADCC-202E2BC365A4}"/>
            </c:ext>
          </c:extLst>
        </c:ser>
        <c:ser>
          <c:idx val="8"/>
          <c:order val="5"/>
          <c:tx>
            <c:v>Early Rearing</c:v>
          </c:tx>
          <c:spPr>
            <a:ln w="63500">
              <a:solidFill>
                <a:schemeClr val="tx1"/>
              </a:solidFill>
            </a:ln>
          </c:spPr>
          <c:marker>
            <c:symbol val="none"/>
          </c:marker>
          <c:xVal>
            <c:numRef>
              <c:f>SummaryTab!$BE$10:$BE$11</c:f>
              <c:numCache>
                <c:formatCode>General</c:formatCode>
                <c:ptCount val="2"/>
                <c:pt idx="0">
                  <c:v>46.5</c:v>
                </c:pt>
                <c:pt idx="1">
                  <c:v>46.5</c:v>
                </c:pt>
              </c:numCache>
            </c:numRef>
          </c:xVal>
          <c:yVal>
            <c:numRef>
              <c:f>SummaryTab!$BF$10:$BF$11</c:f>
              <c:numCache>
                <c:formatCode>General</c:formatCode>
                <c:ptCount val="2"/>
                <c:pt idx="0">
                  <c:v>0</c:v>
                </c:pt>
                <c:pt idx="1">
                  <c:v>45</c:v>
                </c:pt>
              </c:numCache>
            </c:numRef>
          </c:yVal>
          <c:smooth val="0"/>
          <c:extLst>
            <c:ext xmlns:c16="http://schemas.microsoft.com/office/drawing/2014/chart" uri="{C3380CC4-5D6E-409C-BE32-E72D297353CC}">
              <c16:uniqueId val="{00000005-6C8F-3645-ADCC-202E2BC365A4}"/>
            </c:ext>
          </c:extLst>
        </c:ser>
        <c:ser>
          <c:idx val="9"/>
          <c:order val="6"/>
          <c:tx>
            <c:v>Estuary Rearing</c:v>
          </c:tx>
          <c:spPr>
            <a:ln w="63500">
              <a:solidFill>
                <a:schemeClr val="tx1"/>
              </a:solidFill>
            </a:ln>
          </c:spPr>
          <c:marker>
            <c:symbol val="none"/>
          </c:marker>
          <c:xVal>
            <c:numRef>
              <c:f>SummaryTab!$BE$12:$BE$13</c:f>
              <c:numCache>
                <c:formatCode>General</c:formatCode>
                <c:ptCount val="2"/>
                <c:pt idx="0">
                  <c:v>66.5</c:v>
                </c:pt>
                <c:pt idx="1">
                  <c:v>66.5</c:v>
                </c:pt>
              </c:numCache>
            </c:numRef>
          </c:xVal>
          <c:yVal>
            <c:numRef>
              <c:f>SummaryTab!$BF$12:$BF$13</c:f>
              <c:numCache>
                <c:formatCode>General</c:formatCode>
                <c:ptCount val="2"/>
                <c:pt idx="0">
                  <c:v>0</c:v>
                </c:pt>
                <c:pt idx="1">
                  <c:v>45</c:v>
                </c:pt>
              </c:numCache>
            </c:numRef>
          </c:yVal>
          <c:smooth val="0"/>
          <c:extLst>
            <c:ext xmlns:c16="http://schemas.microsoft.com/office/drawing/2014/chart" uri="{C3380CC4-5D6E-409C-BE32-E72D297353CC}">
              <c16:uniqueId val="{00000006-6C8F-3645-ADCC-202E2BC365A4}"/>
            </c:ext>
          </c:extLst>
        </c:ser>
        <c:dLbls>
          <c:showLegendKey val="0"/>
          <c:showVal val="0"/>
          <c:showCatName val="0"/>
          <c:showSerName val="0"/>
          <c:showPercent val="0"/>
          <c:showBubbleSize val="0"/>
        </c:dLbls>
        <c:axId val="298646048"/>
        <c:axId val="298267600"/>
      </c:scatterChart>
      <c:catAx>
        <c:axId val="298646048"/>
        <c:scaling>
          <c:orientation val="minMax"/>
        </c:scaling>
        <c:delete val="0"/>
        <c:axPos val="b"/>
        <c:numFmt formatCode="General" sourceLinked="1"/>
        <c:majorTickMark val="none"/>
        <c:minorTickMark val="none"/>
        <c:tickLblPos val="nextTo"/>
        <c:txPr>
          <a:bodyPr/>
          <a:lstStyle/>
          <a:p>
            <a:pPr>
              <a:defRPr sz="2400" b="1"/>
            </a:pPr>
            <a:endParaRPr lang="en-US"/>
          </a:p>
        </c:txPr>
        <c:crossAx val="298267600"/>
        <c:crosses val="autoZero"/>
        <c:auto val="1"/>
        <c:lblAlgn val="ctr"/>
        <c:lblOffset val="100"/>
        <c:tickMarkSkip val="15"/>
        <c:noMultiLvlLbl val="0"/>
      </c:catAx>
      <c:valAx>
        <c:axId val="298267600"/>
        <c:scaling>
          <c:orientation val="minMax"/>
          <c:max val="10"/>
        </c:scaling>
        <c:delete val="0"/>
        <c:axPos val="l"/>
        <c:numFmt formatCode="General" sourceLinked="1"/>
        <c:majorTickMark val="none"/>
        <c:minorTickMark val="none"/>
        <c:tickLblPos val="nextTo"/>
        <c:txPr>
          <a:bodyPr/>
          <a:lstStyle/>
          <a:p>
            <a:pPr>
              <a:defRPr sz="2400">
                <a:latin typeface="Arial" panose="020B0604020202020204" pitchFamily="34" charset="0"/>
                <a:cs typeface="Arial" panose="020B0604020202020204" pitchFamily="34" charset="0"/>
              </a:defRPr>
            </a:pPr>
            <a:endParaRPr lang="en-US"/>
          </a:p>
        </c:txPr>
        <c:crossAx val="298646048"/>
        <c:crosses val="autoZero"/>
        <c:crossBetween val="between"/>
      </c:valAx>
    </c:plotArea>
    <c:legend>
      <c:legendPos val="b"/>
      <c:legendEntry>
        <c:idx val="3"/>
        <c:delete val="1"/>
      </c:legendEntry>
      <c:legendEntry>
        <c:idx val="4"/>
        <c:delete val="1"/>
      </c:legendEntry>
      <c:legendEntry>
        <c:idx val="5"/>
        <c:delete val="1"/>
      </c:legendEntry>
      <c:legendEntry>
        <c:idx val="6"/>
        <c:delete val="1"/>
      </c:legendEntry>
      <c:overlay val="0"/>
      <c:txPr>
        <a:bodyPr/>
        <a:lstStyle/>
        <a:p>
          <a:pPr>
            <a:defRPr sz="2800">
              <a:latin typeface="Arial" panose="020B0604020202020204" pitchFamily="34" charset="0"/>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4800" b="1">
                <a:latin typeface="Arial" panose="020B0604020202020204" pitchFamily="34" charset="0"/>
                <a:cs typeface="Arial" panose="020B0604020202020204" pitchFamily="34" charset="0"/>
              </a:rPr>
              <a:t>Area 26</a:t>
            </a:r>
          </a:p>
          <a:p>
            <a:pPr>
              <a:defRPr/>
            </a:pPr>
            <a:endParaRPr lang="en-US" sz="4800" b="1">
              <a:latin typeface="Arial" panose="020B0604020202020204" pitchFamily="34" charset="0"/>
              <a:cs typeface="Arial" panose="020B0604020202020204" pitchFamily="34" charset="0"/>
            </a:endParaRPr>
          </a:p>
        </c:rich>
      </c:tx>
      <c:overlay val="0"/>
    </c:title>
    <c:autoTitleDeleted val="0"/>
    <c:plotArea>
      <c:layout/>
      <c:barChart>
        <c:barDir val="col"/>
        <c:grouping val="stacked"/>
        <c:varyColors val="0"/>
        <c:ser>
          <c:idx val="3"/>
          <c:order val="0"/>
          <c:tx>
            <c:strRef>
              <c:f>SummaryTab!$AZ$3</c:f>
              <c:strCache>
                <c:ptCount val="1"/>
                <c:pt idx="0">
                  <c:v>Moderate</c:v>
                </c:pt>
              </c:strCache>
            </c:strRef>
          </c:tx>
          <c:spPr>
            <a:solidFill>
              <a:schemeClr val="accent4"/>
            </a:solidFill>
          </c:spPr>
          <c:invertIfNegative val="0"/>
          <c:cat>
            <c:strRef>
              <c:f>SummaryTab!$D$4:$D$73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SummaryTab!$AB$88:$AB$157</c:f>
              <c:numCache>
                <c:formatCode>General</c:formatCode>
                <c:ptCount val="70"/>
                <c:pt idx="0">
                  <c:v>1</c:v>
                </c:pt>
                <c:pt idx="1">
                  <c:v>0</c:v>
                </c:pt>
                <c:pt idx="2">
                  <c:v>0</c:v>
                </c:pt>
                <c:pt idx="3">
                  <c:v>0</c:v>
                </c:pt>
                <c:pt idx="4">
                  <c:v>0</c:v>
                </c:pt>
                <c:pt idx="5">
                  <c:v>1</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2</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2</c:v>
                </c:pt>
                <c:pt idx="36">
                  <c:v>2</c:v>
                </c:pt>
                <c:pt idx="37">
                  <c:v>2</c:v>
                </c:pt>
                <c:pt idx="38">
                  <c:v>0</c:v>
                </c:pt>
                <c:pt idx="39">
                  <c:v>2</c:v>
                </c:pt>
                <c:pt idx="40">
                  <c:v>0</c:v>
                </c:pt>
                <c:pt idx="41">
                  <c:v>0</c:v>
                </c:pt>
                <c:pt idx="42">
                  <c:v>0</c:v>
                </c:pt>
                <c:pt idx="43">
                  <c:v>0</c:v>
                </c:pt>
                <c:pt idx="44">
                  <c:v>0</c:v>
                </c:pt>
                <c:pt idx="45">
                  <c:v>0</c:v>
                </c:pt>
                <c:pt idx="46">
                  <c:v>0</c:v>
                </c:pt>
                <c:pt idx="47">
                  <c:v>0</c:v>
                </c:pt>
                <c:pt idx="48">
                  <c:v>0</c:v>
                </c:pt>
                <c:pt idx="49">
                  <c:v>1</c:v>
                </c:pt>
                <c:pt idx="50">
                  <c:v>0</c:v>
                </c:pt>
                <c:pt idx="51">
                  <c:v>0</c:v>
                </c:pt>
                <c:pt idx="52">
                  <c:v>0</c:v>
                </c:pt>
                <c:pt idx="53">
                  <c:v>0</c:v>
                </c:pt>
                <c:pt idx="54">
                  <c:v>0</c:v>
                </c:pt>
                <c:pt idx="55">
                  <c:v>0</c:v>
                </c:pt>
                <c:pt idx="56">
                  <c:v>0</c:v>
                </c:pt>
                <c:pt idx="57">
                  <c:v>1</c:v>
                </c:pt>
                <c:pt idx="58">
                  <c:v>1</c:v>
                </c:pt>
                <c:pt idx="59">
                  <c:v>0</c:v>
                </c:pt>
                <c:pt idx="60">
                  <c:v>0</c:v>
                </c:pt>
                <c:pt idx="61">
                  <c:v>0</c:v>
                </c:pt>
                <c:pt idx="62">
                  <c:v>0</c:v>
                </c:pt>
                <c:pt idx="63">
                  <c:v>0</c:v>
                </c:pt>
                <c:pt idx="64">
                  <c:v>0</c:v>
                </c:pt>
                <c:pt idx="65">
                  <c:v>0</c:v>
                </c:pt>
                <c:pt idx="66">
                  <c:v>0</c:v>
                </c:pt>
                <c:pt idx="67">
                  <c:v>1</c:v>
                </c:pt>
                <c:pt idx="68">
                  <c:v>0</c:v>
                </c:pt>
                <c:pt idx="69">
                  <c:v>0</c:v>
                </c:pt>
              </c:numCache>
            </c:numRef>
          </c:val>
          <c:extLst>
            <c:ext xmlns:c16="http://schemas.microsoft.com/office/drawing/2014/chart" uri="{C3380CC4-5D6E-409C-BE32-E72D297353CC}">
              <c16:uniqueId val="{00000000-5CF4-9246-8C51-BB506889B1AE}"/>
            </c:ext>
          </c:extLst>
        </c:ser>
        <c:ser>
          <c:idx val="4"/>
          <c:order val="1"/>
          <c:tx>
            <c:strRef>
              <c:f>SummaryTab!$BA$3</c:f>
              <c:strCache>
                <c:ptCount val="1"/>
                <c:pt idx="0">
                  <c:v>High</c:v>
                </c:pt>
              </c:strCache>
            </c:strRef>
          </c:tx>
          <c:spPr>
            <a:solidFill>
              <a:schemeClr val="accent2"/>
            </a:solidFill>
          </c:spPr>
          <c:invertIfNegative val="0"/>
          <c:cat>
            <c:strRef>
              <c:f>SummaryTab!$D$4:$D$73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SummaryTab!$AC$88:$AC$157</c:f>
              <c:numCache>
                <c:formatCode>General</c:formatCode>
                <c:ptCount val="70"/>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2</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2</c:v>
                </c:pt>
                <c:pt idx="36">
                  <c:v>2</c:v>
                </c:pt>
                <c:pt idx="37">
                  <c:v>2</c:v>
                </c:pt>
                <c:pt idx="38">
                  <c:v>0</c:v>
                </c:pt>
                <c:pt idx="39">
                  <c:v>0</c:v>
                </c:pt>
                <c:pt idx="40">
                  <c:v>0</c:v>
                </c:pt>
                <c:pt idx="41">
                  <c:v>0</c:v>
                </c:pt>
                <c:pt idx="42">
                  <c:v>0</c:v>
                </c:pt>
                <c:pt idx="43">
                  <c:v>0</c:v>
                </c:pt>
                <c:pt idx="44">
                  <c:v>0</c:v>
                </c:pt>
                <c:pt idx="45">
                  <c:v>0</c:v>
                </c:pt>
                <c:pt idx="46">
                  <c:v>0</c:v>
                </c:pt>
                <c:pt idx="47">
                  <c:v>0</c:v>
                </c:pt>
                <c:pt idx="48">
                  <c:v>0</c:v>
                </c:pt>
                <c:pt idx="49">
                  <c:v>1</c:v>
                </c:pt>
                <c:pt idx="50">
                  <c:v>0</c:v>
                </c:pt>
                <c:pt idx="51">
                  <c:v>0</c:v>
                </c:pt>
                <c:pt idx="52">
                  <c:v>0</c:v>
                </c:pt>
                <c:pt idx="53">
                  <c:v>0</c:v>
                </c:pt>
                <c:pt idx="54">
                  <c:v>0</c:v>
                </c:pt>
                <c:pt idx="55">
                  <c:v>0</c:v>
                </c:pt>
                <c:pt idx="56">
                  <c:v>0</c:v>
                </c:pt>
                <c:pt idx="57">
                  <c:v>1</c:v>
                </c:pt>
                <c:pt idx="58">
                  <c:v>1</c:v>
                </c:pt>
                <c:pt idx="59">
                  <c:v>0</c:v>
                </c:pt>
                <c:pt idx="60">
                  <c:v>0</c:v>
                </c:pt>
                <c:pt idx="61">
                  <c:v>0</c:v>
                </c:pt>
                <c:pt idx="62">
                  <c:v>0</c:v>
                </c:pt>
                <c:pt idx="63">
                  <c:v>0</c:v>
                </c:pt>
                <c:pt idx="64">
                  <c:v>1</c:v>
                </c:pt>
                <c:pt idx="65">
                  <c:v>0</c:v>
                </c:pt>
                <c:pt idx="66">
                  <c:v>0</c:v>
                </c:pt>
                <c:pt idx="67">
                  <c:v>0</c:v>
                </c:pt>
                <c:pt idx="68">
                  <c:v>0</c:v>
                </c:pt>
                <c:pt idx="69">
                  <c:v>0</c:v>
                </c:pt>
              </c:numCache>
            </c:numRef>
          </c:val>
          <c:extLst>
            <c:ext xmlns:c16="http://schemas.microsoft.com/office/drawing/2014/chart" uri="{C3380CC4-5D6E-409C-BE32-E72D297353CC}">
              <c16:uniqueId val="{00000001-5CF4-9246-8C51-BB506889B1AE}"/>
            </c:ext>
          </c:extLst>
        </c:ser>
        <c:ser>
          <c:idx val="5"/>
          <c:order val="2"/>
          <c:tx>
            <c:strRef>
              <c:f>SummaryTab!$BB$3</c:f>
              <c:strCache>
                <c:ptCount val="1"/>
                <c:pt idx="0">
                  <c:v>Very High</c:v>
                </c:pt>
              </c:strCache>
            </c:strRef>
          </c:tx>
          <c:spPr>
            <a:solidFill>
              <a:srgbClr val="C00000"/>
            </a:solidFill>
          </c:spPr>
          <c:invertIfNegative val="0"/>
          <c:cat>
            <c:strRef>
              <c:f>SummaryTab!$D$4:$D$73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SummaryTab!$AD$88:$AD$157</c:f>
              <c:numCache>
                <c:formatCode>General</c:formatCode>
                <c:ptCount val="70"/>
                <c:pt idx="0">
                  <c:v>0</c:v>
                </c:pt>
                <c:pt idx="1">
                  <c:v>0</c:v>
                </c:pt>
                <c:pt idx="2">
                  <c:v>0</c:v>
                </c:pt>
                <c:pt idx="3">
                  <c:v>0</c:v>
                </c:pt>
                <c:pt idx="4">
                  <c:v>0</c:v>
                </c:pt>
                <c:pt idx="5">
                  <c:v>2</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4</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4</c:v>
                </c:pt>
                <c:pt idx="67">
                  <c:v>0</c:v>
                </c:pt>
                <c:pt idx="68">
                  <c:v>0</c:v>
                </c:pt>
                <c:pt idx="69">
                  <c:v>0</c:v>
                </c:pt>
              </c:numCache>
            </c:numRef>
          </c:val>
          <c:extLst>
            <c:ext xmlns:c16="http://schemas.microsoft.com/office/drawing/2014/chart" uri="{C3380CC4-5D6E-409C-BE32-E72D297353CC}">
              <c16:uniqueId val="{00000002-5CF4-9246-8C51-BB506889B1AE}"/>
            </c:ext>
          </c:extLst>
        </c:ser>
        <c:dLbls>
          <c:showLegendKey val="0"/>
          <c:showVal val="0"/>
          <c:showCatName val="0"/>
          <c:showSerName val="0"/>
          <c:showPercent val="0"/>
          <c:showBubbleSize val="0"/>
        </c:dLbls>
        <c:gapWidth val="25"/>
        <c:overlap val="100"/>
        <c:axId val="298646048"/>
        <c:axId val="298267600"/>
      </c:barChart>
      <c:scatterChart>
        <c:scatterStyle val="lineMarker"/>
        <c:varyColors val="0"/>
        <c:ser>
          <c:idx val="6"/>
          <c:order val="3"/>
          <c:tx>
            <c:v>Terminal Migration</c:v>
          </c:tx>
          <c:spPr>
            <a:ln w="60325">
              <a:solidFill>
                <a:schemeClr val="tx1"/>
              </a:solidFill>
            </a:ln>
          </c:spPr>
          <c:marker>
            <c:symbol val="none"/>
          </c:marker>
          <c:xVal>
            <c:numRef>
              <c:f>SummaryTab!$BE$6:$BE$7</c:f>
              <c:numCache>
                <c:formatCode>General</c:formatCode>
                <c:ptCount val="2"/>
                <c:pt idx="0">
                  <c:v>15.5</c:v>
                </c:pt>
                <c:pt idx="1">
                  <c:v>15.5</c:v>
                </c:pt>
              </c:numCache>
            </c:numRef>
          </c:xVal>
          <c:yVal>
            <c:numRef>
              <c:f>SummaryTab!$BF$6:$BF$7</c:f>
              <c:numCache>
                <c:formatCode>General</c:formatCode>
                <c:ptCount val="2"/>
                <c:pt idx="0">
                  <c:v>0</c:v>
                </c:pt>
                <c:pt idx="1">
                  <c:v>45</c:v>
                </c:pt>
              </c:numCache>
            </c:numRef>
          </c:yVal>
          <c:smooth val="0"/>
          <c:extLst>
            <c:ext xmlns:c16="http://schemas.microsoft.com/office/drawing/2014/chart" uri="{C3380CC4-5D6E-409C-BE32-E72D297353CC}">
              <c16:uniqueId val="{00000003-5CF4-9246-8C51-BB506889B1AE}"/>
            </c:ext>
          </c:extLst>
        </c:ser>
        <c:ser>
          <c:idx val="7"/>
          <c:order val="4"/>
          <c:tx>
            <c:v>Incubation</c:v>
          </c:tx>
          <c:spPr>
            <a:ln w="63500">
              <a:solidFill>
                <a:schemeClr val="tx1"/>
              </a:solidFill>
            </a:ln>
          </c:spPr>
          <c:marker>
            <c:symbol val="none"/>
          </c:marker>
          <c:xVal>
            <c:numRef>
              <c:f>SummaryTab!$BE$8:$BE$9</c:f>
              <c:numCache>
                <c:formatCode>General</c:formatCode>
                <c:ptCount val="2"/>
                <c:pt idx="0">
                  <c:v>29.5</c:v>
                </c:pt>
                <c:pt idx="1">
                  <c:v>29.5</c:v>
                </c:pt>
              </c:numCache>
            </c:numRef>
          </c:xVal>
          <c:yVal>
            <c:numRef>
              <c:f>SummaryTab!$BF$8:$BF$9</c:f>
              <c:numCache>
                <c:formatCode>General</c:formatCode>
                <c:ptCount val="2"/>
                <c:pt idx="0">
                  <c:v>0</c:v>
                </c:pt>
                <c:pt idx="1">
                  <c:v>45</c:v>
                </c:pt>
              </c:numCache>
            </c:numRef>
          </c:yVal>
          <c:smooth val="0"/>
          <c:extLst>
            <c:ext xmlns:c16="http://schemas.microsoft.com/office/drawing/2014/chart" uri="{C3380CC4-5D6E-409C-BE32-E72D297353CC}">
              <c16:uniqueId val="{00000004-5CF4-9246-8C51-BB506889B1AE}"/>
            </c:ext>
          </c:extLst>
        </c:ser>
        <c:ser>
          <c:idx val="8"/>
          <c:order val="5"/>
          <c:tx>
            <c:v>Early Rearing</c:v>
          </c:tx>
          <c:spPr>
            <a:ln w="63500">
              <a:solidFill>
                <a:schemeClr val="tx1"/>
              </a:solidFill>
            </a:ln>
          </c:spPr>
          <c:marker>
            <c:symbol val="none"/>
          </c:marker>
          <c:xVal>
            <c:numRef>
              <c:f>SummaryTab!$BE$10:$BE$11</c:f>
              <c:numCache>
                <c:formatCode>General</c:formatCode>
                <c:ptCount val="2"/>
                <c:pt idx="0">
                  <c:v>46.5</c:v>
                </c:pt>
                <c:pt idx="1">
                  <c:v>46.5</c:v>
                </c:pt>
              </c:numCache>
            </c:numRef>
          </c:xVal>
          <c:yVal>
            <c:numRef>
              <c:f>SummaryTab!$BF$10:$BF$11</c:f>
              <c:numCache>
                <c:formatCode>General</c:formatCode>
                <c:ptCount val="2"/>
                <c:pt idx="0">
                  <c:v>0</c:v>
                </c:pt>
                <c:pt idx="1">
                  <c:v>45</c:v>
                </c:pt>
              </c:numCache>
            </c:numRef>
          </c:yVal>
          <c:smooth val="0"/>
          <c:extLst>
            <c:ext xmlns:c16="http://schemas.microsoft.com/office/drawing/2014/chart" uri="{C3380CC4-5D6E-409C-BE32-E72D297353CC}">
              <c16:uniqueId val="{00000005-5CF4-9246-8C51-BB506889B1AE}"/>
            </c:ext>
          </c:extLst>
        </c:ser>
        <c:ser>
          <c:idx val="9"/>
          <c:order val="6"/>
          <c:tx>
            <c:v>Estuary Rearing</c:v>
          </c:tx>
          <c:spPr>
            <a:ln w="63500">
              <a:solidFill>
                <a:schemeClr val="tx1"/>
              </a:solidFill>
            </a:ln>
          </c:spPr>
          <c:marker>
            <c:symbol val="none"/>
          </c:marker>
          <c:xVal>
            <c:numRef>
              <c:f>SummaryTab!$BE$12:$BE$13</c:f>
              <c:numCache>
                <c:formatCode>General</c:formatCode>
                <c:ptCount val="2"/>
                <c:pt idx="0">
                  <c:v>66.5</c:v>
                </c:pt>
                <c:pt idx="1">
                  <c:v>66.5</c:v>
                </c:pt>
              </c:numCache>
            </c:numRef>
          </c:xVal>
          <c:yVal>
            <c:numRef>
              <c:f>SummaryTab!$BF$12:$BF$13</c:f>
              <c:numCache>
                <c:formatCode>General</c:formatCode>
                <c:ptCount val="2"/>
                <c:pt idx="0">
                  <c:v>0</c:v>
                </c:pt>
                <c:pt idx="1">
                  <c:v>45</c:v>
                </c:pt>
              </c:numCache>
            </c:numRef>
          </c:yVal>
          <c:smooth val="0"/>
          <c:extLst>
            <c:ext xmlns:c16="http://schemas.microsoft.com/office/drawing/2014/chart" uri="{C3380CC4-5D6E-409C-BE32-E72D297353CC}">
              <c16:uniqueId val="{00000006-5CF4-9246-8C51-BB506889B1AE}"/>
            </c:ext>
          </c:extLst>
        </c:ser>
        <c:dLbls>
          <c:showLegendKey val="0"/>
          <c:showVal val="0"/>
          <c:showCatName val="0"/>
          <c:showSerName val="0"/>
          <c:showPercent val="0"/>
          <c:showBubbleSize val="0"/>
        </c:dLbls>
        <c:axId val="298646048"/>
        <c:axId val="298267600"/>
      </c:scatterChart>
      <c:catAx>
        <c:axId val="298646048"/>
        <c:scaling>
          <c:orientation val="minMax"/>
        </c:scaling>
        <c:delete val="0"/>
        <c:axPos val="b"/>
        <c:numFmt formatCode="General" sourceLinked="1"/>
        <c:majorTickMark val="none"/>
        <c:minorTickMark val="none"/>
        <c:tickLblPos val="nextTo"/>
        <c:txPr>
          <a:bodyPr/>
          <a:lstStyle/>
          <a:p>
            <a:pPr>
              <a:defRPr sz="2400" b="1"/>
            </a:pPr>
            <a:endParaRPr lang="en-US"/>
          </a:p>
        </c:txPr>
        <c:crossAx val="298267600"/>
        <c:crosses val="autoZero"/>
        <c:auto val="1"/>
        <c:lblAlgn val="ctr"/>
        <c:lblOffset val="100"/>
        <c:tickMarkSkip val="15"/>
        <c:noMultiLvlLbl val="0"/>
      </c:catAx>
      <c:valAx>
        <c:axId val="298267600"/>
        <c:scaling>
          <c:orientation val="minMax"/>
          <c:max val="10"/>
        </c:scaling>
        <c:delete val="0"/>
        <c:axPos val="l"/>
        <c:numFmt formatCode="General" sourceLinked="1"/>
        <c:majorTickMark val="none"/>
        <c:minorTickMark val="none"/>
        <c:tickLblPos val="nextTo"/>
        <c:txPr>
          <a:bodyPr/>
          <a:lstStyle/>
          <a:p>
            <a:pPr>
              <a:defRPr sz="2400">
                <a:latin typeface="Arial" panose="020B0604020202020204" pitchFamily="34" charset="0"/>
                <a:cs typeface="Arial" panose="020B0604020202020204" pitchFamily="34" charset="0"/>
              </a:defRPr>
            </a:pPr>
            <a:endParaRPr lang="en-US"/>
          </a:p>
        </c:txPr>
        <c:crossAx val="298646048"/>
        <c:crosses val="autoZero"/>
        <c:crossBetween val="between"/>
      </c:valAx>
    </c:plotArea>
    <c:legend>
      <c:legendPos val="b"/>
      <c:legendEntry>
        <c:idx val="3"/>
        <c:delete val="1"/>
      </c:legendEntry>
      <c:legendEntry>
        <c:idx val="4"/>
        <c:delete val="1"/>
      </c:legendEntry>
      <c:legendEntry>
        <c:idx val="5"/>
        <c:delete val="1"/>
      </c:legendEntry>
      <c:legendEntry>
        <c:idx val="6"/>
        <c:delete val="1"/>
      </c:legendEntry>
      <c:overlay val="0"/>
      <c:txPr>
        <a:bodyPr/>
        <a:lstStyle/>
        <a:p>
          <a:pPr>
            <a:defRPr sz="2800">
              <a:latin typeface="Arial" panose="020B0604020202020204" pitchFamily="34" charset="0"/>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4800" b="1">
                <a:latin typeface="Arial" panose="020B0604020202020204" pitchFamily="34" charset="0"/>
                <a:cs typeface="Arial" panose="020B0604020202020204" pitchFamily="34" charset="0"/>
              </a:rPr>
              <a:t>Area 24</a:t>
            </a:r>
          </a:p>
          <a:p>
            <a:pPr>
              <a:defRPr/>
            </a:pPr>
            <a:endParaRPr lang="en-US" sz="4800" b="1">
              <a:latin typeface="Arial" panose="020B0604020202020204" pitchFamily="34" charset="0"/>
              <a:cs typeface="Arial" panose="020B0604020202020204" pitchFamily="34" charset="0"/>
            </a:endParaRPr>
          </a:p>
        </c:rich>
      </c:tx>
      <c:overlay val="0"/>
    </c:title>
    <c:autoTitleDeleted val="0"/>
    <c:plotArea>
      <c:layout/>
      <c:barChart>
        <c:barDir val="col"/>
        <c:grouping val="stacked"/>
        <c:varyColors val="0"/>
        <c:ser>
          <c:idx val="3"/>
          <c:order val="0"/>
          <c:tx>
            <c:strRef>
              <c:f>Graphs!$BA$3</c:f>
              <c:strCache>
                <c:ptCount val="1"/>
                <c:pt idx="0">
                  <c:v>Moderate</c:v>
                </c:pt>
              </c:strCache>
            </c:strRef>
          </c:tx>
          <c:spPr>
            <a:solidFill>
              <a:schemeClr val="accent4"/>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Graphs!$P$88:$P$157</c:f>
              <c:numCache>
                <c:formatCode>0</c:formatCode>
                <c:ptCount val="70"/>
                <c:pt idx="0">
                  <c:v>7</c:v>
                </c:pt>
                <c:pt idx="1">
                  <c:v>0</c:v>
                </c:pt>
                <c:pt idx="2">
                  <c:v>0</c:v>
                </c:pt>
                <c:pt idx="3">
                  <c:v>0</c:v>
                </c:pt>
                <c:pt idx="4">
                  <c:v>0</c:v>
                </c:pt>
                <c:pt idx="5">
                  <c:v>2</c:v>
                </c:pt>
                <c:pt idx="6">
                  <c:v>3</c:v>
                </c:pt>
                <c:pt idx="7">
                  <c:v>2</c:v>
                </c:pt>
                <c:pt idx="8">
                  <c:v>2</c:v>
                </c:pt>
                <c:pt idx="9">
                  <c:v>0</c:v>
                </c:pt>
                <c:pt idx="10">
                  <c:v>4</c:v>
                </c:pt>
                <c:pt idx="11">
                  <c:v>0</c:v>
                </c:pt>
                <c:pt idx="12">
                  <c:v>0</c:v>
                </c:pt>
                <c:pt idx="13">
                  <c:v>0</c:v>
                </c:pt>
                <c:pt idx="14">
                  <c:v>0</c:v>
                </c:pt>
                <c:pt idx="15">
                  <c:v>0</c:v>
                </c:pt>
                <c:pt idx="16">
                  <c:v>0</c:v>
                </c:pt>
                <c:pt idx="17">
                  <c:v>0</c:v>
                </c:pt>
                <c:pt idx="18">
                  <c:v>0</c:v>
                </c:pt>
                <c:pt idx="19">
                  <c:v>0</c:v>
                </c:pt>
                <c:pt idx="20">
                  <c:v>0</c:v>
                </c:pt>
                <c:pt idx="21">
                  <c:v>0</c:v>
                </c:pt>
                <c:pt idx="22">
                  <c:v>0</c:v>
                </c:pt>
                <c:pt idx="23">
                  <c:v>0</c:v>
                </c:pt>
                <c:pt idx="24">
                  <c:v>2</c:v>
                </c:pt>
                <c:pt idx="25">
                  <c:v>0</c:v>
                </c:pt>
                <c:pt idx="26">
                  <c:v>0</c:v>
                </c:pt>
                <c:pt idx="27">
                  <c:v>0</c:v>
                </c:pt>
                <c:pt idx="28">
                  <c:v>0</c:v>
                </c:pt>
                <c:pt idx="29">
                  <c:v>0</c:v>
                </c:pt>
                <c:pt idx="30">
                  <c:v>0</c:v>
                </c:pt>
                <c:pt idx="31">
                  <c:v>0</c:v>
                </c:pt>
                <c:pt idx="32">
                  <c:v>0</c:v>
                </c:pt>
                <c:pt idx="33">
                  <c:v>0</c:v>
                </c:pt>
                <c:pt idx="34">
                  <c:v>0</c:v>
                </c:pt>
                <c:pt idx="35">
                  <c:v>0</c:v>
                </c:pt>
                <c:pt idx="36">
                  <c:v>0</c:v>
                </c:pt>
                <c:pt idx="37">
                  <c:v>0</c:v>
                </c:pt>
                <c:pt idx="38">
                  <c:v>3</c:v>
                </c:pt>
                <c:pt idx="39">
                  <c:v>3</c:v>
                </c:pt>
                <c:pt idx="40">
                  <c:v>1</c:v>
                </c:pt>
                <c:pt idx="41">
                  <c:v>0</c:v>
                </c:pt>
                <c:pt idx="42">
                  <c:v>0</c:v>
                </c:pt>
                <c:pt idx="43">
                  <c:v>0</c:v>
                </c:pt>
                <c:pt idx="44">
                  <c:v>0</c:v>
                </c:pt>
                <c:pt idx="45">
                  <c:v>0</c:v>
                </c:pt>
                <c:pt idx="46">
                  <c:v>0</c:v>
                </c:pt>
                <c:pt idx="47">
                  <c:v>0</c:v>
                </c:pt>
                <c:pt idx="48">
                  <c:v>0</c:v>
                </c:pt>
                <c:pt idx="49">
                  <c:v>0</c:v>
                </c:pt>
                <c:pt idx="50">
                  <c:v>3</c:v>
                </c:pt>
                <c:pt idx="51">
                  <c:v>0</c:v>
                </c:pt>
                <c:pt idx="52">
                  <c:v>0</c:v>
                </c:pt>
                <c:pt idx="53">
                  <c:v>0</c:v>
                </c:pt>
                <c:pt idx="54">
                  <c:v>0</c:v>
                </c:pt>
                <c:pt idx="55">
                  <c:v>0</c:v>
                </c:pt>
                <c:pt idx="56">
                  <c:v>0</c:v>
                </c:pt>
                <c:pt idx="57">
                  <c:v>2</c:v>
                </c:pt>
                <c:pt idx="58">
                  <c:v>2</c:v>
                </c:pt>
                <c:pt idx="59">
                  <c:v>0</c:v>
                </c:pt>
                <c:pt idx="60">
                  <c:v>0</c:v>
                </c:pt>
                <c:pt idx="61">
                  <c:v>0</c:v>
                </c:pt>
                <c:pt idx="62">
                  <c:v>0</c:v>
                </c:pt>
                <c:pt idx="63">
                  <c:v>0</c:v>
                </c:pt>
                <c:pt idx="64">
                  <c:v>0</c:v>
                </c:pt>
                <c:pt idx="65">
                  <c:v>0</c:v>
                </c:pt>
                <c:pt idx="66">
                  <c:v>1</c:v>
                </c:pt>
                <c:pt idx="67">
                  <c:v>1</c:v>
                </c:pt>
                <c:pt idx="68">
                  <c:v>3</c:v>
                </c:pt>
                <c:pt idx="69">
                  <c:v>1</c:v>
                </c:pt>
              </c:numCache>
            </c:numRef>
          </c:val>
          <c:extLst>
            <c:ext xmlns:c16="http://schemas.microsoft.com/office/drawing/2014/chart" uri="{C3380CC4-5D6E-409C-BE32-E72D297353CC}">
              <c16:uniqueId val="{00000000-EFFB-894A-AB5C-40B5EF323CC4}"/>
            </c:ext>
          </c:extLst>
        </c:ser>
        <c:ser>
          <c:idx val="4"/>
          <c:order val="1"/>
          <c:tx>
            <c:strRef>
              <c:f>Graphs!$BB$3</c:f>
              <c:strCache>
                <c:ptCount val="1"/>
                <c:pt idx="0">
                  <c:v>High</c:v>
                </c:pt>
              </c:strCache>
            </c:strRef>
          </c:tx>
          <c:spPr>
            <a:solidFill>
              <a:schemeClr val="accent2"/>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Graphs!$Q$88:$Q$157</c:f>
              <c:numCache>
                <c:formatCode>0</c:formatCode>
                <c:ptCount val="70"/>
                <c:pt idx="0">
                  <c:v>1</c:v>
                </c:pt>
                <c:pt idx="1">
                  <c:v>0</c:v>
                </c:pt>
                <c:pt idx="2">
                  <c:v>0</c:v>
                </c:pt>
                <c:pt idx="3">
                  <c:v>0</c:v>
                </c:pt>
                <c:pt idx="4">
                  <c:v>0</c:v>
                </c:pt>
                <c:pt idx="5">
                  <c:v>5</c:v>
                </c:pt>
                <c:pt idx="6">
                  <c:v>4</c:v>
                </c:pt>
                <c:pt idx="7">
                  <c:v>2</c:v>
                </c:pt>
                <c:pt idx="8">
                  <c:v>0</c:v>
                </c:pt>
                <c:pt idx="9">
                  <c:v>0</c:v>
                </c:pt>
                <c:pt idx="10">
                  <c:v>1</c:v>
                </c:pt>
                <c:pt idx="11">
                  <c:v>0</c:v>
                </c:pt>
                <c:pt idx="12">
                  <c:v>0</c:v>
                </c:pt>
                <c:pt idx="13">
                  <c:v>0</c:v>
                </c:pt>
                <c:pt idx="14">
                  <c:v>0</c:v>
                </c:pt>
                <c:pt idx="15">
                  <c:v>0</c:v>
                </c:pt>
                <c:pt idx="16">
                  <c:v>0</c:v>
                </c:pt>
                <c:pt idx="17">
                  <c:v>0</c:v>
                </c:pt>
                <c:pt idx="18">
                  <c:v>0</c:v>
                </c:pt>
                <c:pt idx="19">
                  <c:v>0</c:v>
                </c:pt>
                <c:pt idx="20">
                  <c:v>0</c:v>
                </c:pt>
                <c:pt idx="21">
                  <c:v>0</c:v>
                </c:pt>
                <c:pt idx="22">
                  <c:v>0</c:v>
                </c:pt>
                <c:pt idx="23">
                  <c:v>0</c:v>
                </c:pt>
                <c:pt idx="24">
                  <c:v>1</c:v>
                </c:pt>
                <c:pt idx="25">
                  <c:v>0</c:v>
                </c:pt>
                <c:pt idx="26">
                  <c:v>0</c:v>
                </c:pt>
                <c:pt idx="27">
                  <c:v>0</c:v>
                </c:pt>
                <c:pt idx="28">
                  <c:v>0</c:v>
                </c:pt>
                <c:pt idx="29">
                  <c:v>0</c:v>
                </c:pt>
                <c:pt idx="30">
                  <c:v>0</c:v>
                </c:pt>
                <c:pt idx="31">
                  <c:v>0</c:v>
                </c:pt>
                <c:pt idx="32">
                  <c:v>0</c:v>
                </c:pt>
                <c:pt idx="33">
                  <c:v>0</c:v>
                </c:pt>
                <c:pt idx="34">
                  <c:v>0</c:v>
                </c:pt>
                <c:pt idx="35">
                  <c:v>2</c:v>
                </c:pt>
                <c:pt idx="36">
                  <c:v>2</c:v>
                </c:pt>
                <c:pt idx="37">
                  <c:v>2</c:v>
                </c:pt>
                <c:pt idx="38">
                  <c:v>2</c:v>
                </c:pt>
                <c:pt idx="39">
                  <c:v>3</c:v>
                </c:pt>
                <c:pt idx="40">
                  <c:v>0</c:v>
                </c:pt>
                <c:pt idx="41">
                  <c:v>0</c:v>
                </c:pt>
                <c:pt idx="42">
                  <c:v>0</c:v>
                </c:pt>
                <c:pt idx="43">
                  <c:v>0</c:v>
                </c:pt>
                <c:pt idx="44">
                  <c:v>0</c:v>
                </c:pt>
                <c:pt idx="45">
                  <c:v>0</c:v>
                </c:pt>
                <c:pt idx="46">
                  <c:v>0</c:v>
                </c:pt>
                <c:pt idx="47">
                  <c:v>0</c:v>
                </c:pt>
                <c:pt idx="48">
                  <c:v>0</c:v>
                </c:pt>
                <c:pt idx="49">
                  <c:v>0</c:v>
                </c:pt>
                <c:pt idx="50">
                  <c:v>2</c:v>
                </c:pt>
                <c:pt idx="51">
                  <c:v>0</c:v>
                </c:pt>
                <c:pt idx="52">
                  <c:v>0</c:v>
                </c:pt>
                <c:pt idx="53">
                  <c:v>0</c:v>
                </c:pt>
                <c:pt idx="54">
                  <c:v>0</c:v>
                </c:pt>
                <c:pt idx="55">
                  <c:v>0</c:v>
                </c:pt>
                <c:pt idx="56">
                  <c:v>0</c:v>
                </c:pt>
                <c:pt idx="57">
                  <c:v>3</c:v>
                </c:pt>
                <c:pt idx="58">
                  <c:v>3</c:v>
                </c:pt>
                <c:pt idx="59">
                  <c:v>0</c:v>
                </c:pt>
                <c:pt idx="60">
                  <c:v>0</c:v>
                </c:pt>
                <c:pt idx="61">
                  <c:v>0</c:v>
                </c:pt>
                <c:pt idx="62">
                  <c:v>0</c:v>
                </c:pt>
                <c:pt idx="63">
                  <c:v>0</c:v>
                </c:pt>
                <c:pt idx="64">
                  <c:v>0</c:v>
                </c:pt>
                <c:pt idx="65">
                  <c:v>0</c:v>
                </c:pt>
                <c:pt idx="66">
                  <c:v>5</c:v>
                </c:pt>
                <c:pt idx="67">
                  <c:v>0</c:v>
                </c:pt>
                <c:pt idx="68">
                  <c:v>0</c:v>
                </c:pt>
                <c:pt idx="69">
                  <c:v>0</c:v>
                </c:pt>
              </c:numCache>
            </c:numRef>
          </c:val>
          <c:extLst>
            <c:ext xmlns:c16="http://schemas.microsoft.com/office/drawing/2014/chart" uri="{C3380CC4-5D6E-409C-BE32-E72D297353CC}">
              <c16:uniqueId val="{00000001-EFFB-894A-AB5C-40B5EF323CC4}"/>
            </c:ext>
          </c:extLst>
        </c:ser>
        <c:ser>
          <c:idx val="5"/>
          <c:order val="2"/>
          <c:tx>
            <c:strRef>
              <c:f>Graphs!$BC$3</c:f>
              <c:strCache>
                <c:ptCount val="1"/>
                <c:pt idx="0">
                  <c:v>Very High</c:v>
                </c:pt>
              </c:strCache>
            </c:strRef>
          </c:tx>
          <c:spPr>
            <a:solidFill>
              <a:srgbClr val="C00000"/>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Graphs!$R$88:$R$157</c:f>
              <c:numCache>
                <c:formatCode>0</c:formatCode>
                <c:ptCount val="70"/>
                <c:pt idx="0">
                  <c:v>0</c:v>
                </c:pt>
                <c:pt idx="1">
                  <c:v>0</c:v>
                </c:pt>
                <c:pt idx="2">
                  <c:v>0</c:v>
                </c:pt>
                <c:pt idx="3">
                  <c:v>0</c:v>
                </c:pt>
                <c:pt idx="4">
                  <c:v>0</c:v>
                </c:pt>
                <c:pt idx="5">
                  <c:v>7</c:v>
                </c:pt>
                <c:pt idx="6">
                  <c:v>3</c:v>
                </c:pt>
                <c:pt idx="7">
                  <c:v>2</c:v>
                </c:pt>
                <c:pt idx="8">
                  <c:v>0</c:v>
                </c:pt>
                <c:pt idx="9">
                  <c:v>0</c:v>
                </c:pt>
                <c:pt idx="10">
                  <c:v>0</c:v>
                </c:pt>
                <c:pt idx="11">
                  <c:v>0</c:v>
                </c:pt>
                <c:pt idx="12">
                  <c:v>0</c:v>
                </c:pt>
                <c:pt idx="13">
                  <c:v>0</c:v>
                </c:pt>
                <c:pt idx="14">
                  <c:v>0</c:v>
                </c:pt>
                <c:pt idx="15">
                  <c:v>0</c:v>
                </c:pt>
                <c:pt idx="16">
                  <c:v>0</c:v>
                </c:pt>
                <c:pt idx="17">
                  <c:v>0</c:v>
                </c:pt>
                <c:pt idx="18">
                  <c:v>0</c:v>
                </c:pt>
                <c:pt idx="19">
                  <c:v>0</c:v>
                </c:pt>
                <c:pt idx="20">
                  <c:v>0</c:v>
                </c:pt>
                <c:pt idx="21">
                  <c:v>4</c:v>
                </c:pt>
                <c:pt idx="22">
                  <c:v>0</c:v>
                </c:pt>
                <c:pt idx="23">
                  <c:v>0</c:v>
                </c:pt>
                <c:pt idx="24">
                  <c:v>1</c:v>
                </c:pt>
                <c:pt idx="25">
                  <c:v>0</c:v>
                </c:pt>
                <c:pt idx="26">
                  <c:v>0</c:v>
                </c:pt>
                <c:pt idx="27">
                  <c:v>0</c:v>
                </c:pt>
                <c:pt idx="28">
                  <c:v>0</c:v>
                </c:pt>
                <c:pt idx="29">
                  <c:v>0</c:v>
                </c:pt>
                <c:pt idx="30">
                  <c:v>0</c:v>
                </c:pt>
                <c:pt idx="31">
                  <c:v>0</c:v>
                </c:pt>
                <c:pt idx="32">
                  <c:v>0</c:v>
                </c:pt>
                <c:pt idx="33">
                  <c:v>0</c:v>
                </c:pt>
                <c:pt idx="34">
                  <c:v>0</c:v>
                </c:pt>
                <c:pt idx="35">
                  <c:v>4</c:v>
                </c:pt>
                <c:pt idx="36">
                  <c:v>4</c:v>
                </c:pt>
                <c:pt idx="37">
                  <c:v>2</c:v>
                </c:pt>
                <c:pt idx="38">
                  <c:v>0</c:v>
                </c:pt>
                <c:pt idx="39">
                  <c:v>2</c:v>
                </c:pt>
                <c:pt idx="40">
                  <c:v>0</c:v>
                </c:pt>
                <c:pt idx="41">
                  <c:v>0</c:v>
                </c:pt>
                <c:pt idx="42">
                  <c:v>0</c:v>
                </c:pt>
                <c:pt idx="43">
                  <c:v>0</c:v>
                </c:pt>
                <c:pt idx="44">
                  <c:v>0</c:v>
                </c:pt>
                <c:pt idx="45">
                  <c:v>0</c:v>
                </c:pt>
                <c:pt idx="46">
                  <c:v>0</c:v>
                </c:pt>
                <c:pt idx="47">
                  <c:v>0</c:v>
                </c:pt>
                <c:pt idx="48">
                  <c:v>0</c:v>
                </c:pt>
                <c:pt idx="49">
                  <c:v>0</c:v>
                </c:pt>
                <c:pt idx="50">
                  <c:v>3</c:v>
                </c:pt>
                <c:pt idx="51">
                  <c:v>0</c:v>
                </c:pt>
                <c:pt idx="52">
                  <c:v>0</c:v>
                </c:pt>
                <c:pt idx="53">
                  <c:v>0</c:v>
                </c:pt>
                <c:pt idx="54">
                  <c:v>0</c:v>
                </c:pt>
                <c:pt idx="55">
                  <c:v>0</c:v>
                </c:pt>
                <c:pt idx="56">
                  <c:v>0</c:v>
                </c:pt>
                <c:pt idx="57">
                  <c:v>1</c:v>
                </c:pt>
                <c:pt idx="58">
                  <c:v>1</c:v>
                </c:pt>
                <c:pt idx="59">
                  <c:v>0</c:v>
                </c:pt>
                <c:pt idx="60">
                  <c:v>0</c:v>
                </c:pt>
                <c:pt idx="61">
                  <c:v>0</c:v>
                </c:pt>
                <c:pt idx="62">
                  <c:v>0</c:v>
                </c:pt>
                <c:pt idx="63">
                  <c:v>0</c:v>
                </c:pt>
                <c:pt idx="64">
                  <c:v>0</c:v>
                </c:pt>
                <c:pt idx="65">
                  <c:v>0</c:v>
                </c:pt>
                <c:pt idx="66">
                  <c:v>4</c:v>
                </c:pt>
                <c:pt idx="67">
                  <c:v>1</c:v>
                </c:pt>
                <c:pt idx="68">
                  <c:v>1</c:v>
                </c:pt>
                <c:pt idx="69">
                  <c:v>1</c:v>
                </c:pt>
              </c:numCache>
            </c:numRef>
          </c:val>
          <c:extLst>
            <c:ext xmlns:c16="http://schemas.microsoft.com/office/drawing/2014/chart" uri="{C3380CC4-5D6E-409C-BE32-E72D297353CC}">
              <c16:uniqueId val="{00000002-EFFB-894A-AB5C-40B5EF323CC4}"/>
            </c:ext>
          </c:extLst>
        </c:ser>
        <c:dLbls>
          <c:showLegendKey val="0"/>
          <c:showVal val="0"/>
          <c:showCatName val="0"/>
          <c:showSerName val="0"/>
          <c:showPercent val="0"/>
          <c:showBubbleSize val="0"/>
        </c:dLbls>
        <c:gapWidth val="25"/>
        <c:overlap val="100"/>
        <c:axId val="298646048"/>
        <c:axId val="298267600"/>
      </c:barChart>
      <c:scatterChart>
        <c:scatterStyle val="lineMarker"/>
        <c:varyColors val="0"/>
        <c:ser>
          <c:idx val="6"/>
          <c:order val="3"/>
          <c:tx>
            <c:v>Terminal Migration</c:v>
          </c:tx>
          <c:spPr>
            <a:ln w="60325">
              <a:solidFill>
                <a:schemeClr val="tx1"/>
              </a:solidFill>
            </a:ln>
          </c:spPr>
          <c:marker>
            <c:symbol val="none"/>
          </c:marker>
          <c:xVal>
            <c:numRef>
              <c:f>Graphs!$BI$6:$BI$7</c:f>
              <c:numCache>
                <c:formatCode>General</c:formatCode>
                <c:ptCount val="2"/>
                <c:pt idx="0">
                  <c:v>15.5</c:v>
                </c:pt>
                <c:pt idx="1">
                  <c:v>15.5</c:v>
                </c:pt>
              </c:numCache>
            </c:numRef>
          </c:xVal>
          <c:yVal>
            <c:numRef>
              <c:f>Graphs!$BJ$6:$BJ$7</c:f>
              <c:numCache>
                <c:formatCode>General</c:formatCode>
                <c:ptCount val="2"/>
                <c:pt idx="0">
                  <c:v>0</c:v>
                </c:pt>
                <c:pt idx="1">
                  <c:v>45</c:v>
                </c:pt>
              </c:numCache>
            </c:numRef>
          </c:yVal>
          <c:smooth val="0"/>
          <c:extLst>
            <c:ext xmlns:c16="http://schemas.microsoft.com/office/drawing/2014/chart" uri="{C3380CC4-5D6E-409C-BE32-E72D297353CC}">
              <c16:uniqueId val="{00000003-EFFB-894A-AB5C-40B5EF323CC4}"/>
            </c:ext>
          </c:extLst>
        </c:ser>
        <c:ser>
          <c:idx val="7"/>
          <c:order val="4"/>
          <c:tx>
            <c:v>Incubation</c:v>
          </c:tx>
          <c:spPr>
            <a:ln w="63500">
              <a:solidFill>
                <a:schemeClr val="tx1"/>
              </a:solidFill>
            </a:ln>
          </c:spPr>
          <c:marker>
            <c:symbol val="none"/>
          </c:marker>
          <c:xVal>
            <c:numRef>
              <c:f>Graphs!$BI$8:$BI$9</c:f>
              <c:numCache>
                <c:formatCode>General</c:formatCode>
                <c:ptCount val="2"/>
                <c:pt idx="0">
                  <c:v>29.5</c:v>
                </c:pt>
                <c:pt idx="1">
                  <c:v>29.5</c:v>
                </c:pt>
              </c:numCache>
            </c:numRef>
          </c:xVal>
          <c:yVal>
            <c:numRef>
              <c:f>Graphs!$BJ$8:$BJ$9</c:f>
              <c:numCache>
                <c:formatCode>General</c:formatCode>
                <c:ptCount val="2"/>
                <c:pt idx="0">
                  <c:v>0</c:v>
                </c:pt>
                <c:pt idx="1">
                  <c:v>45</c:v>
                </c:pt>
              </c:numCache>
            </c:numRef>
          </c:yVal>
          <c:smooth val="0"/>
          <c:extLst>
            <c:ext xmlns:c16="http://schemas.microsoft.com/office/drawing/2014/chart" uri="{C3380CC4-5D6E-409C-BE32-E72D297353CC}">
              <c16:uniqueId val="{00000004-EFFB-894A-AB5C-40B5EF323CC4}"/>
            </c:ext>
          </c:extLst>
        </c:ser>
        <c:ser>
          <c:idx val="8"/>
          <c:order val="5"/>
          <c:tx>
            <c:v>Early Rearing</c:v>
          </c:tx>
          <c:spPr>
            <a:ln w="63500">
              <a:solidFill>
                <a:schemeClr val="tx1"/>
              </a:solidFill>
            </a:ln>
          </c:spPr>
          <c:marker>
            <c:symbol val="none"/>
          </c:marker>
          <c:xVal>
            <c:numRef>
              <c:f>Graphs!$BI$10:$BI$11</c:f>
              <c:numCache>
                <c:formatCode>General</c:formatCode>
                <c:ptCount val="2"/>
                <c:pt idx="0">
                  <c:v>46.5</c:v>
                </c:pt>
                <c:pt idx="1">
                  <c:v>46.5</c:v>
                </c:pt>
              </c:numCache>
            </c:numRef>
          </c:xVal>
          <c:yVal>
            <c:numRef>
              <c:f>Graphs!$BJ$10:$BJ$11</c:f>
              <c:numCache>
                <c:formatCode>General</c:formatCode>
                <c:ptCount val="2"/>
                <c:pt idx="0">
                  <c:v>0</c:v>
                </c:pt>
                <c:pt idx="1">
                  <c:v>45</c:v>
                </c:pt>
              </c:numCache>
            </c:numRef>
          </c:yVal>
          <c:smooth val="0"/>
          <c:extLst>
            <c:ext xmlns:c16="http://schemas.microsoft.com/office/drawing/2014/chart" uri="{C3380CC4-5D6E-409C-BE32-E72D297353CC}">
              <c16:uniqueId val="{00000005-EFFB-894A-AB5C-40B5EF323CC4}"/>
            </c:ext>
          </c:extLst>
        </c:ser>
        <c:ser>
          <c:idx val="9"/>
          <c:order val="6"/>
          <c:tx>
            <c:v>Estuary Rearing</c:v>
          </c:tx>
          <c:spPr>
            <a:ln w="63500">
              <a:solidFill>
                <a:schemeClr val="tx1"/>
              </a:solidFill>
            </a:ln>
          </c:spPr>
          <c:marker>
            <c:symbol val="none"/>
          </c:marker>
          <c:xVal>
            <c:numRef>
              <c:f>Graphs!$BI$12:$BI$13</c:f>
              <c:numCache>
                <c:formatCode>General</c:formatCode>
                <c:ptCount val="2"/>
                <c:pt idx="0">
                  <c:v>66.5</c:v>
                </c:pt>
                <c:pt idx="1">
                  <c:v>66.5</c:v>
                </c:pt>
              </c:numCache>
            </c:numRef>
          </c:xVal>
          <c:yVal>
            <c:numRef>
              <c:f>Graphs!$BJ$12:$BJ$13</c:f>
              <c:numCache>
                <c:formatCode>General</c:formatCode>
                <c:ptCount val="2"/>
                <c:pt idx="0">
                  <c:v>0</c:v>
                </c:pt>
                <c:pt idx="1">
                  <c:v>45</c:v>
                </c:pt>
              </c:numCache>
            </c:numRef>
          </c:yVal>
          <c:smooth val="0"/>
          <c:extLst>
            <c:ext xmlns:c16="http://schemas.microsoft.com/office/drawing/2014/chart" uri="{C3380CC4-5D6E-409C-BE32-E72D297353CC}">
              <c16:uniqueId val="{00000006-EFFB-894A-AB5C-40B5EF323CC4}"/>
            </c:ext>
          </c:extLst>
        </c:ser>
        <c:dLbls>
          <c:showLegendKey val="0"/>
          <c:showVal val="0"/>
          <c:showCatName val="0"/>
          <c:showSerName val="0"/>
          <c:showPercent val="0"/>
          <c:showBubbleSize val="0"/>
        </c:dLbls>
        <c:axId val="298646048"/>
        <c:axId val="298267600"/>
      </c:scatterChart>
      <c:catAx>
        <c:axId val="298646048"/>
        <c:scaling>
          <c:orientation val="minMax"/>
        </c:scaling>
        <c:delete val="0"/>
        <c:axPos val="b"/>
        <c:numFmt formatCode="General" sourceLinked="1"/>
        <c:majorTickMark val="none"/>
        <c:minorTickMark val="none"/>
        <c:tickLblPos val="nextTo"/>
        <c:txPr>
          <a:bodyPr/>
          <a:lstStyle/>
          <a:p>
            <a:pPr>
              <a:defRPr sz="2400" b="1"/>
            </a:pPr>
            <a:endParaRPr lang="en-US"/>
          </a:p>
        </c:txPr>
        <c:crossAx val="298267600"/>
        <c:crosses val="autoZero"/>
        <c:auto val="1"/>
        <c:lblAlgn val="ctr"/>
        <c:lblOffset val="100"/>
        <c:tickMarkSkip val="15"/>
        <c:noMultiLvlLbl val="0"/>
      </c:catAx>
      <c:valAx>
        <c:axId val="298267600"/>
        <c:scaling>
          <c:orientation val="minMax"/>
          <c:max val="10"/>
        </c:scaling>
        <c:delete val="0"/>
        <c:axPos val="l"/>
        <c:numFmt formatCode="0" sourceLinked="1"/>
        <c:majorTickMark val="none"/>
        <c:minorTickMark val="none"/>
        <c:tickLblPos val="nextTo"/>
        <c:txPr>
          <a:bodyPr/>
          <a:lstStyle/>
          <a:p>
            <a:pPr>
              <a:defRPr sz="2400">
                <a:latin typeface="Arial" panose="020B0604020202020204" pitchFamily="34" charset="0"/>
                <a:cs typeface="Arial" panose="020B0604020202020204" pitchFamily="34" charset="0"/>
              </a:defRPr>
            </a:pPr>
            <a:endParaRPr lang="en-US"/>
          </a:p>
        </c:txPr>
        <c:crossAx val="298646048"/>
        <c:crosses val="autoZero"/>
        <c:crossBetween val="between"/>
      </c:valAx>
    </c:plotArea>
    <c:legend>
      <c:legendPos val="b"/>
      <c:legendEntry>
        <c:idx val="3"/>
        <c:delete val="1"/>
      </c:legendEntry>
      <c:legendEntry>
        <c:idx val="4"/>
        <c:delete val="1"/>
      </c:legendEntry>
      <c:legendEntry>
        <c:idx val="5"/>
        <c:delete val="1"/>
      </c:legendEntry>
      <c:legendEntry>
        <c:idx val="6"/>
        <c:delete val="1"/>
      </c:legendEntry>
      <c:overlay val="0"/>
      <c:txPr>
        <a:bodyPr/>
        <a:lstStyle/>
        <a:p>
          <a:pPr>
            <a:defRPr sz="2800">
              <a:latin typeface="Arial" panose="020B0604020202020204" pitchFamily="34" charset="0"/>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4800" b="1">
                <a:latin typeface="Arial" panose="020B0604020202020204" pitchFamily="34" charset="0"/>
                <a:cs typeface="Arial" panose="020B0604020202020204" pitchFamily="34" charset="0"/>
              </a:rPr>
              <a:t>Area 25</a:t>
            </a:r>
          </a:p>
          <a:p>
            <a:pPr>
              <a:defRPr/>
            </a:pPr>
            <a:endParaRPr lang="en-US" sz="4800" b="1">
              <a:latin typeface="Arial" panose="020B0604020202020204" pitchFamily="34" charset="0"/>
              <a:cs typeface="Arial" panose="020B0604020202020204" pitchFamily="34" charset="0"/>
            </a:endParaRPr>
          </a:p>
        </c:rich>
      </c:tx>
      <c:overlay val="0"/>
    </c:title>
    <c:autoTitleDeleted val="0"/>
    <c:plotArea>
      <c:layout/>
      <c:barChart>
        <c:barDir val="col"/>
        <c:grouping val="stacked"/>
        <c:varyColors val="0"/>
        <c:ser>
          <c:idx val="3"/>
          <c:order val="0"/>
          <c:tx>
            <c:strRef>
              <c:f>Graphs!$BA$3</c:f>
              <c:strCache>
                <c:ptCount val="1"/>
                <c:pt idx="0">
                  <c:v>Moderate</c:v>
                </c:pt>
              </c:strCache>
            </c:strRef>
          </c:tx>
          <c:spPr>
            <a:solidFill>
              <a:schemeClr val="accent4"/>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Graphs!$W$88:$W$157</c:f>
              <c:numCache>
                <c:formatCode>0</c:formatCode>
                <c:ptCount val="70"/>
                <c:pt idx="0">
                  <c:v>1</c:v>
                </c:pt>
                <c:pt idx="1">
                  <c:v>0</c:v>
                </c:pt>
                <c:pt idx="2">
                  <c:v>0</c:v>
                </c:pt>
                <c:pt idx="3">
                  <c:v>0</c:v>
                </c:pt>
                <c:pt idx="4">
                  <c:v>0</c:v>
                </c:pt>
                <c:pt idx="5">
                  <c:v>0</c:v>
                </c:pt>
                <c:pt idx="6">
                  <c:v>2</c:v>
                </c:pt>
                <c:pt idx="7">
                  <c:v>2</c:v>
                </c:pt>
                <c:pt idx="8">
                  <c:v>0</c:v>
                </c:pt>
                <c:pt idx="9">
                  <c:v>0</c:v>
                </c:pt>
                <c:pt idx="10">
                  <c:v>1</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1</c:v>
                </c:pt>
                <c:pt idx="36">
                  <c:v>1</c:v>
                </c:pt>
                <c:pt idx="37">
                  <c:v>1</c:v>
                </c:pt>
                <c:pt idx="38">
                  <c:v>0</c:v>
                </c:pt>
                <c:pt idx="39">
                  <c:v>0</c:v>
                </c:pt>
                <c:pt idx="40">
                  <c:v>0</c:v>
                </c:pt>
                <c:pt idx="41">
                  <c:v>0</c:v>
                </c:pt>
                <c:pt idx="42">
                  <c:v>0</c:v>
                </c:pt>
                <c:pt idx="43">
                  <c:v>0</c:v>
                </c:pt>
                <c:pt idx="44">
                  <c:v>0</c:v>
                </c:pt>
                <c:pt idx="45">
                  <c:v>0</c:v>
                </c:pt>
                <c:pt idx="46">
                  <c:v>0</c:v>
                </c:pt>
                <c:pt idx="47">
                  <c:v>0</c:v>
                </c:pt>
                <c:pt idx="48">
                  <c:v>0</c:v>
                </c:pt>
                <c:pt idx="49">
                  <c:v>2</c:v>
                </c:pt>
                <c:pt idx="50">
                  <c:v>0</c:v>
                </c:pt>
                <c:pt idx="51">
                  <c:v>0</c:v>
                </c:pt>
                <c:pt idx="52">
                  <c:v>0</c:v>
                </c:pt>
                <c:pt idx="53">
                  <c:v>1</c:v>
                </c:pt>
                <c:pt idx="54">
                  <c:v>1</c:v>
                </c:pt>
                <c:pt idx="55">
                  <c:v>1</c:v>
                </c:pt>
                <c:pt idx="56">
                  <c:v>1</c:v>
                </c:pt>
                <c:pt idx="57">
                  <c:v>1</c:v>
                </c:pt>
                <c:pt idx="58">
                  <c:v>1</c:v>
                </c:pt>
                <c:pt idx="59">
                  <c:v>0</c:v>
                </c:pt>
                <c:pt idx="60">
                  <c:v>0</c:v>
                </c:pt>
                <c:pt idx="61">
                  <c:v>0</c:v>
                </c:pt>
                <c:pt idx="62">
                  <c:v>0</c:v>
                </c:pt>
                <c:pt idx="63">
                  <c:v>0</c:v>
                </c:pt>
                <c:pt idx="64">
                  <c:v>0</c:v>
                </c:pt>
                <c:pt idx="65">
                  <c:v>0</c:v>
                </c:pt>
                <c:pt idx="66">
                  <c:v>0</c:v>
                </c:pt>
                <c:pt idx="67">
                  <c:v>1</c:v>
                </c:pt>
                <c:pt idx="68">
                  <c:v>0</c:v>
                </c:pt>
                <c:pt idx="69">
                  <c:v>0</c:v>
                </c:pt>
              </c:numCache>
            </c:numRef>
          </c:val>
          <c:extLst>
            <c:ext xmlns:c16="http://schemas.microsoft.com/office/drawing/2014/chart" uri="{C3380CC4-5D6E-409C-BE32-E72D297353CC}">
              <c16:uniqueId val="{00000000-8A90-4A4D-90E9-CB1890E98D82}"/>
            </c:ext>
          </c:extLst>
        </c:ser>
        <c:ser>
          <c:idx val="4"/>
          <c:order val="1"/>
          <c:tx>
            <c:strRef>
              <c:f>Graphs!$BB$3</c:f>
              <c:strCache>
                <c:ptCount val="1"/>
                <c:pt idx="0">
                  <c:v>High</c:v>
                </c:pt>
              </c:strCache>
            </c:strRef>
          </c:tx>
          <c:spPr>
            <a:solidFill>
              <a:schemeClr val="accent2"/>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Graphs!$X$88:$X$157</c:f>
              <c:numCache>
                <c:formatCode>0</c:formatCode>
                <c:ptCount val="70"/>
                <c:pt idx="0">
                  <c:v>0</c:v>
                </c:pt>
                <c:pt idx="1">
                  <c:v>0</c:v>
                </c:pt>
                <c:pt idx="2">
                  <c:v>0</c:v>
                </c:pt>
                <c:pt idx="3">
                  <c:v>0</c:v>
                </c:pt>
                <c:pt idx="4">
                  <c:v>0</c:v>
                </c:pt>
                <c:pt idx="5">
                  <c:v>1</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1</c:v>
                </c:pt>
                <c:pt idx="38">
                  <c:v>0</c:v>
                </c:pt>
                <c:pt idx="39">
                  <c:v>0</c:v>
                </c:pt>
                <c:pt idx="40">
                  <c:v>0</c:v>
                </c:pt>
                <c:pt idx="41">
                  <c:v>0</c:v>
                </c:pt>
                <c:pt idx="42">
                  <c:v>0</c:v>
                </c:pt>
                <c:pt idx="43">
                  <c:v>0</c:v>
                </c:pt>
                <c:pt idx="44">
                  <c:v>0</c:v>
                </c:pt>
                <c:pt idx="45">
                  <c:v>0</c:v>
                </c:pt>
                <c:pt idx="46">
                  <c:v>0</c:v>
                </c:pt>
                <c:pt idx="47">
                  <c:v>0</c:v>
                </c:pt>
                <c:pt idx="48">
                  <c:v>0</c:v>
                </c:pt>
                <c:pt idx="49">
                  <c:v>3</c:v>
                </c:pt>
                <c:pt idx="50">
                  <c:v>0</c:v>
                </c:pt>
                <c:pt idx="51">
                  <c:v>0</c:v>
                </c:pt>
                <c:pt idx="52">
                  <c:v>0</c:v>
                </c:pt>
                <c:pt idx="53">
                  <c:v>2</c:v>
                </c:pt>
                <c:pt idx="54">
                  <c:v>2</c:v>
                </c:pt>
                <c:pt idx="55">
                  <c:v>2</c:v>
                </c:pt>
                <c:pt idx="56">
                  <c:v>2</c:v>
                </c:pt>
                <c:pt idx="57">
                  <c:v>1</c:v>
                </c:pt>
                <c:pt idx="58">
                  <c:v>1</c:v>
                </c:pt>
                <c:pt idx="59">
                  <c:v>0</c:v>
                </c:pt>
                <c:pt idx="60">
                  <c:v>0</c:v>
                </c:pt>
                <c:pt idx="61">
                  <c:v>0</c:v>
                </c:pt>
                <c:pt idx="62">
                  <c:v>0</c:v>
                </c:pt>
                <c:pt idx="63">
                  <c:v>0</c:v>
                </c:pt>
                <c:pt idx="64">
                  <c:v>0</c:v>
                </c:pt>
                <c:pt idx="65">
                  <c:v>0</c:v>
                </c:pt>
                <c:pt idx="66">
                  <c:v>0</c:v>
                </c:pt>
                <c:pt idx="67">
                  <c:v>0</c:v>
                </c:pt>
                <c:pt idx="68">
                  <c:v>4</c:v>
                </c:pt>
                <c:pt idx="69">
                  <c:v>0</c:v>
                </c:pt>
              </c:numCache>
            </c:numRef>
          </c:val>
          <c:extLst>
            <c:ext xmlns:c16="http://schemas.microsoft.com/office/drawing/2014/chart" uri="{C3380CC4-5D6E-409C-BE32-E72D297353CC}">
              <c16:uniqueId val="{00000001-8A90-4A4D-90E9-CB1890E98D82}"/>
            </c:ext>
          </c:extLst>
        </c:ser>
        <c:ser>
          <c:idx val="5"/>
          <c:order val="2"/>
          <c:tx>
            <c:strRef>
              <c:f>Graphs!$BC$3</c:f>
              <c:strCache>
                <c:ptCount val="1"/>
                <c:pt idx="0">
                  <c:v>Very High</c:v>
                </c:pt>
              </c:strCache>
            </c:strRef>
          </c:tx>
          <c:spPr>
            <a:solidFill>
              <a:srgbClr val="C00000"/>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Graphs!$Y$88:$Y$157</c:f>
              <c:numCache>
                <c:formatCode>0</c:formatCode>
                <c:ptCount val="70"/>
                <c:pt idx="0">
                  <c:v>0</c:v>
                </c:pt>
                <c:pt idx="1">
                  <c:v>0</c:v>
                </c:pt>
                <c:pt idx="2">
                  <c:v>0</c:v>
                </c:pt>
                <c:pt idx="3">
                  <c:v>0</c:v>
                </c:pt>
                <c:pt idx="4">
                  <c:v>0</c:v>
                </c:pt>
                <c:pt idx="5">
                  <c:v>5</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8</c:v>
                </c:pt>
                <c:pt idx="36">
                  <c:v>8</c:v>
                </c:pt>
                <c:pt idx="37">
                  <c:v>1</c:v>
                </c:pt>
                <c:pt idx="38">
                  <c:v>0</c:v>
                </c:pt>
                <c:pt idx="39">
                  <c:v>0</c:v>
                </c:pt>
                <c:pt idx="40">
                  <c:v>0</c:v>
                </c:pt>
                <c:pt idx="41">
                  <c:v>0</c:v>
                </c:pt>
                <c:pt idx="42">
                  <c:v>0</c:v>
                </c:pt>
                <c:pt idx="43">
                  <c:v>0</c:v>
                </c:pt>
                <c:pt idx="44">
                  <c:v>0</c:v>
                </c:pt>
                <c:pt idx="45">
                  <c:v>0</c:v>
                </c:pt>
                <c:pt idx="46">
                  <c:v>0</c:v>
                </c:pt>
                <c:pt idx="47">
                  <c:v>0</c:v>
                </c:pt>
                <c:pt idx="48">
                  <c:v>0</c:v>
                </c:pt>
                <c:pt idx="49">
                  <c:v>1</c:v>
                </c:pt>
                <c:pt idx="50">
                  <c:v>0</c:v>
                </c:pt>
                <c:pt idx="51">
                  <c:v>0</c:v>
                </c:pt>
                <c:pt idx="52">
                  <c:v>0</c:v>
                </c:pt>
                <c:pt idx="53">
                  <c:v>0</c:v>
                </c:pt>
                <c:pt idx="54">
                  <c:v>0</c:v>
                </c:pt>
                <c:pt idx="55">
                  <c:v>0</c:v>
                </c:pt>
                <c:pt idx="56">
                  <c:v>0</c:v>
                </c:pt>
                <c:pt idx="57">
                  <c:v>2</c:v>
                </c:pt>
                <c:pt idx="58">
                  <c:v>2</c:v>
                </c:pt>
                <c:pt idx="59">
                  <c:v>0</c:v>
                </c:pt>
                <c:pt idx="60">
                  <c:v>0</c:v>
                </c:pt>
                <c:pt idx="61">
                  <c:v>0</c:v>
                </c:pt>
                <c:pt idx="62">
                  <c:v>0</c:v>
                </c:pt>
                <c:pt idx="63">
                  <c:v>0</c:v>
                </c:pt>
                <c:pt idx="64">
                  <c:v>0</c:v>
                </c:pt>
                <c:pt idx="65">
                  <c:v>0</c:v>
                </c:pt>
                <c:pt idx="66">
                  <c:v>0</c:v>
                </c:pt>
                <c:pt idx="67">
                  <c:v>6</c:v>
                </c:pt>
                <c:pt idx="68">
                  <c:v>2</c:v>
                </c:pt>
                <c:pt idx="69">
                  <c:v>0</c:v>
                </c:pt>
              </c:numCache>
            </c:numRef>
          </c:val>
          <c:extLst>
            <c:ext xmlns:c16="http://schemas.microsoft.com/office/drawing/2014/chart" uri="{C3380CC4-5D6E-409C-BE32-E72D297353CC}">
              <c16:uniqueId val="{00000002-8A90-4A4D-90E9-CB1890E98D82}"/>
            </c:ext>
          </c:extLst>
        </c:ser>
        <c:dLbls>
          <c:showLegendKey val="0"/>
          <c:showVal val="0"/>
          <c:showCatName val="0"/>
          <c:showSerName val="0"/>
          <c:showPercent val="0"/>
          <c:showBubbleSize val="0"/>
        </c:dLbls>
        <c:gapWidth val="25"/>
        <c:overlap val="100"/>
        <c:axId val="298646048"/>
        <c:axId val="298267600"/>
      </c:barChart>
      <c:scatterChart>
        <c:scatterStyle val="lineMarker"/>
        <c:varyColors val="0"/>
        <c:ser>
          <c:idx val="6"/>
          <c:order val="3"/>
          <c:tx>
            <c:v>Terminal Migration</c:v>
          </c:tx>
          <c:spPr>
            <a:ln w="60325">
              <a:solidFill>
                <a:schemeClr val="tx1"/>
              </a:solidFill>
            </a:ln>
          </c:spPr>
          <c:marker>
            <c:symbol val="none"/>
          </c:marker>
          <c:xVal>
            <c:numRef>
              <c:f>Graphs!$BI$6:$BI$7</c:f>
              <c:numCache>
                <c:formatCode>General</c:formatCode>
                <c:ptCount val="2"/>
                <c:pt idx="0">
                  <c:v>15.5</c:v>
                </c:pt>
                <c:pt idx="1">
                  <c:v>15.5</c:v>
                </c:pt>
              </c:numCache>
            </c:numRef>
          </c:xVal>
          <c:yVal>
            <c:numRef>
              <c:f>Graphs!$BJ$6:$BJ$7</c:f>
              <c:numCache>
                <c:formatCode>General</c:formatCode>
                <c:ptCount val="2"/>
                <c:pt idx="0">
                  <c:v>0</c:v>
                </c:pt>
                <c:pt idx="1">
                  <c:v>45</c:v>
                </c:pt>
              </c:numCache>
            </c:numRef>
          </c:yVal>
          <c:smooth val="0"/>
          <c:extLst>
            <c:ext xmlns:c16="http://schemas.microsoft.com/office/drawing/2014/chart" uri="{C3380CC4-5D6E-409C-BE32-E72D297353CC}">
              <c16:uniqueId val="{00000003-8A90-4A4D-90E9-CB1890E98D82}"/>
            </c:ext>
          </c:extLst>
        </c:ser>
        <c:ser>
          <c:idx val="7"/>
          <c:order val="4"/>
          <c:tx>
            <c:v>Incubation</c:v>
          </c:tx>
          <c:spPr>
            <a:ln w="63500">
              <a:solidFill>
                <a:schemeClr val="tx1"/>
              </a:solidFill>
            </a:ln>
          </c:spPr>
          <c:marker>
            <c:symbol val="none"/>
          </c:marker>
          <c:xVal>
            <c:numRef>
              <c:f>Graphs!$BI$8:$BI$9</c:f>
              <c:numCache>
                <c:formatCode>General</c:formatCode>
                <c:ptCount val="2"/>
                <c:pt idx="0">
                  <c:v>29.5</c:v>
                </c:pt>
                <c:pt idx="1">
                  <c:v>29.5</c:v>
                </c:pt>
              </c:numCache>
            </c:numRef>
          </c:xVal>
          <c:yVal>
            <c:numRef>
              <c:f>Graphs!$BJ$8:$BJ$9</c:f>
              <c:numCache>
                <c:formatCode>General</c:formatCode>
                <c:ptCount val="2"/>
                <c:pt idx="0">
                  <c:v>0</c:v>
                </c:pt>
                <c:pt idx="1">
                  <c:v>45</c:v>
                </c:pt>
              </c:numCache>
            </c:numRef>
          </c:yVal>
          <c:smooth val="0"/>
          <c:extLst>
            <c:ext xmlns:c16="http://schemas.microsoft.com/office/drawing/2014/chart" uri="{C3380CC4-5D6E-409C-BE32-E72D297353CC}">
              <c16:uniqueId val="{00000004-8A90-4A4D-90E9-CB1890E98D82}"/>
            </c:ext>
          </c:extLst>
        </c:ser>
        <c:ser>
          <c:idx val="8"/>
          <c:order val="5"/>
          <c:tx>
            <c:v>Early Rearing</c:v>
          </c:tx>
          <c:spPr>
            <a:ln w="63500">
              <a:solidFill>
                <a:schemeClr val="tx1"/>
              </a:solidFill>
            </a:ln>
          </c:spPr>
          <c:marker>
            <c:symbol val="none"/>
          </c:marker>
          <c:xVal>
            <c:numRef>
              <c:f>Graphs!$BI$10:$BI$11</c:f>
              <c:numCache>
                <c:formatCode>General</c:formatCode>
                <c:ptCount val="2"/>
                <c:pt idx="0">
                  <c:v>46.5</c:v>
                </c:pt>
                <c:pt idx="1">
                  <c:v>46.5</c:v>
                </c:pt>
              </c:numCache>
            </c:numRef>
          </c:xVal>
          <c:yVal>
            <c:numRef>
              <c:f>Graphs!$BJ$10:$BJ$11</c:f>
              <c:numCache>
                <c:formatCode>General</c:formatCode>
                <c:ptCount val="2"/>
                <c:pt idx="0">
                  <c:v>0</c:v>
                </c:pt>
                <c:pt idx="1">
                  <c:v>45</c:v>
                </c:pt>
              </c:numCache>
            </c:numRef>
          </c:yVal>
          <c:smooth val="0"/>
          <c:extLst>
            <c:ext xmlns:c16="http://schemas.microsoft.com/office/drawing/2014/chart" uri="{C3380CC4-5D6E-409C-BE32-E72D297353CC}">
              <c16:uniqueId val="{00000005-8A90-4A4D-90E9-CB1890E98D82}"/>
            </c:ext>
          </c:extLst>
        </c:ser>
        <c:ser>
          <c:idx val="9"/>
          <c:order val="6"/>
          <c:tx>
            <c:v>Estuary Rearing</c:v>
          </c:tx>
          <c:spPr>
            <a:ln w="63500">
              <a:solidFill>
                <a:schemeClr val="tx1"/>
              </a:solidFill>
            </a:ln>
          </c:spPr>
          <c:marker>
            <c:symbol val="none"/>
          </c:marker>
          <c:xVal>
            <c:numRef>
              <c:f>Graphs!$BI$12:$BI$13</c:f>
              <c:numCache>
                <c:formatCode>General</c:formatCode>
                <c:ptCount val="2"/>
                <c:pt idx="0">
                  <c:v>66.5</c:v>
                </c:pt>
                <c:pt idx="1">
                  <c:v>66.5</c:v>
                </c:pt>
              </c:numCache>
            </c:numRef>
          </c:xVal>
          <c:yVal>
            <c:numRef>
              <c:f>Graphs!$BJ$12:$BJ$13</c:f>
              <c:numCache>
                <c:formatCode>General</c:formatCode>
                <c:ptCount val="2"/>
                <c:pt idx="0">
                  <c:v>0</c:v>
                </c:pt>
                <c:pt idx="1">
                  <c:v>45</c:v>
                </c:pt>
              </c:numCache>
            </c:numRef>
          </c:yVal>
          <c:smooth val="0"/>
          <c:extLst>
            <c:ext xmlns:c16="http://schemas.microsoft.com/office/drawing/2014/chart" uri="{C3380CC4-5D6E-409C-BE32-E72D297353CC}">
              <c16:uniqueId val="{00000006-8A90-4A4D-90E9-CB1890E98D82}"/>
            </c:ext>
          </c:extLst>
        </c:ser>
        <c:dLbls>
          <c:showLegendKey val="0"/>
          <c:showVal val="0"/>
          <c:showCatName val="0"/>
          <c:showSerName val="0"/>
          <c:showPercent val="0"/>
          <c:showBubbleSize val="0"/>
        </c:dLbls>
        <c:axId val="298646048"/>
        <c:axId val="298267600"/>
      </c:scatterChart>
      <c:catAx>
        <c:axId val="298646048"/>
        <c:scaling>
          <c:orientation val="minMax"/>
        </c:scaling>
        <c:delete val="0"/>
        <c:axPos val="b"/>
        <c:numFmt formatCode="General" sourceLinked="1"/>
        <c:majorTickMark val="none"/>
        <c:minorTickMark val="none"/>
        <c:tickLblPos val="nextTo"/>
        <c:txPr>
          <a:bodyPr/>
          <a:lstStyle/>
          <a:p>
            <a:pPr>
              <a:defRPr sz="2400" b="1"/>
            </a:pPr>
            <a:endParaRPr lang="en-US"/>
          </a:p>
        </c:txPr>
        <c:crossAx val="298267600"/>
        <c:crosses val="autoZero"/>
        <c:auto val="1"/>
        <c:lblAlgn val="ctr"/>
        <c:lblOffset val="100"/>
        <c:tickMarkSkip val="15"/>
        <c:noMultiLvlLbl val="0"/>
      </c:catAx>
      <c:valAx>
        <c:axId val="298267600"/>
        <c:scaling>
          <c:orientation val="minMax"/>
          <c:max val="10"/>
        </c:scaling>
        <c:delete val="0"/>
        <c:axPos val="l"/>
        <c:numFmt formatCode="0" sourceLinked="1"/>
        <c:majorTickMark val="none"/>
        <c:minorTickMark val="none"/>
        <c:tickLblPos val="nextTo"/>
        <c:txPr>
          <a:bodyPr/>
          <a:lstStyle/>
          <a:p>
            <a:pPr>
              <a:defRPr sz="2400">
                <a:latin typeface="Arial" panose="020B0604020202020204" pitchFamily="34" charset="0"/>
                <a:cs typeface="Arial" panose="020B0604020202020204" pitchFamily="34" charset="0"/>
              </a:defRPr>
            </a:pPr>
            <a:endParaRPr lang="en-US"/>
          </a:p>
        </c:txPr>
        <c:crossAx val="298646048"/>
        <c:crosses val="autoZero"/>
        <c:crossBetween val="between"/>
      </c:valAx>
    </c:plotArea>
    <c:legend>
      <c:legendPos val="b"/>
      <c:legendEntry>
        <c:idx val="3"/>
        <c:delete val="1"/>
      </c:legendEntry>
      <c:legendEntry>
        <c:idx val="4"/>
        <c:delete val="1"/>
      </c:legendEntry>
      <c:legendEntry>
        <c:idx val="5"/>
        <c:delete val="1"/>
      </c:legendEntry>
      <c:legendEntry>
        <c:idx val="6"/>
        <c:delete val="1"/>
      </c:legendEntry>
      <c:overlay val="0"/>
      <c:txPr>
        <a:bodyPr/>
        <a:lstStyle/>
        <a:p>
          <a:pPr>
            <a:defRPr sz="2800">
              <a:latin typeface="Arial" panose="020B0604020202020204" pitchFamily="34" charset="0"/>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4800" b="1">
                <a:latin typeface="Arial" panose="020B0604020202020204" pitchFamily="34" charset="0"/>
                <a:cs typeface="Arial" panose="020B0604020202020204" pitchFamily="34" charset="0"/>
              </a:rPr>
              <a:t>Area 26</a:t>
            </a:r>
          </a:p>
          <a:p>
            <a:pPr>
              <a:defRPr/>
            </a:pPr>
            <a:endParaRPr lang="en-US" sz="4800" b="1">
              <a:latin typeface="Arial" panose="020B0604020202020204" pitchFamily="34" charset="0"/>
              <a:cs typeface="Arial" panose="020B0604020202020204" pitchFamily="34" charset="0"/>
            </a:endParaRPr>
          </a:p>
        </c:rich>
      </c:tx>
      <c:overlay val="0"/>
    </c:title>
    <c:autoTitleDeleted val="0"/>
    <c:plotArea>
      <c:layout/>
      <c:barChart>
        <c:barDir val="col"/>
        <c:grouping val="stacked"/>
        <c:varyColors val="0"/>
        <c:ser>
          <c:idx val="3"/>
          <c:order val="0"/>
          <c:tx>
            <c:strRef>
              <c:f>Graphs!$BA$3</c:f>
              <c:strCache>
                <c:ptCount val="1"/>
                <c:pt idx="0">
                  <c:v>Moderate</c:v>
                </c:pt>
              </c:strCache>
            </c:strRef>
          </c:tx>
          <c:spPr>
            <a:solidFill>
              <a:schemeClr val="accent4"/>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Graphs!$AD$88:$AD$157</c:f>
              <c:numCache>
                <c:formatCode>0</c:formatCode>
                <c:ptCount val="70"/>
                <c:pt idx="0">
                  <c:v>1</c:v>
                </c:pt>
                <c:pt idx="1">
                  <c:v>0</c:v>
                </c:pt>
                <c:pt idx="2">
                  <c:v>0</c:v>
                </c:pt>
                <c:pt idx="3">
                  <c:v>0</c:v>
                </c:pt>
                <c:pt idx="4">
                  <c:v>0</c:v>
                </c:pt>
                <c:pt idx="5">
                  <c:v>1</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2</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2</c:v>
                </c:pt>
                <c:pt idx="36">
                  <c:v>2</c:v>
                </c:pt>
                <c:pt idx="37">
                  <c:v>2</c:v>
                </c:pt>
                <c:pt idx="38">
                  <c:v>0</c:v>
                </c:pt>
                <c:pt idx="39">
                  <c:v>2</c:v>
                </c:pt>
                <c:pt idx="40">
                  <c:v>0</c:v>
                </c:pt>
                <c:pt idx="41">
                  <c:v>0</c:v>
                </c:pt>
                <c:pt idx="42">
                  <c:v>0</c:v>
                </c:pt>
                <c:pt idx="43">
                  <c:v>0</c:v>
                </c:pt>
                <c:pt idx="44">
                  <c:v>0</c:v>
                </c:pt>
                <c:pt idx="45">
                  <c:v>0</c:v>
                </c:pt>
                <c:pt idx="46">
                  <c:v>0</c:v>
                </c:pt>
                <c:pt idx="47">
                  <c:v>0</c:v>
                </c:pt>
                <c:pt idx="48">
                  <c:v>0</c:v>
                </c:pt>
                <c:pt idx="49">
                  <c:v>1</c:v>
                </c:pt>
                <c:pt idx="50">
                  <c:v>0</c:v>
                </c:pt>
                <c:pt idx="51">
                  <c:v>0</c:v>
                </c:pt>
                <c:pt idx="52">
                  <c:v>0</c:v>
                </c:pt>
                <c:pt idx="53">
                  <c:v>0</c:v>
                </c:pt>
                <c:pt idx="54">
                  <c:v>0</c:v>
                </c:pt>
                <c:pt idx="55">
                  <c:v>0</c:v>
                </c:pt>
                <c:pt idx="56">
                  <c:v>0</c:v>
                </c:pt>
                <c:pt idx="57">
                  <c:v>1</c:v>
                </c:pt>
                <c:pt idx="58">
                  <c:v>1</c:v>
                </c:pt>
                <c:pt idx="59">
                  <c:v>0</c:v>
                </c:pt>
                <c:pt idx="60">
                  <c:v>0</c:v>
                </c:pt>
                <c:pt idx="61">
                  <c:v>0</c:v>
                </c:pt>
                <c:pt idx="62">
                  <c:v>0</c:v>
                </c:pt>
                <c:pt idx="63">
                  <c:v>0</c:v>
                </c:pt>
                <c:pt idx="64">
                  <c:v>0</c:v>
                </c:pt>
                <c:pt idx="65">
                  <c:v>0</c:v>
                </c:pt>
                <c:pt idx="66">
                  <c:v>0</c:v>
                </c:pt>
                <c:pt idx="67">
                  <c:v>1</c:v>
                </c:pt>
                <c:pt idx="68">
                  <c:v>0</c:v>
                </c:pt>
                <c:pt idx="69">
                  <c:v>0</c:v>
                </c:pt>
              </c:numCache>
            </c:numRef>
          </c:val>
          <c:extLst>
            <c:ext xmlns:c16="http://schemas.microsoft.com/office/drawing/2014/chart" uri="{C3380CC4-5D6E-409C-BE32-E72D297353CC}">
              <c16:uniqueId val="{00000000-0B46-544A-B290-821A1723B536}"/>
            </c:ext>
          </c:extLst>
        </c:ser>
        <c:ser>
          <c:idx val="4"/>
          <c:order val="1"/>
          <c:tx>
            <c:strRef>
              <c:f>Graphs!$BB$3</c:f>
              <c:strCache>
                <c:ptCount val="1"/>
                <c:pt idx="0">
                  <c:v>High</c:v>
                </c:pt>
              </c:strCache>
            </c:strRef>
          </c:tx>
          <c:spPr>
            <a:solidFill>
              <a:schemeClr val="accent2"/>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Graphs!$AE$88:$AE$157</c:f>
              <c:numCache>
                <c:formatCode>0</c:formatCode>
                <c:ptCount val="70"/>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2</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2</c:v>
                </c:pt>
                <c:pt idx="36">
                  <c:v>2</c:v>
                </c:pt>
                <c:pt idx="37">
                  <c:v>2</c:v>
                </c:pt>
                <c:pt idx="38">
                  <c:v>0</c:v>
                </c:pt>
                <c:pt idx="39">
                  <c:v>0</c:v>
                </c:pt>
                <c:pt idx="40">
                  <c:v>0</c:v>
                </c:pt>
                <c:pt idx="41">
                  <c:v>0</c:v>
                </c:pt>
                <c:pt idx="42">
                  <c:v>0</c:v>
                </c:pt>
                <c:pt idx="43">
                  <c:v>0</c:v>
                </c:pt>
                <c:pt idx="44">
                  <c:v>0</c:v>
                </c:pt>
                <c:pt idx="45">
                  <c:v>0</c:v>
                </c:pt>
                <c:pt idx="46">
                  <c:v>0</c:v>
                </c:pt>
                <c:pt idx="47">
                  <c:v>0</c:v>
                </c:pt>
                <c:pt idx="48">
                  <c:v>0</c:v>
                </c:pt>
                <c:pt idx="49">
                  <c:v>1</c:v>
                </c:pt>
                <c:pt idx="50">
                  <c:v>0</c:v>
                </c:pt>
                <c:pt idx="51">
                  <c:v>0</c:v>
                </c:pt>
                <c:pt idx="52">
                  <c:v>0</c:v>
                </c:pt>
                <c:pt idx="53">
                  <c:v>0</c:v>
                </c:pt>
                <c:pt idx="54">
                  <c:v>0</c:v>
                </c:pt>
                <c:pt idx="55">
                  <c:v>0</c:v>
                </c:pt>
                <c:pt idx="56">
                  <c:v>0</c:v>
                </c:pt>
                <c:pt idx="57">
                  <c:v>1</c:v>
                </c:pt>
                <c:pt idx="58">
                  <c:v>1</c:v>
                </c:pt>
                <c:pt idx="59">
                  <c:v>0</c:v>
                </c:pt>
                <c:pt idx="60">
                  <c:v>0</c:v>
                </c:pt>
                <c:pt idx="61">
                  <c:v>0</c:v>
                </c:pt>
                <c:pt idx="62">
                  <c:v>0</c:v>
                </c:pt>
                <c:pt idx="63">
                  <c:v>0</c:v>
                </c:pt>
                <c:pt idx="64">
                  <c:v>1</c:v>
                </c:pt>
                <c:pt idx="65">
                  <c:v>0</c:v>
                </c:pt>
                <c:pt idx="66">
                  <c:v>0</c:v>
                </c:pt>
                <c:pt idx="67">
                  <c:v>0</c:v>
                </c:pt>
                <c:pt idx="68">
                  <c:v>0</c:v>
                </c:pt>
                <c:pt idx="69">
                  <c:v>0</c:v>
                </c:pt>
              </c:numCache>
            </c:numRef>
          </c:val>
          <c:extLst>
            <c:ext xmlns:c16="http://schemas.microsoft.com/office/drawing/2014/chart" uri="{C3380CC4-5D6E-409C-BE32-E72D297353CC}">
              <c16:uniqueId val="{00000001-0B46-544A-B290-821A1723B536}"/>
            </c:ext>
          </c:extLst>
        </c:ser>
        <c:ser>
          <c:idx val="5"/>
          <c:order val="2"/>
          <c:tx>
            <c:strRef>
              <c:f>Graphs!$BC$3</c:f>
              <c:strCache>
                <c:ptCount val="1"/>
                <c:pt idx="0">
                  <c:v>Very High</c:v>
                </c:pt>
              </c:strCache>
            </c:strRef>
          </c:tx>
          <c:spPr>
            <a:solidFill>
              <a:srgbClr val="C00000"/>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Graphs!$AF$88:$AF$157</c:f>
              <c:numCache>
                <c:formatCode>0</c:formatCode>
                <c:ptCount val="70"/>
                <c:pt idx="0">
                  <c:v>0</c:v>
                </c:pt>
                <c:pt idx="1">
                  <c:v>0</c:v>
                </c:pt>
                <c:pt idx="2">
                  <c:v>0</c:v>
                </c:pt>
                <c:pt idx="3">
                  <c:v>0</c:v>
                </c:pt>
                <c:pt idx="4">
                  <c:v>0</c:v>
                </c:pt>
                <c:pt idx="5">
                  <c:v>2</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4</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4</c:v>
                </c:pt>
                <c:pt idx="67">
                  <c:v>0</c:v>
                </c:pt>
                <c:pt idx="68">
                  <c:v>0</c:v>
                </c:pt>
                <c:pt idx="69">
                  <c:v>0</c:v>
                </c:pt>
              </c:numCache>
            </c:numRef>
          </c:val>
          <c:extLst>
            <c:ext xmlns:c16="http://schemas.microsoft.com/office/drawing/2014/chart" uri="{C3380CC4-5D6E-409C-BE32-E72D297353CC}">
              <c16:uniqueId val="{00000002-0B46-544A-B290-821A1723B536}"/>
            </c:ext>
          </c:extLst>
        </c:ser>
        <c:dLbls>
          <c:showLegendKey val="0"/>
          <c:showVal val="0"/>
          <c:showCatName val="0"/>
          <c:showSerName val="0"/>
          <c:showPercent val="0"/>
          <c:showBubbleSize val="0"/>
        </c:dLbls>
        <c:gapWidth val="25"/>
        <c:overlap val="100"/>
        <c:axId val="298646048"/>
        <c:axId val="298267600"/>
      </c:barChart>
      <c:scatterChart>
        <c:scatterStyle val="lineMarker"/>
        <c:varyColors val="0"/>
        <c:ser>
          <c:idx val="6"/>
          <c:order val="3"/>
          <c:tx>
            <c:v>Terminal Migration</c:v>
          </c:tx>
          <c:spPr>
            <a:ln w="60325">
              <a:solidFill>
                <a:schemeClr val="tx1"/>
              </a:solidFill>
            </a:ln>
          </c:spPr>
          <c:marker>
            <c:symbol val="none"/>
          </c:marker>
          <c:xVal>
            <c:numRef>
              <c:f>Graphs!$BI$6:$BI$7</c:f>
              <c:numCache>
                <c:formatCode>General</c:formatCode>
                <c:ptCount val="2"/>
                <c:pt idx="0">
                  <c:v>15.5</c:v>
                </c:pt>
                <c:pt idx="1">
                  <c:v>15.5</c:v>
                </c:pt>
              </c:numCache>
            </c:numRef>
          </c:xVal>
          <c:yVal>
            <c:numRef>
              <c:f>Graphs!$BJ$6:$BJ$7</c:f>
              <c:numCache>
                <c:formatCode>General</c:formatCode>
                <c:ptCount val="2"/>
                <c:pt idx="0">
                  <c:v>0</c:v>
                </c:pt>
                <c:pt idx="1">
                  <c:v>45</c:v>
                </c:pt>
              </c:numCache>
            </c:numRef>
          </c:yVal>
          <c:smooth val="0"/>
          <c:extLst>
            <c:ext xmlns:c16="http://schemas.microsoft.com/office/drawing/2014/chart" uri="{C3380CC4-5D6E-409C-BE32-E72D297353CC}">
              <c16:uniqueId val="{00000003-0B46-544A-B290-821A1723B536}"/>
            </c:ext>
          </c:extLst>
        </c:ser>
        <c:ser>
          <c:idx val="7"/>
          <c:order val="4"/>
          <c:tx>
            <c:v>Incubation</c:v>
          </c:tx>
          <c:spPr>
            <a:ln w="63500">
              <a:solidFill>
                <a:schemeClr val="tx1"/>
              </a:solidFill>
            </a:ln>
          </c:spPr>
          <c:marker>
            <c:symbol val="none"/>
          </c:marker>
          <c:xVal>
            <c:numRef>
              <c:f>Graphs!$BI$8:$BI$9</c:f>
              <c:numCache>
                <c:formatCode>General</c:formatCode>
                <c:ptCount val="2"/>
                <c:pt idx="0">
                  <c:v>29.5</c:v>
                </c:pt>
                <c:pt idx="1">
                  <c:v>29.5</c:v>
                </c:pt>
              </c:numCache>
            </c:numRef>
          </c:xVal>
          <c:yVal>
            <c:numRef>
              <c:f>Graphs!$BJ$8:$BJ$9</c:f>
              <c:numCache>
                <c:formatCode>General</c:formatCode>
                <c:ptCount val="2"/>
                <c:pt idx="0">
                  <c:v>0</c:v>
                </c:pt>
                <c:pt idx="1">
                  <c:v>45</c:v>
                </c:pt>
              </c:numCache>
            </c:numRef>
          </c:yVal>
          <c:smooth val="0"/>
          <c:extLst>
            <c:ext xmlns:c16="http://schemas.microsoft.com/office/drawing/2014/chart" uri="{C3380CC4-5D6E-409C-BE32-E72D297353CC}">
              <c16:uniqueId val="{00000004-0B46-544A-B290-821A1723B536}"/>
            </c:ext>
          </c:extLst>
        </c:ser>
        <c:ser>
          <c:idx val="8"/>
          <c:order val="5"/>
          <c:tx>
            <c:v>Early Rearing</c:v>
          </c:tx>
          <c:spPr>
            <a:ln w="63500">
              <a:solidFill>
                <a:schemeClr val="tx1"/>
              </a:solidFill>
            </a:ln>
          </c:spPr>
          <c:marker>
            <c:symbol val="none"/>
          </c:marker>
          <c:xVal>
            <c:numRef>
              <c:f>Graphs!$BI$10:$BI$11</c:f>
              <c:numCache>
                <c:formatCode>General</c:formatCode>
                <c:ptCount val="2"/>
                <c:pt idx="0">
                  <c:v>46.5</c:v>
                </c:pt>
                <c:pt idx="1">
                  <c:v>46.5</c:v>
                </c:pt>
              </c:numCache>
            </c:numRef>
          </c:xVal>
          <c:yVal>
            <c:numRef>
              <c:f>Graphs!$BJ$10:$BJ$11</c:f>
              <c:numCache>
                <c:formatCode>General</c:formatCode>
                <c:ptCount val="2"/>
                <c:pt idx="0">
                  <c:v>0</c:v>
                </c:pt>
                <c:pt idx="1">
                  <c:v>45</c:v>
                </c:pt>
              </c:numCache>
            </c:numRef>
          </c:yVal>
          <c:smooth val="0"/>
          <c:extLst>
            <c:ext xmlns:c16="http://schemas.microsoft.com/office/drawing/2014/chart" uri="{C3380CC4-5D6E-409C-BE32-E72D297353CC}">
              <c16:uniqueId val="{00000005-0B46-544A-B290-821A1723B536}"/>
            </c:ext>
          </c:extLst>
        </c:ser>
        <c:ser>
          <c:idx val="9"/>
          <c:order val="6"/>
          <c:tx>
            <c:v>Estuary Rearing</c:v>
          </c:tx>
          <c:spPr>
            <a:ln w="63500">
              <a:solidFill>
                <a:schemeClr val="tx1"/>
              </a:solidFill>
            </a:ln>
          </c:spPr>
          <c:marker>
            <c:symbol val="none"/>
          </c:marker>
          <c:xVal>
            <c:numRef>
              <c:f>Graphs!$BI$12:$BI$13</c:f>
              <c:numCache>
                <c:formatCode>General</c:formatCode>
                <c:ptCount val="2"/>
                <c:pt idx="0">
                  <c:v>66.5</c:v>
                </c:pt>
                <c:pt idx="1">
                  <c:v>66.5</c:v>
                </c:pt>
              </c:numCache>
            </c:numRef>
          </c:xVal>
          <c:yVal>
            <c:numRef>
              <c:f>Graphs!$BJ$12:$BJ$13</c:f>
              <c:numCache>
                <c:formatCode>General</c:formatCode>
                <c:ptCount val="2"/>
                <c:pt idx="0">
                  <c:v>0</c:v>
                </c:pt>
                <c:pt idx="1">
                  <c:v>45</c:v>
                </c:pt>
              </c:numCache>
            </c:numRef>
          </c:yVal>
          <c:smooth val="0"/>
          <c:extLst>
            <c:ext xmlns:c16="http://schemas.microsoft.com/office/drawing/2014/chart" uri="{C3380CC4-5D6E-409C-BE32-E72D297353CC}">
              <c16:uniqueId val="{00000006-0B46-544A-B290-821A1723B536}"/>
            </c:ext>
          </c:extLst>
        </c:ser>
        <c:dLbls>
          <c:showLegendKey val="0"/>
          <c:showVal val="0"/>
          <c:showCatName val="0"/>
          <c:showSerName val="0"/>
          <c:showPercent val="0"/>
          <c:showBubbleSize val="0"/>
        </c:dLbls>
        <c:axId val="298646048"/>
        <c:axId val="298267600"/>
      </c:scatterChart>
      <c:catAx>
        <c:axId val="298646048"/>
        <c:scaling>
          <c:orientation val="minMax"/>
        </c:scaling>
        <c:delete val="0"/>
        <c:axPos val="b"/>
        <c:numFmt formatCode="General" sourceLinked="1"/>
        <c:majorTickMark val="none"/>
        <c:minorTickMark val="none"/>
        <c:tickLblPos val="nextTo"/>
        <c:txPr>
          <a:bodyPr/>
          <a:lstStyle/>
          <a:p>
            <a:pPr>
              <a:defRPr sz="2400" b="1"/>
            </a:pPr>
            <a:endParaRPr lang="en-US"/>
          </a:p>
        </c:txPr>
        <c:crossAx val="298267600"/>
        <c:crosses val="autoZero"/>
        <c:auto val="1"/>
        <c:lblAlgn val="ctr"/>
        <c:lblOffset val="100"/>
        <c:tickMarkSkip val="15"/>
        <c:noMultiLvlLbl val="0"/>
      </c:catAx>
      <c:valAx>
        <c:axId val="298267600"/>
        <c:scaling>
          <c:orientation val="minMax"/>
          <c:max val="10"/>
        </c:scaling>
        <c:delete val="0"/>
        <c:axPos val="l"/>
        <c:numFmt formatCode="0" sourceLinked="1"/>
        <c:majorTickMark val="none"/>
        <c:minorTickMark val="none"/>
        <c:tickLblPos val="nextTo"/>
        <c:txPr>
          <a:bodyPr/>
          <a:lstStyle/>
          <a:p>
            <a:pPr>
              <a:defRPr sz="2400">
                <a:latin typeface="Arial" panose="020B0604020202020204" pitchFamily="34" charset="0"/>
                <a:cs typeface="Arial" panose="020B0604020202020204" pitchFamily="34" charset="0"/>
              </a:defRPr>
            </a:pPr>
            <a:endParaRPr lang="en-US"/>
          </a:p>
        </c:txPr>
        <c:crossAx val="298646048"/>
        <c:crosses val="autoZero"/>
        <c:crossBetween val="between"/>
      </c:valAx>
    </c:plotArea>
    <c:legend>
      <c:legendPos val="b"/>
      <c:legendEntry>
        <c:idx val="3"/>
        <c:delete val="1"/>
      </c:legendEntry>
      <c:legendEntry>
        <c:idx val="4"/>
        <c:delete val="1"/>
      </c:legendEntry>
      <c:legendEntry>
        <c:idx val="5"/>
        <c:delete val="1"/>
      </c:legendEntry>
      <c:legendEntry>
        <c:idx val="6"/>
        <c:delete val="1"/>
      </c:legendEntry>
      <c:overlay val="0"/>
      <c:txPr>
        <a:bodyPr/>
        <a:lstStyle/>
        <a:p>
          <a:pPr>
            <a:defRPr sz="2800">
              <a:latin typeface="Arial" panose="020B0604020202020204" pitchFamily="34" charset="0"/>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4800" b="1" i="1" u="none" strike="noStrike" kern="1200" spc="0" baseline="0">
                <a:solidFill>
                  <a:schemeClr val="tx1">
                    <a:lumMod val="65000"/>
                    <a:lumOff val="35000"/>
                  </a:schemeClr>
                </a:solidFill>
                <a:latin typeface="+mn-lt"/>
                <a:ea typeface="+mn-ea"/>
                <a:cs typeface="+mn-cs"/>
              </a:defRPr>
            </a:pPr>
            <a:r>
              <a:rPr lang="en-US"/>
              <a:t>Count of 'High' and 'Low' Priority Data Gap ratings across WCVI</a:t>
            </a:r>
          </a:p>
        </c:rich>
      </c:tx>
      <c:overlay val="0"/>
      <c:spPr>
        <a:noFill/>
        <a:ln>
          <a:noFill/>
        </a:ln>
        <a:effectLst/>
      </c:spPr>
      <c:txPr>
        <a:bodyPr rot="0" spcFirstLastPara="1" vertOverflow="ellipsis" vert="horz" wrap="square" anchor="ctr" anchorCtr="1"/>
        <a:lstStyle/>
        <a:p>
          <a:pPr>
            <a:defRPr sz="4800" b="1" i="1"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1.6076804433429175E-2"/>
          <c:y val="3.7548652953034334E-2"/>
          <c:w val="0.97865715081322424"/>
          <c:h val="0.90381863955772801"/>
        </c:manualLayout>
      </c:layout>
      <c:barChart>
        <c:barDir val="col"/>
        <c:grouping val="stacked"/>
        <c:varyColors val="0"/>
        <c:ser>
          <c:idx val="3"/>
          <c:order val="0"/>
          <c:tx>
            <c:strRef>
              <c:f>Graphs!$AX$3</c:f>
              <c:strCache>
                <c:ptCount val="1"/>
                <c:pt idx="0">
                  <c:v>Low Priority Data Gap</c:v>
                </c:pt>
              </c:strCache>
            </c:strRef>
          </c:tx>
          <c:spPr>
            <a:solidFill>
              <a:schemeClr val="bg1">
                <a:lumMod val="75000"/>
              </a:schemeClr>
            </a:solidFill>
            <a:ln>
              <a:noFill/>
            </a:ln>
            <a:effectLst/>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Graphs!$AX$4:$AX$73</c:f>
              <c:numCache>
                <c:formatCode>General</c:formatCode>
                <c:ptCount val="70"/>
                <c:pt idx="0">
                  <c:v>4</c:v>
                </c:pt>
                <c:pt idx="1">
                  <c:v>4</c:v>
                </c:pt>
                <c:pt idx="2">
                  <c:v>0</c:v>
                </c:pt>
                <c:pt idx="3">
                  <c:v>22</c:v>
                </c:pt>
                <c:pt idx="4">
                  <c:v>6</c:v>
                </c:pt>
                <c:pt idx="5">
                  <c:v>2</c:v>
                </c:pt>
                <c:pt idx="6">
                  <c:v>4</c:v>
                </c:pt>
                <c:pt idx="7">
                  <c:v>2</c:v>
                </c:pt>
                <c:pt idx="8">
                  <c:v>0</c:v>
                </c:pt>
                <c:pt idx="9">
                  <c:v>0</c:v>
                </c:pt>
                <c:pt idx="10">
                  <c:v>2</c:v>
                </c:pt>
                <c:pt idx="11">
                  <c:v>40</c:v>
                </c:pt>
                <c:pt idx="12">
                  <c:v>24</c:v>
                </c:pt>
                <c:pt idx="13">
                  <c:v>24</c:v>
                </c:pt>
                <c:pt idx="14">
                  <c:v>20</c:v>
                </c:pt>
                <c:pt idx="15">
                  <c:v>6</c:v>
                </c:pt>
                <c:pt idx="16">
                  <c:v>4</c:v>
                </c:pt>
                <c:pt idx="17">
                  <c:v>8</c:v>
                </c:pt>
                <c:pt idx="18">
                  <c:v>8</c:v>
                </c:pt>
                <c:pt idx="19">
                  <c:v>0</c:v>
                </c:pt>
                <c:pt idx="20">
                  <c:v>2</c:v>
                </c:pt>
                <c:pt idx="21">
                  <c:v>0</c:v>
                </c:pt>
                <c:pt idx="22">
                  <c:v>44</c:v>
                </c:pt>
                <c:pt idx="23">
                  <c:v>44</c:v>
                </c:pt>
                <c:pt idx="24">
                  <c:v>4</c:v>
                </c:pt>
                <c:pt idx="25">
                  <c:v>16</c:v>
                </c:pt>
                <c:pt idx="26">
                  <c:v>18</c:v>
                </c:pt>
                <c:pt idx="27">
                  <c:v>18</c:v>
                </c:pt>
                <c:pt idx="28">
                  <c:v>30</c:v>
                </c:pt>
                <c:pt idx="29">
                  <c:v>26</c:v>
                </c:pt>
                <c:pt idx="30">
                  <c:v>44</c:v>
                </c:pt>
                <c:pt idx="31">
                  <c:v>0</c:v>
                </c:pt>
                <c:pt idx="32">
                  <c:v>12</c:v>
                </c:pt>
                <c:pt idx="33">
                  <c:v>0</c:v>
                </c:pt>
                <c:pt idx="34">
                  <c:v>4</c:v>
                </c:pt>
                <c:pt idx="35">
                  <c:v>0</c:v>
                </c:pt>
                <c:pt idx="36">
                  <c:v>2</c:v>
                </c:pt>
                <c:pt idx="37">
                  <c:v>0</c:v>
                </c:pt>
                <c:pt idx="38">
                  <c:v>0</c:v>
                </c:pt>
                <c:pt idx="39">
                  <c:v>12</c:v>
                </c:pt>
                <c:pt idx="40">
                  <c:v>1</c:v>
                </c:pt>
                <c:pt idx="41">
                  <c:v>0</c:v>
                </c:pt>
                <c:pt idx="42">
                  <c:v>16</c:v>
                </c:pt>
                <c:pt idx="43">
                  <c:v>16</c:v>
                </c:pt>
                <c:pt idx="44">
                  <c:v>24</c:v>
                </c:pt>
                <c:pt idx="45">
                  <c:v>42</c:v>
                </c:pt>
                <c:pt idx="46">
                  <c:v>6</c:v>
                </c:pt>
                <c:pt idx="47">
                  <c:v>6</c:v>
                </c:pt>
                <c:pt idx="48">
                  <c:v>16</c:v>
                </c:pt>
                <c:pt idx="49">
                  <c:v>2</c:v>
                </c:pt>
                <c:pt idx="50">
                  <c:v>0</c:v>
                </c:pt>
                <c:pt idx="51">
                  <c:v>16</c:v>
                </c:pt>
                <c:pt idx="52">
                  <c:v>0</c:v>
                </c:pt>
                <c:pt idx="53">
                  <c:v>4</c:v>
                </c:pt>
                <c:pt idx="54">
                  <c:v>4</c:v>
                </c:pt>
                <c:pt idx="55">
                  <c:v>4</c:v>
                </c:pt>
                <c:pt idx="56">
                  <c:v>4</c:v>
                </c:pt>
                <c:pt idx="57">
                  <c:v>2</c:v>
                </c:pt>
                <c:pt idx="58">
                  <c:v>4</c:v>
                </c:pt>
                <c:pt idx="59">
                  <c:v>16</c:v>
                </c:pt>
                <c:pt idx="60">
                  <c:v>0</c:v>
                </c:pt>
                <c:pt idx="61">
                  <c:v>16</c:v>
                </c:pt>
                <c:pt idx="62">
                  <c:v>16</c:v>
                </c:pt>
                <c:pt idx="63">
                  <c:v>16</c:v>
                </c:pt>
                <c:pt idx="64">
                  <c:v>18</c:v>
                </c:pt>
                <c:pt idx="65">
                  <c:v>42</c:v>
                </c:pt>
                <c:pt idx="66">
                  <c:v>2</c:v>
                </c:pt>
                <c:pt idx="67">
                  <c:v>0</c:v>
                </c:pt>
                <c:pt idx="68">
                  <c:v>4</c:v>
                </c:pt>
                <c:pt idx="69">
                  <c:v>2</c:v>
                </c:pt>
              </c:numCache>
            </c:numRef>
          </c:val>
          <c:extLst>
            <c:ext xmlns:c16="http://schemas.microsoft.com/office/drawing/2014/chart" uri="{C3380CC4-5D6E-409C-BE32-E72D297353CC}">
              <c16:uniqueId val="{00000000-ED8C-8B47-A2A2-CF51DA656459}"/>
            </c:ext>
          </c:extLst>
        </c:ser>
        <c:ser>
          <c:idx val="0"/>
          <c:order val="1"/>
          <c:tx>
            <c:strRef>
              <c:f>Graphs!$AW$3</c:f>
              <c:strCache>
                <c:ptCount val="1"/>
                <c:pt idx="0">
                  <c:v>High Priority Data Gap</c:v>
                </c:pt>
              </c:strCache>
            </c:strRef>
          </c:tx>
          <c:spPr>
            <a:solidFill>
              <a:srgbClr val="7030A0"/>
            </a:solidFill>
            <a:ln>
              <a:noFill/>
            </a:ln>
            <a:effectLst/>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Graphs!$AW$4:$AW$73</c:f>
              <c:numCache>
                <c:formatCode>General</c:formatCode>
                <c:ptCount val="70"/>
                <c:pt idx="0">
                  <c:v>6</c:v>
                </c:pt>
                <c:pt idx="1">
                  <c:v>2</c:v>
                </c:pt>
                <c:pt idx="2">
                  <c:v>0</c:v>
                </c:pt>
                <c:pt idx="3">
                  <c:v>22</c:v>
                </c:pt>
                <c:pt idx="4">
                  <c:v>0</c:v>
                </c:pt>
                <c:pt idx="5">
                  <c:v>4</c:v>
                </c:pt>
                <c:pt idx="6">
                  <c:v>2</c:v>
                </c:pt>
                <c:pt idx="7">
                  <c:v>0</c:v>
                </c:pt>
                <c:pt idx="8">
                  <c:v>0</c:v>
                </c:pt>
                <c:pt idx="9">
                  <c:v>26</c:v>
                </c:pt>
                <c:pt idx="10">
                  <c:v>8</c:v>
                </c:pt>
                <c:pt idx="11">
                  <c:v>0</c:v>
                </c:pt>
                <c:pt idx="12">
                  <c:v>20</c:v>
                </c:pt>
                <c:pt idx="13">
                  <c:v>20</c:v>
                </c:pt>
                <c:pt idx="14">
                  <c:v>16</c:v>
                </c:pt>
                <c:pt idx="15">
                  <c:v>0</c:v>
                </c:pt>
                <c:pt idx="16">
                  <c:v>0</c:v>
                </c:pt>
                <c:pt idx="17">
                  <c:v>0</c:v>
                </c:pt>
                <c:pt idx="18">
                  <c:v>33</c:v>
                </c:pt>
                <c:pt idx="19">
                  <c:v>20</c:v>
                </c:pt>
                <c:pt idx="20">
                  <c:v>12</c:v>
                </c:pt>
                <c:pt idx="21">
                  <c:v>32</c:v>
                </c:pt>
                <c:pt idx="22">
                  <c:v>0</c:v>
                </c:pt>
                <c:pt idx="23">
                  <c:v>0</c:v>
                </c:pt>
                <c:pt idx="24">
                  <c:v>27</c:v>
                </c:pt>
                <c:pt idx="25">
                  <c:v>28</c:v>
                </c:pt>
                <c:pt idx="26">
                  <c:v>26</c:v>
                </c:pt>
                <c:pt idx="27">
                  <c:v>26</c:v>
                </c:pt>
                <c:pt idx="28">
                  <c:v>8</c:v>
                </c:pt>
                <c:pt idx="29">
                  <c:v>14</c:v>
                </c:pt>
                <c:pt idx="30">
                  <c:v>0</c:v>
                </c:pt>
                <c:pt idx="31">
                  <c:v>0</c:v>
                </c:pt>
                <c:pt idx="32">
                  <c:v>26</c:v>
                </c:pt>
                <c:pt idx="33">
                  <c:v>0</c:v>
                </c:pt>
                <c:pt idx="34">
                  <c:v>38</c:v>
                </c:pt>
                <c:pt idx="35">
                  <c:v>10</c:v>
                </c:pt>
                <c:pt idx="36">
                  <c:v>8</c:v>
                </c:pt>
                <c:pt idx="37">
                  <c:v>16</c:v>
                </c:pt>
                <c:pt idx="38">
                  <c:v>19</c:v>
                </c:pt>
                <c:pt idx="39">
                  <c:v>8</c:v>
                </c:pt>
                <c:pt idx="40">
                  <c:v>16</c:v>
                </c:pt>
                <c:pt idx="41">
                  <c:v>28</c:v>
                </c:pt>
                <c:pt idx="42">
                  <c:v>28</c:v>
                </c:pt>
                <c:pt idx="43">
                  <c:v>28</c:v>
                </c:pt>
                <c:pt idx="44">
                  <c:v>16</c:v>
                </c:pt>
                <c:pt idx="45">
                  <c:v>0</c:v>
                </c:pt>
                <c:pt idx="46">
                  <c:v>0</c:v>
                </c:pt>
                <c:pt idx="47">
                  <c:v>0</c:v>
                </c:pt>
                <c:pt idx="48">
                  <c:v>28</c:v>
                </c:pt>
                <c:pt idx="49">
                  <c:v>0</c:v>
                </c:pt>
                <c:pt idx="50">
                  <c:v>30</c:v>
                </c:pt>
                <c:pt idx="51">
                  <c:v>26</c:v>
                </c:pt>
                <c:pt idx="52">
                  <c:v>6</c:v>
                </c:pt>
                <c:pt idx="53">
                  <c:v>32</c:v>
                </c:pt>
                <c:pt idx="54">
                  <c:v>32</c:v>
                </c:pt>
                <c:pt idx="55">
                  <c:v>32</c:v>
                </c:pt>
                <c:pt idx="56">
                  <c:v>30</c:v>
                </c:pt>
                <c:pt idx="57">
                  <c:v>27</c:v>
                </c:pt>
                <c:pt idx="58">
                  <c:v>23</c:v>
                </c:pt>
                <c:pt idx="59">
                  <c:v>28</c:v>
                </c:pt>
                <c:pt idx="60">
                  <c:v>38</c:v>
                </c:pt>
                <c:pt idx="61">
                  <c:v>26</c:v>
                </c:pt>
                <c:pt idx="62">
                  <c:v>28</c:v>
                </c:pt>
                <c:pt idx="63">
                  <c:v>28</c:v>
                </c:pt>
                <c:pt idx="64">
                  <c:v>14</c:v>
                </c:pt>
                <c:pt idx="65">
                  <c:v>2</c:v>
                </c:pt>
                <c:pt idx="66">
                  <c:v>24</c:v>
                </c:pt>
                <c:pt idx="67">
                  <c:v>24</c:v>
                </c:pt>
                <c:pt idx="68">
                  <c:v>12</c:v>
                </c:pt>
                <c:pt idx="69">
                  <c:v>28</c:v>
                </c:pt>
              </c:numCache>
            </c:numRef>
          </c:val>
          <c:extLst>
            <c:ext xmlns:c16="http://schemas.microsoft.com/office/drawing/2014/chart" uri="{C3380CC4-5D6E-409C-BE32-E72D297353CC}">
              <c16:uniqueId val="{00000001-48F3-7241-B5A8-9A55170F3EB5}"/>
            </c:ext>
          </c:extLst>
        </c:ser>
        <c:dLbls>
          <c:showLegendKey val="0"/>
          <c:showVal val="0"/>
          <c:showCatName val="0"/>
          <c:showSerName val="0"/>
          <c:showPercent val="0"/>
          <c:showBubbleSize val="0"/>
        </c:dLbls>
        <c:gapWidth val="25"/>
        <c:overlap val="100"/>
        <c:axId val="298646048"/>
        <c:axId val="298267600"/>
      </c:barChart>
      <c:scatterChart>
        <c:scatterStyle val="lineMarker"/>
        <c:varyColors val="0"/>
        <c:ser>
          <c:idx val="6"/>
          <c:order val="2"/>
          <c:tx>
            <c:v>Terminal Migration</c:v>
          </c:tx>
          <c:spPr>
            <a:ln w="60325" cap="rnd">
              <a:solidFill>
                <a:schemeClr val="tx1"/>
              </a:solidFill>
              <a:round/>
            </a:ln>
            <a:effectLst/>
          </c:spPr>
          <c:marker>
            <c:symbol val="none"/>
          </c:marker>
          <c:xVal>
            <c:numRef>
              <c:f>Graphs!$BI$6:$BI$7</c:f>
              <c:numCache>
                <c:formatCode>General</c:formatCode>
                <c:ptCount val="2"/>
                <c:pt idx="0">
                  <c:v>15.5</c:v>
                </c:pt>
                <c:pt idx="1">
                  <c:v>15.5</c:v>
                </c:pt>
              </c:numCache>
            </c:numRef>
          </c:xVal>
          <c:yVal>
            <c:numRef>
              <c:f>Graphs!$BJ$6:$BJ$7</c:f>
              <c:numCache>
                <c:formatCode>General</c:formatCode>
                <c:ptCount val="2"/>
                <c:pt idx="0">
                  <c:v>0</c:v>
                </c:pt>
                <c:pt idx="1">
                  <c:v>45</c:v>
                </c:pt>
              </c:numCache>
            </c:numRef>
          </c:yVal>
          <c:smooth val="0"/>
          <c:extLst>
            <c:ext xmlns:c16="http://schemas.microsoft.com/office/drawing/2014/chart" uri="{C3380CC4-5D6E-409C-BE32-E72D297353CC}">
              <c16:uniqueId val="{00000003-ED8C-8B47-A2A2-CF51DA656459}"/>
            </c:ext>
          </c:extLst>
        </c:ser>
        <c:ser>
          <c:idx val="7"/>
          <c:order val="3"/>
          <c:tx>
            <c:v>Incubation</c:v>
          </c:tx>
          <c:spPr>
            <a:ln w="63500" cap="rnd">
              <a:solidFill>
                <a:schemeClr val="tx1"/>
              </a:solidFill>
              <a:round/>
            </a:ln>
            <a:effectLst/>
          </c:spPr>
          <c:marker>
            <c:symbol val="none"/>
          </c:marker>
          <c:xVal>
            <c:numRef>
              <c:f>Graphs!$BI$8:$BI$9</c:f>
              <c:numCache>
                <c:formatCode>General</c:formatCode>
                <c:ptCount val="2"/>
                <c:pt idx="0">
                  <c:v>29.5</c:v>
                </c:pt>
                <c:pt idx="1">
                  <c:v>29.5</c:v>
                </c:pt>
              </c:numCache>
            </c:numRef>
          </c:xVal>
          <c:yVal>
            <c:numRef>
              <c:f>Graphs!$BJ$8:$BJ$9</c:f>
              <c:numCache>
                <c:formatCode>General</c:formatCode>
                <c:ptCount val="2"/>
                <c:pt idx="0">
                  <c:v>0</c:v>
                </c:pt>
                <c:pt idx="1">
                  <c:v>45</c:v>
                </c:pt>
              </c:numCache>
            </c:numRef>
          </c:yVal>
          <c:smooth val="0"/>
          <c:extLst>
            <c:ext xmlns:c16="http://schemas.microsoft.com/office/drawing/2014/chart" uri="{C3380CC4-5D6E-409C-BE32-E72D297353CC}">
              <c16:uniqueId val="{00000004-ED8C-8B47-A2A2-CF51DA656459}"/>
            </c:ext>
          </c:extLst>
        </c:ser>
        <c:ser>
          <c:idx val="8"/>
          <c:order val="4"/>
          <c:tx>
            <c:v>Early Rearing</c:v>
          </c:tx>
          <c:spPr>
            <a:ln w="63500" cap="rnd">
              <a:solidFill>
                <a:schemeClr val="tx1"/>
              </a:solidFill>
              <a:round/>
            </a:ln>
            <a:effectLst/>
          </c:spPr>
          <c:marker>
            <c:symbol val="none"/>
          </c:marker>
          <c:xVal>
            <c:numRef>
              <c:f>Graphs!$BI$10:$BI$11</c:f>
              <c:numCache>
                <c:formatCode>General</c:formatCode>
                <c:ptCount val="2"/>
                <c:pt idx="0">
                  <c:v>46.5</c:v>
                </c:pt>
                <c:pt idx="1">
                  <c:v>46.5</c:v>
                </c:pt>
              </c:numCache>
            </c:numRef>
          </c:xVal>
          <c:yVal>
            <c:numRef>
              <c:f>Graphs!$BJ$10:$BJ$11</c:f>
              <c:numCache>
                <c:formatCode>General</c:formatCode>
                <c:ptCount val="2"/>
                <c:pt idx="0">
                  <c:v>0</c:v>
                </c:pt>
                <c:pt idx="1">
                  <c:v>45</c:v>
                </c:pt>
              </c:numCache>
            </c:numRef>
          </c:yVal>
          <c:smooth val="0"/>
          <c:extLst>
            <c:ext xmlns:c16="http://schemas.microsoft.com/office/drawing/2014/chart" uri="{C3380CC4-5D6E-409C-BE32-E72D297353CC}">
              <c16:uniqueId val="{00000005-ED8C-8B47-A2A2-CF51DA656459}"/>
            </c:ext>
          </c:extLst>
        </c:ser>
        <c:ser>
          <c:idx val="9"/>
          <c:order val="5"/>
          <c:tx>
            <c:v>Estuary Rearing</c:v>
          </c:tx>
          <c:spPr>
            <a:ln w="28575" cap="rnd">
              <a:solidFill>
                <a:schemeClr val="tx1"/>
              </a:solidFill>
              <a:round/>
            </a:ln>
            <a:effectLst/>
          </c:spPr>
          <c:marker>
            <c:symbol val="none"/>
          </c:marker>
          <c:xVal>
            <c:numRef>
              <c:f>Graphs!$BI$12:$BI$13</c:f>
              <c:numCache>
                <c:formatCode>General</c:formatCode>
                <c:ptCount val="2"/>
                <c:pt idx="0">
                  <c:v>66.5</c:v>
                </c:pt>
                <c:pt idx="1">
                  <c:v>66.5</c:v>
                </c:pt>
              </c:numCache>
            </c:numRef>
          </c:xVal>
          <c:yVal>
            <c:numRef>
              <c:f>Graphs!$BJ$12:$BJ$13</c:f>
              <c:numCache>
                <c:formatCode>General</c:formatCode>
                <c:ptCount val="2"/>
                <c:pt idx="0">
                  <c:v>0</c:v>
                </c:pt>
                <c:pt idx="1">
                  <c:v>45</c:v>
                </c:pt>
              </c:numCache>
            </c:numRef>
          </c:yVal>
          <c:smooth val="0"/>
          <c:extLst>
            <c:ext xmlns:c16="http://schemas.microsoft.com/office/drawing/2014/chart" uri="{C3380CC4-5D6E-409C-BE32-E72D297353CC}">
              <c16:uniqueId val="{00000006-ED8C-8B47-A2A2-CF51DA656459}"/>
            </c:ext>
          </c:extLst>
        </c:ser>
        <c:dLbls>
          <c:showLegendKey val="0"/>
          <c:showVal val="0"/>
          <c:showCatName val="0"/>
          <c:showSerName val="0"/>
          <c:showPercent val="0"/>
          <c:showBubbleSize val="0"/>
        </c:dLbls>
        <c:axId val="298646048"/>
        <c:axId val="298267600"/>
      </c:scatterChart>
      <c:catAx>
        <c:axId val="298646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n-US"/>
          </a:p>
        </c:txPr>
        <c:crossAx val="298267600"/>
        <c:crosses val="autoZero"/>
        <c:auto val="1"/>
        <c:lblAlgn val="ctr"/>
        <c:lblOffset val="100"/>
        <c:tickMarkSkip val="15"/>
        <c:noMultiLvlLbl val="0"/>
      </c:catAx>
      <c:valAx>
        <c:axId val="298267600"/>
        <c:scaling>
          <c:orientation val="minMax"/>
          <c:max val="45"/>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98646048"/>
        <c:crosses val="autoZero"/>
        <c:crossBetween val="between"/>
      </c:valAx>
      <c:spPr>
        <a:noFill/>
        <a:ln>
          <a:noFill/>
        </a:ln>
        <a:effectLst/>
      </c:spPr>
    </c:plotArea>
    <c:legend>
      <c:legendPos val="b"/>
      <c:legendEntry>
        <c:idx val="2"/>
        <c:delete val="1"/>
      </c:legendEntry>
      <c:legendEntry>
        <c:idx val="3"/>
        <c:delete val="1"/>
      </c:legendEntry>
      <c:legendEntry>
        <c:idx val="4"/>
        <c:delete val="1"/>
      </c:legendEntry>
      <c:legendEntry>
        <c:idx val="5"/>
        <c:delete val="1"/>
      </c:legendEntry>
      <c:layout>
        <c:manualLayout>
          <c:xMode val="edge"/>
          <c:yMode val="edge"/>
          <c:x val="0.38376552521086527"/>
          <c:y val="0.98025171636362507"/>
          <c:w val="0.24102627230245757"/>
          <c:h val="1.9748283636374958E-2"/>
        </c:manualLayout>
      </c:layout>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4800"/>
            </a:pPr>
            <a:r>
              <a:rPr lang="en-US"/>
              <a:t>Count of all 'Very Low' and 'Low' ratings across WCVI</a:t>
            </a:r>
          </a:p>
        </c:rich>
      </c:tx>
      <c:overlay val="0"/>
    </c:title>
    <c:autoTitleDeleted val="0"/>
    <c:plotArea>
      <c:layout>
        <c:manualLayout>
          <c:layoutTarget val="inner"/>
          <c:xMode val="edge"/>
          <c:yMode val="edge"/>
          <c:x val="1.6567560454210952E-2"/>
          <c:y val="1.6070743632293487E-2"/>
          <c:w val="0.97800564498802001"/>
          <c:h val="0.936409894307766"/>
        </c:manualLayout>
      </c:layout>
      <c:barChart>
        <c:barDir val="col"/>
        <c:grouping val="stacked"/>
        <c:varyColors val="0"/>
        <c:ser>
          <c:idx val="3"/>
          <c:order val="0"/>
          <c:tx>
            <c:strRef>
              <c:f>Graphs!$AY$3</c:f>
              <c:strCache>
                <c:ptCount val="1"/>
                <c:pt idx="0">
                  <c:v>Very Low</c:v>
                </c:pt>
              </c:strCache>
            </c:strRef>
          </c:tx>
          <c:spPr>
            <a:solidFill>
              <a:schemeClr val="accent6">
                <a:lumMod val="40000"/>
                <a:lumOff val="60000"/>
              </a:schemeClr>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Graphs!$AY$4:$AY$73</c:f>
              <c:numCache>
                <c:formatCode>General</c:formatCode>
                <c:ptCount val="70"/>
                <c:pt idx="0">
                  <c:v>14</c:v>
                </c:pt>
                <c:pt idx="1">
                  <c:v>35</c:v>
                </c:pt>
                <c:pt idx="2">
                  <c:v>38</c:v>
                </c:pt>
                <c:pt idx="3">
                  <c:v>0</c:v>
                </c:pt>
                <c:pt idx="4">
                  <c:v>34</c:v>
                </c:pt>
                <c:pt idx="5">
                  <c:v>6</c:v>
                </c:pt>
                <c:pt idx="6">
                  <c:v>14</c:v>
                </c:pt>
                <c:pt idx="7">
                  <c:v>23</c:v>
                </c:pt>
                <c:pt idx="8">
                  <c:v>25</c:v>
                </c:pt>
                <c:pt idx="9">
                  <c:v>14</c:v>
                </c:pt>
                <c:pt idx="10">
                  <c:v>11</c:v>
                </c:pt>
                <c:pt idx="11">
                  <c:v>2</c:v>
                </c:pt>
                <c:pt idx="12">
                  <c:v>0</c:v>
                </c:pt>
                <c:pt idx="13">
                  <c:v>0</c:v>
                </c:pt>
                <c:pt idx="14">
                  <c:v>6</c:v>
                </c:pt>
                <c:pt idx="15">
                  <c:v>31</c:v>
                </c:pt>
                <c:pt idx="16">
                  <c:v>35</c:v>
                </c:pt>
                <c:pt idx="17">
                  <c:v>31</c:v>
                </c:pt>
                <c:pt idx="18">
                  <c:v>1</c:v>
                </c:pt>
                <c:pt idx="19">
                  <c:v>20</c:v>
                </c:pt>
                <c:pt idx="20">
                  <c:v>22</c:v>
                </c:pt>
                <c:pt idx="21">
                  <c:v>2</c:v>
                </c:pt>
                <c:pt idx="22">
                  <c:v>0</c:v>
                </c:pt>
                <c:pt idx="23">
                  <c:v>0</c:v>
                </c:pt>
                <c:pt idx="24">
                  <c:v>2</c:v>
                </c:pt>
                <c:pt idx="25">
                  <c:v>0</c:v>
                </c:pt>
                <c:pt idx="26">
                  <c:v>0</c:v>
                </c:pt>
                <c:pt idx="27">
                  <c:v>0</c:v>
                </c:pt>
                <c:pt idx="28">
                  <c:v>6</c:v>
                </c:pt>
                <c:pt idx="29">
                  <c:v>0</c:v>
                </c:pt>
                <c:pt idx="30">
                  <c:v>0</c:v>
                </c:pt>
                <c:pt idx="31">
                  <c:v>40</c:v>
                </c:pt>
                <c:pt idx="32">
                  <c:v>4</c:v>
                </c:pt>
                <c:pt idx="33">
                  <c:v>38</c:v>
                </c:pt>
                <c:pt idx="34">
                  <c:v>0</c:v>
                </c:pt>
                <c:pt idx="35">
                  <c:v>5</c:v>
                </c:pt>
                <c:pt idx="36">
                  <c:v>4</c:v>
                </c:pt>
                <c:pt idx="37">
                  <c:v>6</c:v>
                </c:pt>
                <c:pt idx="38">
                  <c:v>11</c:v>
                </c:pt>
                <c:pt idx="39">
                  <c:v>8</c:v>
                </c:pt>
                <c:pt idx="40">
                  <c:v>19</c:v>
                </c:pt>
                <c:pt idx="41">
                  <c:v>14</c:v>
                </c:pt>
                <c:pt idx="42">
                  <c:v>0</c:v>
                </c:pt>
                <c:pt idx="43">
                  <c:v>0</c:v>
                </c:pt>
                <c:pt idx="44">
                  <c:v>2</c:v>
                </c:pt>
                <c:pt idx="45">
                  <c:v>2</c:v>
                </c:pt>
                <c:pt idx="46">
                  <c:v>33</c:v>
                </c:pt>
                <c:pt idx="47">
                  <c:v>34</c:v>
                </c:pt>
                <c:pt idx="48">
                  <c:v>0</c:v>
                </c:pt>
                <c:pt idx="49">
                  <c:v>16</c:v>
                </c:pt>
                <c:pt idx="50">
                  <c:v>4</c:v>
                </c:pt>
                <c:pt idx="51">
                  <c:v>1</c:v>
                </c:pt>
                <c:pt idx="52">
                  <c:v>33</c:v>
                </c:pt>
                <c:pt idx="53">
                  <c:v>4</c:v>
                </c:pt>
                <c:pt idx="54">
                  <c:v>4</c:v>
                </c:pt>
                <c:pt idx="55">
                  <c:v>1</c:v>
                </c:pt>
                <c:pt idx="56">
                  <c:v>1</c:v>
                </c:pt>
                <c:pt idx="57">
                  <c:v>0</c:v>
                </c:pt>
                <c:pt idx="58">
                  <c:v>0</c:v>
                </c:pt>
                <c:pt idx="59">
                  <c:v>0</c:v>
                </c:pt>
                <c:pt idx="60">
                  <c:v>4</c:v>
                </c:pt>
                <c:pt idx="61">
                  <c:v>0</c:v>
                </c:pt>
                <c:pt idx="62">
                  <c:v>0</c:v>
                </c:pt>
                <c:pt idx="63">
                  <c:v>0</c:v>
                </c:pt>
                <c:pt idx="64">
                  <c:v>5</c:v>
                </c:pt>
                <c:pt idx="65">
                  <c:v>0</c:v>
                </c:pt>
                <c:pt idx="66">
                  <c:v>0</c:v>
                </c:pt>
                <c:pt idx="67">
                  <c:v>4</c:v>
                </c:pt>
                <c:pt idx="68">
                  <c:v>8</c:v>
                </c:pt>
                <c:pt idx="69">
                  <c:v>6</c:v>
                </c:pt>
              </c:numCache>
            </c:numRef>
          </c:val>
          <c:extLst>
            <c:ext xmlns:c16="http://schemas.microsoft.com/office/drawing/2014/chart" uri="{C3380CC4-5D6E-409C-BE32-E72D297353CC}">
              <c16:uniqueId val="{00000000-4102-9A47-B9EC-C6CD272EC1BE}"/>
            </c:ext>
          </c:extLst>
        </c:ser>
        <c:ser>
          <c:idx val="4"/>
          <c:order val="1"/>
          <c:tx>
            <c:strRef>
              <c:f>Graphs!$AZ$3</c:f>
              <c:strCache>
                <c:ptCount val="1"/>
                <c:pt idx="0">
                  <c:v>Low</c:v>
                </c:pt>
              </c:strCache>
            </c:strRef>
          </c:tx>
          <c:spPr>
            <a:solidFill>
              <a:schemeClr val="accent6"/>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Graphs!$AZ$4:$AZ$73</c:f>
              <c:numCache>
                <c:formatCode>General</c:formatCode>
                <c:ptCount val="70"/>
                <c:pt idx="0">
                  <c:v>5</c:v>
                </c:pt>
                <c:pt idx="1">
                  <c:v>3</c:v>
                </c:pt>
                <c:pt idx="2">
                  <c:v>3</c:v>
                </c:pt>
                <c:pt idx="3">
                  <c:v>0</c:v>
                </c:pt>
                <c:pt idx="4">
                  <c:v>4</c:v>
                </c:pt>
                <c:pt idx="5">
                  <c:v>3</c:v>
                </c:pt>
                <c:pt idx="6">
                  <c:v>6</c:v>
                </c:pt>
                <c:pt idx="7">
                  <c:v>7</c:v>
                </c:pt>
                <c:pt idx="8">
                  <c:v>11</c:v>
                </c:pt>
                <c:pt idx="9">
                  <c:v>4</c:v>
                </c:pt>
                <c:pt idx="10">
                  <c:v>11</c:v>
                </c:pt>
                <c:pt idx="11">
                  <c:v>1</c:v>
                </c:pt>
                <c:pt idx="12">
                  <c:v>0</c:v>
                </c:pt>
                <c:pt idx="13">
                  <c:v>0</c:v>
                </c:pt>
                <c:pt idx="14">
                  <c:v>2</c:v>
                </c:pt>
                <c:pt idx="15">
                  <c:v>5</c:v>
                </c:pt>
                <c:pt idx="16">
                  <c:v>5</c:v>
                </c:pt>
                <c:pt idx="17">
                  <c:v>5</c:v>
                </c:pt>
                <c:pt idx="18">
                  <c:v>1</c:v>
                </c:pt>
                <c:pt idx="19">
                  <c:v>2</c:v>
                </c:pt>
                <c:pt idx="20">
                  <c:v>4</c:v>
                </c:pt>
                <c:pt idx="21">
                  <c:v>0</c:v>
                </c:pt>
                <c:pt idx="22">
                  <c:v>0</c:v>
                </c:pt>
                <c:pt idx="23">
                  <c:v>0</c:v>
                </c:pt>
                <c:pt idx="24">
                  <c:v>4</c:v>
                </c:pt>
                <c:pt idx="25">
                  <c:v>0</c:v>
                </c:pt>
                <c:pt idx="26">
                  <c:v>0</c:v>
                </c:pt>
                <c:pt idx="27">
                  <c:v>0</c:v>
                </c:pt>
                <c:pt idx="28">
                  <c:v>0</c:v>
                </c:pt>
                <c:pt idx="29">
                  <c:v>2</c:v>
                </c:pt>
                <c:pt idx="30">
                  <c:v>0</c:v>
                </c:pt>
                <c:pt idx="31">
                  <c:v>4</c:v>
                </c:pt>
                <c:pt idx="32">
                  <c:v>1</c:v>
                </c:pt>
                <c:pt idx="33">
                  <c:v>4</c:v>
                </c:pt>
                <c:pt idx="34">
                  <c:v>2</c:v>
                </c:pt>
                <c:pt idx="35">
                  <c:v>2</c:v>
                </c:pt>
                <c:pt idx="36">
                  <c:v>3</c:v>
                </c:pt>
                <c:pt idx="37">
                  <c:v>6</c:v>
                </c:pt>
                <c:pt idx="38">
                  <c:v>6</c:v>
                </c:pt>
                <c:pt idx="39">
                  <c:v>6</c:v>
                </c:pt>
                <c:pt idx="40">
                  <c:v>7</c:v>
                </c:pt>
                <c:pt idx="41">
                  <c:v>2</c:v>
                </c:pt>
                <c:pt idx="42">
                  <c:v>0</c:v>
                </c:pt>
                <c:pt idx="43">
                  <c:v>0</c:v>
                </c:pt>
                <c:pt idx="44">
                  <c:v>2</c:v>
                </c:pt>
                <c:pt idx="45">
                  <c:v>0</c:v>
                </c:pt>
                <c:pt idx="46">
                  <c:v>4</c:v>
                </c:pt>
                <c:pt idx="47">
                  <c:v>4</c:v>
                </c:pt>
                <c:pt idx="48">
                  <c:v>0</c:v>
                </c:pt>
                <c:pt idx="49">
                  <c:v>12</c:v>
                </c:pt>
                <c:pt idx="50">
                  <c:v>2</c:v>
                </c:pt>
                <c:pt idx="51">
                  <c:v>0</c:v>
                </c:pt>
                <c:pt idx="52">
                  <c:v>5</c:v>
                </c:pt>
                <c:pt idx="53">
                  <c:v>1</c:v>
                </c:pt>
                <c:pt idx="54">
                  <c:v>1</c:v>
                </c:pt>
                <c:pt idx="55">
                  <c:v>2</c:v>
                </c:pt>
                <c:pt idx="56">
                  <c:v>2</c:v>
                </c:pt>
                <c:pt idx="57">
                  <c:v>0</c:v>
                </c:pt>
                <c:pt idx="58">
                  <c:v>0</c:v>
                </c:pt>
                <c:pt idx="59">
                  <c:v>0</c:v>
                </c:pt>
                <c:pt idx="60">
                  <c:v>0</c:v>
                </c:pt>
                <c:pt idx="61">
                  <c:v>0</c:v>
                </c:pt>
                <c:pt idx="62">
                  <c:v>0</c:v>
                </c:pt>
                <c:pt idx="63">
                  <c:v>0</c:v>
                </c:pt>
                <c:pt idx="64">
                  <c:v>5</c:v>
                </c:pt>
                <c:pt idx="65">
                  <c:v>0</c:v>
                </c:pt>
                <c:pt idx="66">
                  <c:v>0</c:v>
                </c:pt>
                <c:pt idx="67">
                  <c:v>1</c:v>
                </c:pt>
                <c:pt idx="68">
                  <c:v>3</c:v>
                </c:pt>
                <c:pt idx="69">
                  <c:v>4</c:v>
                </c:pt>
              </c:numCache>
            </c:numRef>
          </c:val>
          <c:extLst>
            <c:ext xmlns:c16="http://schemas.microsoft.com/office/drawing/2014/chart" uri="{C3380CC4-5D6E-409C-BE32-E72D297353CC}">
              <c16:uniqueId val="{00000001-4102-9A47-B9EC-C6CD272EC1BE}"/>
            </c:ext>
          </c:extLst>
        </c:ser>
        <c:dLbls>
          <c:showLegendKey val="0"/>
          <c:showVal val="0"/>
          <c:showCatName val="0"/>
          <c:showSerName val="0"/>
          <c:showPercent val="0"/>
          <c:showBubbleSize val="0"/>
        </c:dLbls>
        <c:gapWidth val="25"/>
        <c:overlap val="100"/>
        <c:axId val="298646048"/>
        <c:axId val="298267600"/>
      </c:barChart>
      <c:scatterChart>
        <c:scatterStyle val="lineMarker"/>
        <c:varyColors val="0"/>
        <c:ser>
          <c:idx val="6"/>
          <c:order val="2"/>
          <c:tx>
            <c:v>Terminal Migration</c:v>
          </c:tx>
          <c:spPr>
            <a:ln w="60325">
              <a:solidFill>
                <a:schemeClr val="tx1"/>
              </a:solidFill>
            </a:ln>
          </c:spPr>
          <c:marker>
            <c:symbol val="none"/>
          </c:marker>
          <c:xVal>
            <c:numRef>
              <c:f>Graphs!$BI$6:$BI$7</c:f>
              <c:numCache>
                <c:formatCode>General</c:formatCode>
                <c:ptCount val="2"/>
                <c:pt idx="0">
                  <c:v>15.5</c:v>
                </c:pt>
                <c:pt idx="1">
                  <c:v>15.5</c:v>
                </c:pt>
              </c:numCache>
            </c:numRef>
          </c:xVal>
          <c:yVal>
            <c:numRef>
              <c:f>Graphs!$BJ$6:$BJ$7</c:f>
              <c:numCache>
                <c:formatCode>General</c:formatCode>
                <c:ptCount val="2"/>
                <c:pt idx="0">
                  <c:v>0</c:v>
                </c:pt>
                <c:pt idx="1">
                  <c:v>45</c:v>
                </c:pt>
              </c:numCache>
            </c:numRef>
          </c:yVal>
          <c:smooth val="0"/>
          <c:extLst>
            <c:ext xmlns:c16="http://schemas.microsoft.com/office/drawing/2014/chart" uri="{C3380CC4-5D6E-409C-BE32-E72D297353CC}">
              <c16:uniqueId val="{00000003-4102-9A47-B9EC-C6CD272EC1BE}"/>
            </c:ext>
          </c:extLst>
        </c:ser>
        <c:ser>
          <c:idx val="7"/>
          <c:order val="3"/>
          <c:tx>
            <c:v>Incubation</c:v>
          </c:tx>
          <c:spPr>
            <a:ln w="63500">
              <a:solidFill>
                <a:schemeClr val="tx1"/>
              </a:solidFill>
            </a:ln>
          </c:spPr>
          <c:marker>
            <c:symbol val="none"/>
          </c:marker>
          <c:xVal>
            <c:numRef>
              <c:f>Graphs!$BI$8:$BI$9</c:f>
              <c:numCache>
                <c:formatCode>General</c:formatCode>
                <c:ptCount val="2"/>
                <c:pt idx="0">
                  <c:v>29.5</c:v>
                </c:pt>
                <c:pt idx="1">
                  <c:v>29.5</c:v>
                </c:pt>
              </c:numCache>
            </c:numRef>
          </c:xVal>
          <c:yVal>
            <c:numRef>
              <c:f>Graphs!$BJ$8:$BJ$9</c:f>
              <c:numCache>
                <c:formatCode>General</c:formatCode>
                <c:ptCount val="2"/>
                <c:pt idx="0">
                  <c:v>0</c:v>
                </c:pt>
                <c:pt idx="1">
                  <c:v>45</c:v>
                </c:pt>
              </c:numCache>
            </c:numRef>
          </c:yVal>
          <c:smooth val="0"/>
          <c:extLst>
            <c:ext xmlns:c16="http://schemas.microsoft.com/office/drawing/2014/chart" uri="{C3380CC4-5D6E-409C-BE32-E72D297353CC}">
              <c16:uniqueId val="{00000004-4102-9A47-B9EC-C6CD272EC1BE}"/>
            </c:ext>
          </c:extLst>
        </c:ser>
        <c:ser>
          <c:idx val="8"/>
          <c:order val="4"/>
          <c:tx>
            <c:v>Early Rearing</c:v>
          </c:tx>
          <c:spPr>
            <a:ln w="63500">
              <a:solidFill>
                <a:schemeClr val="tx1"/>
              </a:solidFill>
            </a:ln>
          </c:spPr>
          <c:marker>
            <c:symbol val="none"/>
          </c:marker>
          <c:xVal>
            <c:numRef>
              <c:f>Graphs!$BI$10:$BI$11</c:f>
              <c:numCache>
                <c:formatCode>General</c:formatCode>
                <c:ptCount val="2"/>
                <c:pt idx="0">
                  <c:v>46.5</c:v>
                </c:pt>
                <c:pt idx="1">
                  <c:v>46.5</c:v>
                </c:pt>
              </c:numCache>
            </c:numRef>
          </c:xVal>
          <c:yVal>
            <c:numRef>
              <c:f>Graphs!$BJ$10:$BJ$11</c:f>
              <c:numCache>
                <c:formatCode>General</c:formatCode>
                <c:ptCount val="2"/>
                <c:pt idx="0">
                  <c:v>0</c:v>
                </c:pt>
                <c:pt idx="1">
                  <c:v>45</c:v>
                </c:pt>
              </c:numCache>
            </c:numRef>
          </c:yVal>
          <c:smooth val="0"/>
          <c:extLst>
            <c:ext xmlns:c16="http://schemas.microsoft.com/office/drawing/2014/chart" uri="{C3380CC4-5D6E-409C-BE32-E72D297353CC}">
              <c16:uniqueId val="{00000005-4102-9A47-B9EC-C6CD272EC1BE}"/>
            </c:ext>
          </c:extLst>
        </c:ser>
        <c:ser>
          <c:idx val="9"/>
          <c:order val="5"/>
          <c:tx>
            <c:v>Estuary Rearing</c:v>
          </c:tx>
          <c:spPr>
            <a:ln w="63500">
              <a:solidFill>
                <a:schemeClr val="tx1"/>
              </a:solidFill>
            </a:ln>
          </c:spPr>
          <c:marker>
            <c:symbol val="none"/>
          </c:marker>
          <c:xVal>
            <c:numRef>
              <c:f>Graphs!$BI$12:$BI$13</c:f>
              <c:numCache>
                <c:formatCode>General</c:formatCode>
                <c:ptCount val="2"/>
                <c:pt idx="0">
                  <c:v>66.5</c:v>
                </c:pt>
                <c:pt idx="1">
                  <c:v>66.5</c:v>
                </c:pt>
              </c:numCache>
            </c:numRef>
          </c:xVal>
          <c:yVal>
            <c:numRef>
              <c:f>Graphs!$BJ$12:$BJ$13</c:f>
              <c:numCache>
                <c:formatCode>General</c:formatCode>
                <c:ptCount val="2"/>
                <c:pt idx="0">
                  <c:v>0</c:v>
                </c:pt>
                <c:pt idx="1">
                  <c:v>45</c:v>
                </c:pt>
              </c:numCache>
            </c:numRef>
          </c:yVal>
          <c:smooth val="0"/>
          <c:extLst>
            <c:ext xmlns:c16="http://schemas.microsoft.com/office/drawing/2014/chart" uri="{C3380CC4-5D6E-409C-BE32-E72D297353CC}">
              <c16:uniqueId val="{00000006-4102-9A47-B9EC-C6CD272EC1BE}"/>
            </c:ext>
          </c:extLst>
        </c:ser>
        <c:dLbls>
          <c:showLegendKey val="0"/>
          <c:showVal val="0"/>
          <c:showCatName val="0"/>
          <c:showSerName val="0"/>
          <c:showPercent val="0"/>
          <c:showBubbleSize val="0"/>
        </c:dLbls>
        <c:axId val="298646048"/>
        <c:axId val="298267600"/>
      </c:scatterChart>
      <c:catAx>
        <c:axId val="298646048"/>
        <c:scaling>
          <c:orientation val="minMax"/>
        </c:scaling>
        <c:delete val="0"/>
        <c:axPos val="b"/>
        <c:numFmt formatCode="General" sourceLinked="1"/>
        <c:majorTickMark val="none"/>
        <c:minorTickMark val="none"/>
        <c:tickLblPos val="nextTo"/>
        <c:txPr>
          <a:bodyPr/>
          <a:lstStyle/>
          <a:p>
            <a:pPr>
              <a:defRPr sz="2400" b="1"/>
            </a:pPr>
            <a:endParaRPr lang="en-US"/>
          </a:p>
        </c:txPr>
        <c:crossAx val="298267600"/>
        <c:crosses val="autoZero"/>
        <c:auto val="1"/>
        <c:lblAlgn val="ctr"/>
        <c:lblOffset val="100"/>
        <c:tickMarkSkip val="15"/>
        <c:noMultiLvlLbl val="0"/>
      </c:catAx>
      <c:valAx>
        <c:axId val="298267600"/>
        <c:scaling>
          <c:orientation val="minMax"/>
          <c:max val="45"/>
        </c:scaling>
        <c:delete val="0"/>
        <c:axPos val="l"/>
        <c:numFmt formatCode="General" sourceLinked="1"/>
        <c:majorTickMark val="none"/>
        <c:minorTickMark val="none"/>
        <c:tickLblPos val="nextTo"/>
        <c:txPr>
          <a:bodyPr/>
          <a:lstStyle/>
          <a:p>
            <a:pPr>
              <a:defRPr sz="2400">
                <a:latin typeface="Arial" panose="020B0604020202020204" pitchFamily="34" charset="0"/>
                <a:cs typeface="Arial" panose="020B0604020202020204" pitchFamily="34" charset="0"/>
              </a:defRPr>
            </a:pPr>
            <a:endParaRPr lang="en-US"/>
          </a:p>
        </c:txPr>
        <c:crossAx val="298646048"/>
        <c:crosses val="autoZero"/>
        <c:crossBetween val="between"/>
      </c:valAx>
    </c:plotArea>
    <c:legend>
      <c:legendPos val="b"/>
      <c:legendEntry>
        <c:idx val="2"/>
        <c:delete val="1"/>
      </c:legendEntry>
      <c:legendEntry>
        <c:idx val="3"/>
        <c:delete val="1"/>
      </c:legendEntry>
      <c:legendEntry>
        <c:idx val="4"/>
        <c:delete val="1"/>
      </c:legendEntry>
      <c:legendEntry>
        <c:idx val="5"/>
        <c:delete val="1"/>
      </c:legendEntry>
      <c:overlay val="0"/>
      <c:txPr>
        <a:bodyPr/>
        <a:lstStyle/>
        <a:p>
          <a:pPr>
            <a:defRPr sz="2800">
              <a:latin typeface="Arial" panose="020B0604020202020204" pitchFamily="34" charset="0"/>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1"/>
          <c:order val="0"/>
          <c:tx>
            <c:strRef>
              <c:f>Graphs!$AY$3</c:f>
              <c:strCache>
                <c:ptCount val="1"/>
                <c:pt idx="0">
                  <c:v>Very Low</c:v>
                </c:pt>
              </c:strCache>
            </c:strRef>
          </c:tx>
          <c:spPr>
            <a:solidFill>
              <a:schemeClr val="accent6">
                <a:lumMod val="60000"/>
                <a:lumOff val="40000"/>
              </a:schemeClr>
            </a:solidFill>
          </c:spPr>
          <c:invertIfNegative val="0"/>
          <c:val>
            <c:numRef>
              <c:f>Graphs!$AY$4:$AY$73</c:f>
              <c:numCache>
                <c:formatCode>General</c:formatCode>
                <c:ptCount val="70"/>
                <c:pt idx="0">
                  <c:v>14</c:v>
                </c:pt>
                <c:pt idx="1">
                  <c:v>35</c:v>
                </c:pt>
                <c:pt idx="2">
                  <c:v>38</c:v>
                </c:pt>
                <c:pt idx="3">
                  <c:v>0</c:v>
                </c:pt>
                <c:pt idx="4">
                  <c:v>34</c:v>
                </c:pt>
                <c:pt idx="5">
                  <c:v>6</c:v>
                </c:pt>
                <c:pt idx="6">
                  <c:v>14</c:v>
                </c:pt>
                <c:pt idx="7">
                  <c:v>23</c:v>
                </c:pt>
                <c:pt idx="8">
                  <c:v>25</c:v>
                </c:pt>
                <c:pt idx="9">
                  <c:v>14</c:v>
                </c:pt>
                <c:pt idx="10">
                  <c:v>11</c:v>
                </c:pt>
                <c:pt idx="11">
                  <c:v>2</c:v>
                </c:pt>
                <c:pt idx="12">
                  <c:v>0</c:v>
                </c:pt>
                <c:pt idx="13">
                  <c:v>0</c:v>
                </c:pt>
                <c:pt idx="14">
                  <c:v>6</c:v>
                </c:pt>
                <c:pt idx="15">
                  <c:v>31</c:v>
                </c:pt>
                <c:pt idx="16">
                  <c:v>35</c:v>
                </c:pt>
                <c:pt idx="17">
                  <c:v>31</c:v>
                </c:pt>
                <c:pt idx="18">
                  <c:v>1</c:v>
                </c:pt>
                <c:pt idx="19">
                  <c:v>20</c:v>
                </c:pt>
                <c:pt idx="20">
                  <c:v>22</c:v>
                </c:pt>
                <c:pt idx="21">
                  <c:v>2</c:v>
                </c:pt>
                <c:pt idx="22">
                  <c:v>0</c:v>
                </c:pt>
                <c:pt idx="23">
                  <c:v>0</c:v>
                </c:pt>
                <c:pt idx="24">
                  <c:v>2</c:v>
                </c:pt>
                <c:pt idx="25">
                  <c:v>0</c:v>
                </c:pt>
                <c:pt idx="26">
                  <c:v>0</c:v>
                </c:pt>
                <c:pt idx="27">
                  <c:v>0</c:v>
                </c:pt>
                <c:pt idx="28">
                  <c:v>6</c:v>
                </c:pt>
                <c:pt idx="29">
                  <c:v>0</c:v>
                </c:pt>
                <c:pt idx="30">
                  <c:v>0</c:v>
                </c:pt>
                <c:pt idx="31">
                  <c:v>40</c:v>
                </c:pt>
                <c:pt idx="32">
                  <c:v>4</c:v>
                </c:pt>
                <c:pt idx="33">
                  <c:v>38</c:v>
                </c:pt>
                <c:pt idx="34">
                  <c:v>0</c:v>
                </c:pt>
                <c:pt idx="35">
                  <c:v>5</c:v>
                </c:pt>
                <c:pt idx="36">
                  <c:v>4</c:v>
                </c:pt>
                <c:pt idx="37">
                  <c:v>6</c:v>
                </c:pt>
                <c:pt idx="38">
                  <c:v>11</c:v>
                </c:pt>
                <c:pt idx="39">
                  <c:v>8</c:v>
                </c:pt>
                <c:pt idx="40">
                  <c:v>19</c:v>
                </c:pt>
                <c:pt idx="41">
                  <c:v>14</c:v>
                </c:pt>
                <c:pt idx="42">
                  <c:v>0</c:v>
                </c:pt>
                <c:pt idx="43">
                  <c:v>0</c:v>
                </c:pt>
                <c:pt idx="44">
                  <c:v>2</c:v>
                </c:pt>
                <c:pt idx="45">
                  <c:v>2</c:v>
                </c:pt>
                <c:pt idx="46">
                  <c:v>33</c:v>
                </c:pt>
                <c:pt idx="47">
                  <c:v>34</c:v>
                </c:pt>
                <c:pt idx="48">
                  <c:v>0</c:v>
                </c:pt>
                <c:pt idx="49">
                  <c:v>16</c:v>
                </c:pt>
                <c:pt idx="50">
                  <c:v>4</c:v>
                </c:pt>
                <c:pt idx="51">
                  <c:v>1</c:v>
                </c:pt>
                <c:pt idx="52">
                  <c:v>33</c:v>
                </c:pt>
                <c:pt idx="53">
                  <c:v>4</c:v>
                </c:pt>
                <c:pt idx="54">
                  <c:v>4</c:v>
                </c:pt>
                <c:pt idx="55">
                  <c:v>1</c:v>
                </c:pt>
                <c:pt idx="56">
                  <c:v>1</c:v>
                </c:pt>
                <c:pt idx="57">
                  <c:v>0</c:v>
                </c:pt>
                <c:pt idx="58">
                  <c:v>0</c:v>
                </c:pt>
                <c:pt idx="59">
                  <c:v>0</c:v>
                </c:pt>
                <c:pt idx="60">
                  <c:v>4</c:v>
                </c:pt>
                <c:pt idx="61">
                  <c:v>0</c:v>
                </c:pt>
                <c:pt idx="62">
                  <c:v>0</c:v>
                </c:pt>
                <c:pt idx="63">
                  <c:v>0</c:v>
                </c:pt>
                <c:pt idx="64">
                  <c:v>5</c:v>
                </c:pt>
                <c:pt idx="65">
                  <c:v>0</c:v>
                </c:pt>
                <c:pt idx="66">
                  <c:v>0</c:v>
                </c:pt>
                <c:pt idx="67">
                  <c:v>4</c:v>
                </c:pt>
                <c:pt idx="68">
                  <c:v>8</c:v>
                </c:pt>
                <c:pt idx="69">
                  <c:v>6</c:v>
                </c:pt>
              </c:numCache>
            </c:numRef>
          </c:val>
          <c:extLst>
            <c:ext xmlns:c16="http://schemas.microsoft.com/office/drawing/2014/chart" uri="{C3380CC4-5D6E-409C-BE32-E72D297353CC}">
              <c16:uniqueId val="{0000000B-E6A0-6D43-9F6D-C83E63665581}"/>
            </c:ext>
          </c:extLst>
        </c:ser>
        <c:ser>
          <c:idx val="2"/>
          <c:order val="1"/>
          <c:tx>
            <c:strRef>
              <c:f>Graphs!$AZ$3</c:f>
              <c:strCache>
                <c:ptCount val="1"/>
                <c:pt idx="0">
                  <c:v>Low</c:v>
                </c:pt>
              </c:strCache>
            </c:strRef>
          </c:tx>
          <c:spPr>
            <a:solidFill>
              <a:schemeClr val="accent6"/>
            </a:solidFill>
          </c:spPr>
          <c:invertIfNegative val="0"/>
          <c:val>
            <c:numRef>
              <c:f>Graphs!$AZ$4:$AZ$74</c:f>
              <c:numCache>
                <c:formatCode>General</c:formatCode>
                <c:ptCount val="71"/>
                <c:pt idx="0">
                  <c:v>5</c:v>
                </c:pt>
                <c:pt idx="1">
                  <c:v>3</c:v>
                </c:pt>
                <c:pt idx="2">
                  <c:v>3</c:v>
                </c:pt>
                <c:pt idx="3">
                  <c:v>0</c:v>
                </c:pt>
                <c:pt idx="4">
                  <c:v>4</c:v>
                </c:pt>
                <c:pt idx="5">
                  <c:v>3</c:v>
                </c:pt>
                <c:pt idx="6">
                  <c:v>6</c:v>
                </c:pt>
                <c:pt idx="7">
                  <c:v>7</c:v>
                </c:pt>
                <c:pt idx="8">
                  <c:v>11</c:v>
                </c:pt>
                <c:pt idx="9">
                  <c:v>4</c:v>
                </c:pt>
                <c:pt idx="10">
                  <c:v>11</c:v>
                </c:pt>
                <c:pt idx="11">
                  <c:v>1</c:v>
                </c:pt>
                <c:pt idx="12">
                  <c:v>0</c:v>
                </c:pt>
                <c:pt idx="13">
                  <c:v>0</c:v>
                </c:pt>
                <c:pt idx="14">
                  <c:v>2</c:v>
                </c:pt>
                <c:pt idx="15">
                  <c:v>5</c:v>
                </c:pt>
                <c:pt idx="16">
                  <c:v>5</c:v>
                </c:pt>
                <c:pt idx="17">
                  <c:v>5</c:v>
                </c:pt>
                <c:pt idx="18">
                  <c:v>1</c:v>
                </c:pt>
                <c:pt idx="19">
                  <c:v>2</c:v>
                </c:pt>
                <c:pt idx="20">
                  <c:v>4</c:v>
                </c:pt>
                <c:pt idx="21">
                  <c:v>0</c:v>
                </c:pt>
                <c:pt idx="22">
                  <c:v>0</c:v>
                </c:pt>
                <c:pt idx="23">
                  <c:v>0</c:v>
                </c:pt>
                <c:pt idx="24">
                  <c:v>4</c:v>
                </c:pt>
                <c:pt idx="25">
                  <c:v>0</c:v>
                </c:pt>
                <c:pt idx="26">
                  <c:v>0</c:v>
                </c:pt>
                <c:pt idx="27">
                  <c:v>0</c:v>
                </c:pt>
                <c:pt idx="28">
                  <c:v>0</c:v>
                </c:pt>
                <c:pt idx="29">
                  <c:v>2</c:v>
                </c:pt>
                <c:pt idx="30">
                  <c:v>0</c:v>
                </c:pt>
                <c:pt idx="31">
                  <c:v>4</c:v>
                </c:pt>
                <c:pt idx="32">
                  <c:v>1</c:v>
                </c:pt>
                <c:pt idx="33">
                  <c:v>4</c:v>
                </c:pt>
                <c:pt idx="34">
                  <c:v>2</c:v>
                </c:pt>
                <c:pt idx="35">
                  <c:v>2</c:v>
                </c:pt>
                <c:pt idx="36">
                  <c:v>3</c:v>
                </c:pt>
                <c:pt idx="37">
                  <c:v>6</c:v>
                </c:pt>
                <c:pt idx="38">
                  <c:v>6</c:v>
                </c:pt>
                <c:pt idx="39">
                  <c:v>6</c:v>
                </c:pt>
                <c:pt idx="40">
                  <c:v>7</c:v>
                </c:pt>
                <c:pt idx="41">
                  <c:v>2</c:v>
                </c:pt>
                <c:pt idx="42">
                  <c:v>0</c:v>
                </c:pt>
                <c:pt idx="43">
                  <c:v>0</c:v>
                </c:pt>
                <c:pt idx="44">
                  <c:v>2</c:v>
                </c:pt>
                <c:pt idx="45">
                  <c:v>0</c:v>
                </c:pt>
                <c:pt idx="46">
                  <c:v>4</c:v>
                </c:pt>
                <c:pt idx="47">
                  <c:v>4</c:v>
                </c:pt>
                <c:pt idx="48">
                  <c:v>0</c:v>
                </c:pt>
                <c:pt idx="49">
                  <c:v>12</c:v>
                </c:pt>
                <c:pt idx="50">
                  <c:v>2</c:v>
                </c:pt>
                <c:pt idx="51">
                  <c:v>0</c:v>
                </c:pt>
                <c:pt idx="52">
                  <c:v>5</c:v>
                </c:pt>
                <c:pt idx="53">
                  <c:v>1</c:v>
                </c:pt>
                <c:pt idx="54">
                  <c:v>1</c:v>
                </c:pt>
                <c:pt idx="55">
                  <c:v>2</c:v>
                </c:pt>
                <c:pt idx="56">
                  <c:v>2</c:v>
                </c:pt>
                <c:pt idx="57">
                  <c:v>0</c:v>
                </c:pt>
                <c:pt idx="58">
                  <c:v>0</c:v>
                </c:pt>
                <c:pt idx="59">
                  <c:v>0</c:v>
                </c:pt>
                <c:pt idx="60">
                  <c:v>0</c:v>
                </c:pt>
                <c:pt idx="61">
                  <c:v>0</c:v>
                </c:pt>
                <c:pt idx="62">
                  <c:v>0</c:v>
                </c:pt>
                <c:pt idx="63">
                  <c:v>0</c:v>
                </c:pt>
                <c:pt idx="64">
                  <c:v>5</c:v>
                </c:pt>
                <c:pt idx="65">
                  <c:v>0</c:v>
                </c:pt>
                <c:pt idx="66">
                  <c:v>0</c:v>
                </c:pt>
                <c:pt idx="67">
                  <c:v>1</c:v>
                </c:pt>
                <c:pt idx="68">
                  <c:v>3</c:v>
                </c:pt>
                <c:pt idx="69">
                  <c:v>4</c:v>
                </c:pt>
              </c:numCache>
            </c:numRef>
          </c:val>
          <c:extLst>
            <c:ext xmlns:c16="http://schemas.microsoft.com/office/drawing/2014/chart" uri="{C3380CC4-5D6E-409C-BE32-E72D297353CC}">
              <c16:uniqueId val="{0000000C-E6A0-6D43-9F6D-C83E63665581}"/>
            </c:ext>
          </c:extLst>
        </c:ser>
        <c:ser>
          <c:idx val="3"/>
          <c:order val="2"/>
          <c:tx>
            <c:strRef>
              <c:f>Graphs!$BA$3</c:f>
              <c:strCache>
                <c:ptCount val="1"/>
                <c:pt idx="0">
                  <c:v>Moderate</c:v>
                </c:pt>
              </c:strCache>
            </c:strRef>
          </c:tx>
          <c:spPr>
            <a:solidFill>
              <a:srgbClr val="FFC000"/>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Graphs!$BA$4:$BA$73</c:f>
              <c:numCache>
                <c:formatCode>General</c:formatCode>
                <c:ptCount val="70"/>
                <c:pt idx="0">
                  <c:v>12</c:v>
                </c:pt>
                <c:pt idx="1">
                  <c:v>0</c:v>
                </c:pt>
                <c:pt idx="2">
                  <c:v>2</c:v>
                </c:pt>
                <c:pt idx="3">
                  <c:v>0</c:v>
                </c:pt>
                <c:pt idx="4">
                  <c:v>0</c:v>
                </c:pt>
                <c:pt idx="5">
                  <c:v>6</c:v>
                </c:pt>
                <c:pt idx="6">
                  <c:v>7</c:v>
                </c:pt>
                <c:pt idx="7">
                  <c:v>6</c:v>
                </c:pt>
                <c:pt idx="8">
                  <c:v>4</c:v>
                </c:pt>
                <c:pt idx="9">
                  <c:v>0</c:v>
                </c:pt>
                <c:pt idx="10">
                  <c:v>7</c:v>
                </c:pt>
                <c:pt idx="11">
                  <c:v>1</c:v>
                </c:pt>
                <c:pt idx="12">
                  <c:v>0</c:v>
                </c:pt>
                <c:pt idx="13">
                  <c:v>0</c:v>
                </c:pt>
                <c:pt idx="14">
                  <c:v>0</c:v>
                </c:pt>
                <c:pt idx="15">
                  <c:v>2</c:v>
                </c:pt>
                <c:pt idx="16">
                  <c:v>0</c:v>
                </c:pt>
                <c:pt idx="17">
                  <c:v>0</c:v>
                </c:pt>
                <c:pt idx="18">
                  <c:v>0</c:v>
                </c:pt>
                <c:pt idx="19">
                  <c:v>2</c:v>
                </c:pt>
                <c:pt idx="20">
                  <c:v>2</c:v>
                </c:pt>
                <c:pt idx="21">
                  <c:v>2</c:v>
                </c:pt>
                <c:pt idx="22">
                  <c:v>0</c:v>
                </c:pt>
                <c:pt idx="23">
                  <c:v>0</c:v>
                </c:pt>
                <c:pt idx="24">
                  <c:v>3</c:v>
                </c:pt>
                <c:pt idx="25">
                  <c:v>0</c:v>
                </c:pt>
                <c:pt idx="26">
                  <c:v>0</c:v>
                </c:pt>
                <c:pt idx="27">
                  <c:v>0</c:v>
                </c:pt>
                <c:pt idx="28">
                  <c:v>0</c:v>
                </c:pt>
                <c:pt idx="29">
                  <c:v>2</c:v>
                </c:pt>
                <c:pt idx="30">
                  <c:v>0</c:v>
                </c:pt>
                <c:pt idx="31">
                  <c:v>0</c:v>
                </c:pt>
                <c:pt idx="32">
                  <c:v>1</c:v>
                </c:pt>
                <c:pt idx="33">
                  <c:v>1</c:v>
                </c:pt>
                <c:pt idx="34">
                  <c:v>0</c:v>
                </c:pt>
                <c:pt idx="35">
                  <c:v>5</c:v>
                </c:pt>
                <c:pt idx="36">
                  <c:v>7</c:v>
                </c:pt>
                <c:pt idx="37">
                  <c:v>3</c:v>
                </c:pt>
                <c:pt idx="38">
                  <c:v>5</c:v>
                </c:pt>
                <c:pt idx="39">
                  <c:v>5</c:v>
                </c:pt>
                <c:pt idx="40">
                  <c:v>1</c:v>
                </c:pt>
                <c:pt idx="41">
                  <c:v>0</c:v>
                </c:pt>
                <c:pt idx="42">
                  <c:v>0</c:v>
                </c:pt>
                <c:pt idx="43">
                  <c:v>0</c:v>
                </c:pt>
                <c:pt idx="44">
                  <c:v>0</c:v>
                </c:pt>
                <c:pt idx="45">
                  <c:v>0</c:v>
                </c:pt>
                <c:pt idx="46">
                  <c:v>1</c:v>
                </c:pt>
                <c:pt idx="47">
                  <c:v>0</c:v>
                </c:pt>
                <c:pt idx="48">
                  <c:v>0</c:v>
                </c:pt>
                <c:pt idx="49">
                  <c:v>6</c:v>
                </c:pt>
                <c:pt idx="50">
                  <c:v>3</c:v>
                </c:pt>
                <c:pt idx="51">
                  <c:v>1</c:v>
                </c:pt>
                <c:pt idx="52">
                  <c:v>0</c:v>
                </c:pt>
                <c:pt idx="53">
                  <c:v>1</c:v>
                </c:pt>
                <c:pt idx="54">
                  <c:v>1</c:v>
                </c:pt>
                <c:pt idx="55">
                  <c:v>2</c:v>
                </c:pt>
                <c:pt idx="56">
                  <c:v>3</c:v>
                </c:pt>
                <c:pt idx="57">
                  <c:v>4</c:v>
                </c:pt>
                <c:pt idx="58">
                  <c:v>4</c:v>
                </c:pt>
                <c:pt idx="59">
                  <c:v>0</c:v>
                </c:pt>
                <c:pt idx="60">
                  <c:v>1</c:v>
                </c:pt>
                <c:pt idx="61">
                  <c:v>1</c:v>
                </c:pt>
                <c:pt idx="62">
                  <c:v>0</c:v>
                </c:pt>
                <c:pt idx="63">
                  <c:v>0</c:v>
                </c:pt>
                <c:pt idx="64">
                  <c:v>1</c:v>
                </c:pt>
                <c:pt idx="65">
                  <c:v>0</c:v>
                </c:pt>
                <c:pt idx="66">
                  <c:v>2</c:v>
                </c:pt>
                <c:pt idx="67">
                  <c:v>4</c:v>
                </c:pt>
                <c:pt idx="68">
                  <c:v>3</c:v>
                </c:pt>
                <c:pt idx="69">
                  <c:v>3</c:v>
                </c:pt>
              </c:numCache>
            </c:numRef>
          </c:val>
          <c:extLst>
            <c:ext xmlns:c16="http://schemas.microsoft.com/office/drawing/2014/chart" uri="{C3380CC4-5D6E-409C-BE32-E72D297353CC}">
              <c16:uniqueId val="{00000000-E6A0-6D43-9F6D-C83E63665581}"/>
            </c:ext>
          </c:extLst>
        </c:ser>
        <c:ser>
          <c:idx val="4"/>
          <c:order val="3"/>
          <c:tx>
            <c:strRef>
              <c:f>Graphs!$BB$3</c:f>
              <c:strCache>
                <c:ptCount val="1"/>
                <c:pt idx="0">
                  <c:v>High</c:v>
                </c:pt>
              </c:strCache>
            </c:strRef>
          </c:tx>
          <c:spPr>
            <a:solidFill>
              <a:schemeClr val="accent2"/>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Graphs!$BB$4:$BB$73</c:f>
              <c:numCache>
                <c:formatCode>General</c:formatCode>
                <c:ptCount val="70"/>
                <c:pt idx="0">
                  <c:v>3</c:v>
                </c:pt>
                <c:pt idx="1">
                  <c:v>0</c:v>
                </c:pt>
                <c:pt idx="2">
                  <c:v>0</c:v>
                </c:pt>
                <c:pt idx="3">
                  <c:v>0</c:v>
                </c:pt>
                <c:pt idx="4">
                  <c:v>0</c:v>
                </c:pt>
                <c:pt idx="5">
                  <c:v>7</c:v>
                </c:pt>
                <c:pt idx="6">
                  <c:v>4</c:v>
                </c:pt>
                <c:pt idx="7">
                  <c:v>2</c:v>
                </c:pt>
                <c:pt idx="8">
                  <c:v>2</c:v>
                </c:pt>
                <c:pt idx="9">
                  <c:v>0</c:v>
                </c:pt>
                <c:pt idx="10">
                  <c:v>4</c:v>
                </c:pt>
                <c:pt idx="11">
                  <c:v>0</c:v>
                </c:pt>
                <c:pt idx="12">
                  <c:v>0</c:v>
                </c:pt>
                <c:pt idx="13">
                  <c:v>0</c:v>
                </c:pt>
                <c:pt idx="14">
                  <c:v>0</c:v>
                </c:pt>
                <c:pt idx="15">
                  <c:v>0</c:v>
                </c:pt>
                <c:pt idx="16">
                  <c:v>0</c:v>
                </c:pt>
                <c:pt idx="17">
                  <c:v>0</c:v>
                </c:pt>
                <c:pt idx="18">
                  <c:v>0</c:v>
                </c:pt>
                <c:pt idx="19">
                  <c:v>0</c:v>
                </c:pt>
                <c:pt idx="20">
                  <c:v>2</c:v>
                </c:pt>
                <c:pt idx="21">
                  <c:v>0</c:v>
                </c:pt>
                <c:pt idx="22">
                  <c:v>0</c:v>
                </c:pt>
                <c:pt idx="23">
                  <c:v>0</c:v>
                </c:pt>
                <c:pt idx="24">
                  <c:v>2</c:v>
                </c:pt>
                <c:pt idx="25">
                  <c:v>0</c:v>
                </c:pt>
                <c:pt idx="26">
                  <c:v>0</c:v>
                </c:pt>
                <c:pt idx="27">
                  <c:v>0</c:v>
                </c:pt>
                <c:pt idx="28">
                  <c:v>0</c:v>
                </c:pt>
                <c:pt idx="29">
                  <c:v>0</c:v>
                </c:pt>
                <c:pt idx="30">
                  <c:v>0</c:v>
                </c:pt>
                <c:pt idx="31">
                  <c:v>0</c:v>
                </c:pt>
                <c:pt idx="32">
                  <c:v>0</c:v>
                </c:pt>
                <c:pt idx="33">
                  <c:v>1</c:v>
                </c:pt>
                <c:pt idx="34">
                  <c:v>0</c:v>
                </c:pt>
                <c:pt idx="35">
                  <c:v>6</c:v>
                </c:pt>
                <c:pt idx="36">
                  <c:v>6</c:v>
                </c:pt>
                <c:pt idx="37">
                  <c:v>8</c:v>
                </c:pt>
                <c:pt idx="38">
                  <c:v>2</c:v>
                </c:pt>
                <c:pt idx="39">
                  <c:v>3</c:v>
                </c:pt>
                <c:pt idx="40">
                  <c:v>0</c:v>
                </c:pt>
                <c:pt idx="41">
                  <c:v>0</c:v>
                </c:pt>
                <c:pt idx="42">
                  <c:v>0</c:v>
                </c:pt>
                <c:pt idx="43">
                  <c:v>0</c:v>
                </c:pt>
                <c:pt idx="44">
                  <c:v>0</c:v>
                </c:pt>
                <c:pt idx="45">
                  <c:v>0</c:v>
                </c:pt>
                <c:pt idx="46">
                  <c:v>0</c:v>
                </c:pt>
                <c:pt idx="47">
                  <c:v>0</c:v>
                </c:pt>
                <c:pt idx="48">
                  <c:v>0</c:v>
                </c:pt>
                <c:pt idx="49">
                  <c:v>7</c:v>
                </c:pt>
                <c:pt idx="50">
                  <c:v>2</c:v>
                </c:pt>
                <c:pt idx="51">
                  <c:v>0</c:v>
                </c:pt>
                <c:pt idx="52">
                  <c:v>0</c:v>
                </c:pt>
                <c:pt idx="53">
                  <c:v>2</c:v>
                </c:pt>
                <c:pt idx="54">
                  <c:v>2</c:v>
                </c:pt>
                <c:pt idx="55">
                  <c:v>3</c:v>
                </c:pt>
                <c:pt idx="56">
                  <c:v>4</c:v>
                </c:pt>
                <c:pt idx="57">
                  <c:v>7</c:v>
                </c:pt>
                <c:pt idx="58">
                  <c:v>7</c:v>
                </c:pt>
                <c:pt idx="59">
                  <c:v>0</c:v>
                </c:pt>
                <c:pt idx="60">
                  <c:v>0</c:v>
                </c:pt>
                <c:pt idx="61">
                  <c:v>1</c:v>
                </c:pt>
                <c:pt idx="62">
                  <c:v>0</c:v>
                </c:pt>
                <c:pt idx="63">
                  <c:v>0</c:v>
                </c:pt>
                <c:pt idx="64">
                  <c:v>1</c:v>
                </c:pt>
                <c:pt idx="65">
                  <c:v>0</c:v>
                </c:pt>
                <c:pt idx="66">
                  <c:v>6</c:v>
                </c:pt>
                <c:pt idx="67">
                  <c:v>0</c:v>
                </c:pt>
                <c:pt idx="68">
                  <c:v>5</c:v>
                </c:pt>
                <c:pt idx="69">
                  <c:v>0</c:v>
                </c:pt>
              </c:numCache>
            </c:numRef>
          </c:val>
          <c:extLst>
            <c:ext xmlns:c16="http://schemas.microsoft.com/office/drawing/2014/chart" uri="{C3380CC4-5D6E-409C-BE32-E72D297353CC}">
              <c16:uniqueId val="{00000001-E6A0-6D43-9F6D-C83E63665581}"/>
            </c:ext>
          </c:extLst>
        </c:ser>
        <c:ser>
          <c:idx val="5"/>
          <c:order val="4"/>
          <c:tx>
            <c:strRef>
              <c:f>Graphs!$BC$3</c:f>
              <c:strCache>
                <c:ptCount val="1"/>
                <c:pt idx="0">
                  <c:v>Very High</c:v>
                </c:pt>
              </c:strCache>
            </c:strRef>
          </c:tx>
          <c:spPr>
            <a:solidFill>
              <a:srgbClr val="C00000"/>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Graphs!$BC$4:$BC$73</c:f>
              <c:numCache>
                <c:formatCode>General</c:formatCode>
                <c:ptCount val="70"/>
                <c:pt idx="0">
                  <c:v>0</c:v>
                </c:pt>
                <c:pt idx="1">
                  <c:v>0</c:v>
                </c:pt>
                <c:pt idx="2">
                  <c:v>1</c:v>
                </c:pt>
                <c:pt idx="3">
                  <c:v>0</c:v>
                </c:pt>
                <c:pt idx="4">
                  <c:v>0</c:v>
                </c:pt>
                <c:pt idx="5">
                  <c:v>16</c:v>
                </c:pt>
                <c:pt idx="6">
                  <c:v>7</c:v>
                </c:pt>
                <c:pt idx="7">
                  <c:v>4</c:v>
                </c:pt>
                <c:pt idx="8">
                  <c:v>2</c:v>
                </c:pt>
                <c:pt idx="9">
                  <c:v>0</c:v>
                </c:pt>
                <c:pt idx="10">
                  <c:v>1</c:v>
                </c:pt>
                <c:pt idx="11">
                  <c:v>0</c:v>
                </c:pt>
                <c:pt idx="12">
                  <c:v>0</c:v>
                </c:pt>
                <c:pt idx="13">
                  <c:v>0</c:v>
                </c:pt>
                <c:pt idx="14">
                  <c:v>0</c:v>
                </c:pt>
                <c:pt idx="15">
                  <c:v>0</c:v>
                </c:pt>
                <c:pt idx="16">
                  <c:v>0</c:v>
                </c:pt>
                <c:pt idx="17">
                  <c:v>0</c:v>
                </c:pt>
                <c:pt idx="18">
                  <c:v>0</c:v>
                </c:pt>
                <c:pt idx="19">
                  <c:v>0</c:v>
                </c:pt>
                <c:pt idx="20">
                  <c:v>0</c:v>
                </c:pt>
                <c:pt idx="21">
                  <c:v>8</c:v>
                </c:pt>
                <c:pt idx="22">
                  <c:v>0</c:v>
                </c:pt>
                <c:pt idx="23">
                  <c:v>0</c:v>
                </c:pt>
                <c:pt idx="24">
                  <c:v>1</c:v>
                </c:pt>
                <c:pt idx="25">
                  <c:v>0</c:v>
                </c:pt>
                <c:pt idx="26">
                  <c:v>0</c:v>
                </c:pt>
                <c:pt idx="27">
                  <c:v>0</c:v>
                </c:pt>
                <c:pt idx="28">
                  <c:v>0</c:v>
                </c:pt>
                <c:pt idx="29">
                  <c:v>0</c:v>
                </c:pt>
                <c:pt idx="30">
                  <c:v>0</c:v>
                </c:pt>
                <c:pt idx="31">
                  <c:v>0</c:v>
                </c:pt>
                <c:pt idx="32">
                  <c:v>0</c:v>
                </c:pt>
                <c:pt idx="33">
                  <c:v>0</c:v>
                </c:pt>
                <c:pt idx="34">
                  <c:v>0</c:v>
                </c:pt>
                <c:pt idx="35">
                  <c:v>16</c:v>
                </c:pt>
                <c:pt idx="36">
                  <c:v>14</c:v>
                </c:pt>
                <c:pt idx="37">
                  <c:v>5</c:v>
                </c:pt>
                <c:pt idx="38">
                  <c:v>0</c:v>
                </c:pt>
                <c:pt idx="39">
                  <c:v>2</c:v>
                </c:pt>
                <c:pt idx="40">
                  <c:v>0</c:v>
                </c:pt>
                <c:pt idx="41">
                  <c:v>0</c:v>
                </c:pt>
                <c:pt idx="42">
                  <c:v>0</c:v>
                </c:pt>
                <c:pt idx="43">
                  <c:v>0</c:v>
                </c:pt>
                <c:pt idx="44">
                  <c:v>0</c:v>
                </c:pt>
                <c:pt idx="45">
                  <c:v>0</c:v>
                </c:pt>
                <c:pt idx="46">
                  <c:v>0</c:v>
                </c:pt>
                <c:pt idx="47">
                  <c:v>0</c:v>
                </c:pt>
                <c:pt idx="48">
                  <c:v>0</c:v>
                </c:pt>
                <c:pt idx="49">
                  <c:v>1</c:v>
                </c:pt>
                <c:pt idx="50">
                  <c:v>3</c:v>
                </c:pt>
                <c:pt idx="51">
                  <c:v>0</c:v>
                </c:pt>
                <c:pt idx="52">
                  <c:v>0</c:v>
                </c:pt>
                <c:pt idx="53">
                  <c:v>0</c:v>
                </c:pt>
                <c:pt idx="54">
                  <c:v>0</c:v>
                </c:pt>
                <c:pt idx="55">
                  <c:v>0</c:v>
                </c:pt>
                <c:pt idx="56">
                  <c:v>0</c:v>
                </c:pt>
                <c:pt idx="57">
                  <c:v>3</c:v>
                </c:pt>
                <c:pt idx="58">
                  <c:v>5</c:v>
                </c:pt>
                <c:pt idx="59">
                  <c:v>0</c:v>
                </c:pt>
                <c:pt idx="60">
                  <c:v>1</c:v>
                </c:pt>
                <c:pt idx="61">
                  <c:v>0</c:v>
                </c:pt>
                <c:pt idx="62">
                  <c:v>0</c:v>
                </c:pt>
                <c:pt idx="63">
                  <c:v>0</c:v>
                </c:pt>
                <c:pt idx="64">
                  <c:v>0</c:v>
                </c:pt>
                <c:pt idx="65">
                  <c:v>0</c:v>
                </c:pt>
                <c:pt idx="66">
                  <c:v>10</c:v>
                </c:pt>
                <c:pt idx="67">
                  <c:v>11</c:v>
                </c:pt>
                <c:pt idx="68">
                  <c:v>9</c:v>
                </c:pt>
                <c:pt idx="69">
                  <c:v>1</c:v>
                </c:pt>
              </c:numCache>
            </c:numRef>
          </c:val>
          <c:extLst>
            <c:ext xmlns:c16="http://schemas.microsoft.com/office/drawing/2014/chart" uri="{C3380CC4-5D6E-409C-BE32-E72D297353CC}">
              <c16:uniqueId val="{00000002-E6A0-6D43-9F6D-C83E63665581}"/>
            </c:ext>
          </c:extLst>
        </c:ser>
        <c:ser>
          <c:idx val="0"/>
          <c:order val="5"/>
          <c:tx>
            <c:strRef>
              <c:f>Graphs!$AX$3</c:f>
              <c:strCache>
                <c:ptCount val="1"/>
                <c:pt idx="0">
                  <c:v>Low Priority Data Gap</c:v>
                </c:pt>
              </c:strCache>
            </c:strRef>
          </c:tx>
          <c:spPr>
            <a:solidFill>
              <a:schemeClr val="bg1">
                <a:lumMod val="75000"/>
              </a:schemeClr>
            </a:solidFill>
          </c:spPr>
          <c:invertIfNegative val="0"/>
          <c:val>
            <c:numRef>
              <c:f>Graphs!$AX$4:$AX$73</c:f>
              <c:numCache>
                <c:formatCode>General</c:formatCode>
                <c:ptCount val="70"/>
                <c:pt idx="0">
                  <c:v>4</c:v>
                </c:pt>
                <c:pt idx="1">
                  <c:v>4</c:v>
                </c:pt>
                <c:pt idx="2">
                  <c:v>0</c:v>
                </c:pt>
                <c:pt idx="3">
                  <c:v>22</c:v>
                </c:pt>
                <c:pt idx="4">
                  <c:v>6</c:v>
                </c:pt>
                <c:pt idx="5">
                  <c:v>2</c:v>
                </c:pt>
                <c:pt idx="6">
                  <c:v>4</c:v>
                </c:pt>
                <c:pt idx="7">
                  <c:v>2</c:v>
                </c:pt>
                <c:pt idx="8">
                  <c:v>0</c:v>
                </c:pt>
                <c:pt idx="9">
                  <c:v>0</c:v>
                </c:pt>
                <c:pt idx="10">
                  <c:v>2</c:v>
                </c:pt>
                <c:pt idx="11">
                  <c:v>40</c:v>
                </c:pt>
                <c:pt idx="12">
                  <c:v>24</c:v>
                </c:pt>
                <c:pt idx="13">
                  <c:v>24</c:v>
                </c:pt>
                <c:pt idx="14">
                  <c:v>20</c:v>
                </c:pt>
                <c:pt idx="15">
                  <c:v>6</c:v>
                </c:pt>
                <c:pt idx="16">
                  <c:v>4</c:v>
                </c:pt>
                <c:pt idx="17">
                  <c:v>8</c:v>
                </c:pt>
                <c:pt idx="18">
                  <c:v>8</c:v>
                </c:pt>
                <c:pt idx="19">
                  <c:v>0</c:v>
                </c:pt>
                <c:pt idx="20">
                  <c:v>2</c:v>
                </c:pt>
                <c:pt idx="21">
                  <c:v>0</c:v>
                </c:pt>
                <c:pt idx="22">
                  <c:v>44</c:v>
                </c:pt>
                <c:pt idx="23">
                  <c:v>44</c:v>
                </c:pt>
                <c:pt idx="24">
                  <c:v>4</c:v>
                </c:pt>
                <c:pt idx="25">
                  <c:v>16</c:v>
                </c:pt>
                <c:pt idx="26">
                  <c:v>18</c:v>
                </c:pt>
                <c:pt idx="27">
                  <c:v>18</c:v>
                </c:pt>
                <c:pt idx="28">
                  <c:v>30</c:v>
                </c:pt>
                <c:pt idx="29">
                  <c:v>26</c:v>
                </c:pt>
                <c:pt idx="30">
                  <c:v>44</c:v>
                </c:pt>
                <c:pt idx="31">
                  <c:v>0</c:v>
                </c:pt>
                <c:pt idx="32">
                  <c:v>12</c:v>
                </c:pt>
                <c:pt idx="33">
                  <c:v>0</c:v>
                </c:pt>
                <c:pt idx="34">
                  <c:v>4</c:v>
                </c:pt>
                <c:pt idx="35">
                  <c:v>0</c:v>
                </c:pt>
                <c:pt idx="36">
                  <c:v>2</c:v>
                </c:pt>
                <c:pt idx="37">
                  <c:v>0</c:v>
                </c:pt>
                <c:pt idx="38">
                  <c:v>0</c:v>
                </c:pt>
                <c:pt idx="39">
                  <c:v>12</c:v>
                </c:pt>
                <c:pt idx="40">
                  <c:v>1</c:v>
                </c:pt>
                <c:pt idx="41">
                  <c:v>0</c:v>
                </c:pt>
                <c:pt idx="42">
                  <c:v>16</c:v>
                </c:pt>
                <c:pt idx="43">
                  <c:v>16</c:v>
                </c:pt>
                <c:pt idx="44">
                  <c:v>24</c:v>
                </c:pt>
                <c:pt idx="45">
                  <c:v>42</c:v>
                </c:pt>
                <c:pt idx="46">
                  <c:v>6</c:v>
                </c:pt>
                <c:pt idx="47">
                  <c:v>6</c:v>
                </c:pt>
                <c:pt idx="48">
                  <c:v>16</c:v>
                </c:pt>
                <c:pt idx="49">
                  <c:v>2</c:v>
                </c:pt>
                <c:pt idx="50">
                  <c:v>0</c:v>
                </c:pt>
                <c:pt idx="51">
                  <c:v>16</c:v>
                </c:pt>
                <c:pt idx="52">
                  <c:v>0</c:v>
                </c:pt>
                <c:pt idx="53">
                  <c:v>4</c:v>
                </c:pt>
                <c:pt idx="54">
                  <c:v>4</c:v>
                </c:pt>
                <c:pt idx="55">
                  <c:v>4</c:v>
                </c:pt>
                <c:pt idx="56">
                  <c:v>4</c:v>
                </c:pt>
                <c:pt idx="57">
                  <c:v>2</c:v>
                </c:pt>
                <c:pt idx="58">
                  <c:v>4</c:v>
                </c:pt>
                <c:pt idx="59">
                  <c:v>16</c:v>
                </c:pt>
                <c:pt idx="60">
                  <c:v>0</c:v>
                </c:pt>
                <c:pt idx="61">
                  <c:v>16</c:v>
                </c:pt>
                <c:pt idx="62">
                  <c:v>16</c:v>
                </c:pt>
                <c:pt idx="63">
                  <c:v>16</c:v>
                </c:pt>
                <c:pt idx="64">
                  <c:v>18</c:v>
                </c:pt>
                <c:pt idx="65">
                  <c:v>42</c:v>
                </c:pt>
                <c:pt idx="66">
                  <c:v>2</c:v>
                </c:pt>
                <c:pt idx="67">
                  <c:v>0</c:v>
                </c:pt>
                <c:pt idx="68">
                  <c:v>4</c:v>
                </c:pt>
                <c:pt idx="69">
                  <c:v>2</c:v>
                </c:pt>
              </c:numCache>
            </c:numRef>
          </c:val>
          <c:extLst>
            <c:ext xmlns:c16="http://schemas.microsoft.com/office/drawing/2014/chart" uri="{C3380CC4-5D6E-409C-BE32-E72D297353CC}">
              <c16:uniqueId val="{0000000D-E6A0-6D43-9F6D-C83E63665581}"/>
            </c:ext>
          </c:extLst>
        </c:ser>
        <c:ser>
          <c:idx val="6"/>
          <c:order val="6"/>
          <c:tx>
            <c:strRef>
              <c:f>Graphs!$AW$3</c:f>
              <c:strCache>
                <c:ptCount val="1"/>
                <c:pt idx="0">
                  <c:v>High Priority Data Gap</c:v>
                </c:pt>
              </c:strCache>
            </c:strRef>
          </c:tx>
          <c:spPr>
            <a:solidFill>
              <a:srgbClr val="7030A0"/>
            </a:solidFill>
          </c:spPr>
          <c:invertIfNegative val="0"/>
          <c:val>
            <c:numRef>
              <c:f>Graphs!$AW$4:$AW$73</c:f>
              <c:numCache>
                <c:formatCode>General</c:formatCode>
                <c:ptCount val="70"/>
                <c:pt idx="0">
                  <c:v>6</c:v>
                </c:pt>
                <c:pt idx="1">
                  <c:v>2</c:v>
                </c:pt>
                <c:pt idx="2">
                  <c:v>0</c:v>
                </c:pt>
                <c:pt idx="3">
                  <c:v>22</c:v>
                </c:pt>
                <c:pt idx="4">
                  <c:v>0</c:v>
                </c:pt>
                <c:pt idx="5">
                  <c:v>4</c:v>
                </c:pt>
                <c:pt idx="6">
                  <c:v>2</c:v>
                </c:pt>
                <c:pt idx="7">
                  <c:v>0</c:v>
                </c:pt>
                <c:pt idx="8">
                  <c:v>0</c:v>
                </c:pt>
                <c:pt idx="9">
                  <c:v>26</c:v>
                </c:pt>
                <c:pt idx="10">
                  <c:v>8</c:v>
                </c:pt>
                <c:pt idx="11">
                  <c:v>0</c:v>
                </c:pt>
                <c:pt idx="12">
                  <c:v>20</c:v>
                </c:pt>
                <c:pt idx="13">
                  <c:v>20</c:v>
                </c:pt>
                <c:pt idx="14">
                  <c:v>16</c:v>
                </c:pt>
                <c:pt idx="15">
                  <c:v>0</c:v>
                </c:pt>
                <c:pt idx="16">
                  <c:v>0</c:v>
                </c:pt>
                <c:pt idx="17">
                  <c:v>0</c:v>
                </c:pt>
                <c:pt idx="18">
                  <c:v>33</c:v>
                </c:pt>
                <c:pt idx="19">
                  <c:v>20</c:v>
                </c:pt>
                <c:pt idx="20">
                  <c:v>12</c:v>
                </c:pt>
                <c:pt idx="21">
                  <c:v>32</c:v>
                </c:pt>
                <c:pt idx="22">
                  <c:v>0</c:v>
                </c:pt>
                <c:pt idx="23">
                  <c:v>0</c:v>
                </c:pt>
                <c:pt idx="24">
                  <c:v>27</c:v>
                </c:pt>
                <c:pt idx="25">
                  <c:v>28</c:v>
                </c:pt>
                <c:pt idx="26">
                  <c:v>26</c:v>
                </c:pt>
                <c:pt idx="27">
                  <c:v>26</c:v>
                </c:pt>
                <c:pt idx="28">
                  <c:v>8</c:v>
                </c:pt>
                <c:pt idx="29">
                  <c:v>14</c:v>
                </c:pt>
                <c:pt idx="30">
                  <c:v>0</c:v>
                </c:pt>
                <c:pt idx="31">
                  <c:v>0</c:v>
                </c:pt>
                <c:pt idx="32">
                  <c:v>26</c:v>
                </c:pt>
                <c:pt idx="33">
                  <c:v>0</c:v>
                </c:pt>
                <c:pt idx="34">
                  <c:v>38</c:v>
                </c:pt>
                <c:pt idx="35">
                  <c:v>10</c:v>
                </c:pt>
                <c:pt idx="36">
                  <c:v>8</c:v>
                </c:pt>
                <c:pt idx="37">
                  <c:v>16</c:v>
                </c:pt>
                <c:pt idx="38">
                  <c:v>19</c:v>
                </c:pt>
                <c:pt idx="39">
                  <c:v>8</c:v>
                </c:pt>
                <c:pt idx="40">
                  <c:v>16</c:v>
                </c:pt>
                <c:pt idx="41">
                  <c:v>28</c:v>
                </c:pt>
                <c:pt idx="42">
                  <c:v>28</c:v>
                </c:pt>
                <c:pt idx="43">
                  <c:v>28</c:v>
                </c:pt>
                <c:pt idx="44">
                  <c:v>16</c:v>
                </c:pt>
                <c:pt idx="45">
                  <c:v>0</c:v>
                </c:pt>
                <c:pt idx="46">
                  <c:v>0</c:v>
                </c:pt>
                <c:pt idx="47">
                  <c:v>0</c:v>
                </c:pt>
                <c:pt idx="48">
                  <c:v>28</c:v>
                </c:pt>
                <c:pt idx="49">
                  <c:v>0</c:v>
                </c:pt>
                <c:pt idx="50">
                  <c:v>30</c:v>
                </c:pt>
                <c:pt idx="51">
                  <c:v>26</c:v>
                </c:pt>
                <c:pt idx="52">
                  <c:v>6</c:v>
                </c:pt>
                <c:pt idx="53">
                  <c:v>32</c:v>
                </c:pt>
                <c:pt idx="54">
                  <c:v>32</c:v>
                </c:pt>
                <c:pt idx="55">
                  <c:v>32</c:v>
                </c:pt>
                <c:pt idx="56">
                  <c:v>30</c:v>
                </c:pt>
                <c:pt idx="57">
                  <c:v>27</c:v>
                </c:pt>
                <c:pt idx="58">
                  <c:v>23</c:v>
                </c:pt>
                <c:pt idx="59">
                  <c:v>28</c:v>
                </c:pt>
                <c:pt idx="60">
                  <c:v>38</c:v>
                </c:pt>
                <c:pt idx="61">
                  <c:v>26</c:v>
                </c:pt>
                <c:pt idx="62">
                  <c:v>28</c:v>
                </c:pt>
                <c:pt idx="63">
                  <c:v>28</c:v>
                </c:pt>
                <c:pt idx="64">
                  <c:v>14</c:v>
                </c:pt>
                <c:pt idx="65">
                  <c:v>2</c:v>
                </c:pt>
                <c:pt idx="66">
                  <c:v>24</c:v>
                </c:pt>
                <c:pt idx="67">
                  <c:v>24</c:v>
                </c:pt>
                <c:pt idx="68">
                  <c:v>12</c:v>
                </c:pt>
                <c:pt idx="69">
                  <c:v>28</c:v>
                </c:pt>
              </c:numCache>
            </c:numRef>
          </c:val>
          <c:extLst>
            <c:ext xmlns:c16="http://schemas.microsoft.com/office/drawing/2014/chart" uri="{C3380CC4-5D6E-409C-BE32-E72D297353CC}">
              <c16:uniqueId val="{00000001-8A66-EB40-88F1-3ABE7E79D204}"/>
            </c:ext>
          </c:extLst>
        </c:ser>
        <c:dLbls>
          <c:showLegendKey val="0"/>
          <c:showVal val="0"/>
          <c:showCatName val="0"/>
          <c:showSerName val="0"/>
          <c:showPercent val="0"/>
          <c:showBubbleSize val="0"/>
        </c:dLbls>
        <c:gapWidth val="25"/>
        <c:overlap val="100"/>
        <c:axId val="298646048"/>
        <c:axId val="298267600"/>
      </c:barChart>
      <c:catAx>
        <c:axId val="298646048"/>
        <c:scaling>
          <c:orientation val="minMax"/>
        </c:scaling>
        <c:delete val="0"/>
        <c:axPos val="b"/>
        <c:numFmt formatCode="General" sourceLinked="1"/>
        <c:majorTickMark val="none"/>
        <c:minorTickMark val="none"/>
        <c:tickLblPos val="nextTo"/>
        <c:txPr>
          <a:bodyPr/>
          <a:lstStyle/>
          <a:p>
            <a:pPr>
              <a:defRPr sz="2400" b="1"/>
            </a:pPr>
            <a:endParaRPr lang="en-US"/>
          </a:p>
        </c:txPr>
        <c:crossAx val="298267600"/>
        <c:crosses val="autoZero"/>
        <c:auto val="1"/>
        <c:lblAlgn val="ctr"/>
        <c:lblOffset val="100"/>
        <c:noMultiLvlLbl val="0"/>
      </c:catAx>
      <c:valAx>
        <c:axId val="298267600"/>
        <c:scaling>
          <c:orientation val="minMax"/>
          <c:max val="45"/>
        </c:scaling>
        <c:delete val="0"/>
        <c:axPos val="l"/>
        <c:numFmt formatCode="General" sourceLinked="1"/>
        <c:majorTickMark val="none"/>
        <c:minorTickMark val="none"/>
        <c:tickLblPos val="nextTo"/>
        <c:txPr>
          <a:bodyPr/>
          <a:lstStyle/>
          <a:p>
            <a:pPr>
              <a:defRPr sz="2400">
                <a:latin typeface="Arial" panose="020B0604020202020204" pitchFamily="34" charset="0"/>
                <a:cs typeface="Arial" panose="020B0604020202020204" pitchFamily="34" charset="0"/>
              </a:defRPr>
            </a:pPr>
            <a:endParaRPr lang="en-US"/>
          </a:p>
        </c:txPr>
        <c:crossAx val="298646048"/>
        <c:crosses val="autoZero"/>
        <c:crossBetween val="between"/>
      </c:valAx>
    </c:plotArea>
    <c:legend>
      <c:legendPos val="b"/>
      <c:overlay val="0"/>
      <c:txPr>
        <a:bodyPr/>
        <a:lstStyle/>
        <a:p>
          <a:pPr>
            <a:defRPr sz="2800">
              <a:latin typeface="Arial" panose="020B0604020202020204" pitchFamily="34" charset="0"/>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4000"/>
              <a:t>Terminal Migration</a:t>
            </a:r>
          </a:p>
        </c:rich>
      </c:tx>
      <c:layout>
        <c:manualLayout>
          <c:xMode val="edge"/>
          <c:yMode val="edge"/>
          <c:x val="0.4834348861675074"/>
          <c:y val="0"/>
        </c:manualLayout>
      </c:layout>
      <c:overlay val="0"/>
    </c:title>
    <c:autoTitleDeleted val="0"/>
    <c:plotArea>
      <c:layout/>
      <c:barChart>
        <c:barDir val="col"/>
        <c:grouping val="stacked"/>
        <c:varyColors val="0"/>
        <c:ser>
          <c:idx val="1"/>
          <c:order val="0"/>
          <c:tx>
            <c:strRef>
              <c:f>Graphs!$AY$3</c:f>
              <c:strCache>
                <c:ptCount val="1"/>
                <c:pt idx="0">
                  <c:v>Very Low</c:v>
                </c:pt>
              </c:strCache>
            </c:strRef>
          </c:tx>
          <c:spPr>
            <a:solidFill>
              <a:schemeClr val="accent6">
                <a:lumMod val="60000"/>
                <a:lumOff val="40000"/>
              </a:schemeClr>
            </a:solidFill>
          </c:spPr>
          <c:invertIfNegative val="0"/>
          <c:cat>
            <c:numRef>
              <c:f>Graphs!$D$4:$D$18</c:f>
              <c:numCache>
                <c:formatCode>@</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Graphs!$AY$4:$AY$18</c:f>
              <c:numCache>
                <c:formatCode>General</c:formatCode>
                <c:ptCount val="15"/>
                <c:pt idx="0">
                  <c:v>14</c:v>
                </c:pt>
                <c:pt idx="1">
                  <c:v>35</c:v>
                </c:pt>
                <c:pt idx="2">
                  <c:v>38</c:v>
                </c:pt>
                <c:pt idx="3">
                  <c:v>0</c:v>
                </c:pt>
                <c:pt idx="4">
                  <c:v>34</c:v>
                </c:pt>
                <c:pt idx="5">
                  <c:v>6</c:v>
                </c:pt>
                <c:pt idx="6">
                  <c:v>14</c:v>
                </c:pt>
                <c:pt idx="7">
                  <c:v>23</c:v>
                </c:pt>
                <c:pt idx="8">
                  <c:v>25</c:v>
                </c:pt>
                <c:pt idx="9">
                  <c:v>14</c:v>
                </c:pt>
                <c:pt idx="10">
                  <c:v>11</c:v>
                </c:pt>
                <c:pt idx="11">
                  <c:v>2</c:v>
                </c:pt>
                <c:pt idx="12">
                  <c:v>0</c:v>
                </c:pt>
                <c:pt idx="13">
                  <c:v>0</c:v>
                </c:pt>
                <c:pt idx="14">
                  <c:v>6</c:v>
                </c:pt>
              </c:numCache>
            </c:numRef>
          </c:val>
          <c:extLst>
            <c:ext xmlns:c16="http://schemas.microsoft.com/office/drawing/2014/chart" uri="{C3380CC4-5D6E-409C-BE32-E72D297353CC}">
              <c16:uniqueId val="{00000000-FCAC-4276-8D38-91093740C227}"/>
            </c:ext>
          </c:extLst>
        </c:ser>
        <c:ser>
          <c:idx val="2"/>
          <c:order val="1"/>
          <c:tx>
            <c:strRef>
              <c:f>Graphs!$AZ$3</c:f>
              <c:strCache>
                <c:ptCount val="1"/>
                <c:pt idx="0">
                  <c:v>Low</c:v>
                </c:pt>
              </c:strCache>
            </c:strRef>
          </c:tx>
          <c:spPr>
            <a:solidFill>
              <a:schemeClr val="accent6"/>
            </a:solidFill>
          </c:spPr>
          <c:invertIfNegative val="0"/>
          <c:cat>
            <c:numRef>
              <c:f>Graphs!$D$4:$D$18</c:f>
              <c:numCache>
                <c:formatCode>@</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Graphs!$AZ$4:$AZ$18</c:f>
              <c:numCache>
                <c:formatCode>General</c:formatCode>
                <c:ptCount val="15"/>
                <c:pt idx="0">
                  <c:v>5</c:v>
                </c:pt>
                <c:pt idx="1">
                  <c:v>3</c:v>
                </c:pt>
                <c:pt idx="2">
                  <c:v>3</c:v>
                </c:pt>
                <c:pt idx="3">
                  <c:v>0</c:v>
                </c:pt>
                <c:pt idx="4">
                  <c:v>4</c:v>
                </c:pt>
                <c:pt idx="5">
                  <c:v>3</c:v>
                </c:pt>
                <c:pt idx="6">
                  <c:v>6</c:v>
                </c:pt>
                <c:pt idx="7">
                  <c:v>7</c:v>
                </c:pt>
                <c:pt idx="8">
                  <c:v>11</c:v>
                </c:pt>
                <c:pt idx="9">
                  <c:v>4</c:v>
                </c:pt>
                <c:pt idx="10">
                  <c:v>11</c:v>
                </c:pt>
                <c:pt idx="11">
                  <c:v>1</c:v>
                </c:pt>
                <c:pt idx="12">
                  <c:v>0</c:v>
                </c:pt>
                <c:pt idx="13">
                  <c:v>0</c:v>
                </c:pt>
                <c:pt idx="14">
                  <c:v>2</c:v>
                </c:pt>
              </c:numCache>
            </c:numRef>
          </c:val>
          <c:extLst>
            <c:ext xmlns:c16="http://schemas.microsoft.com/office/drawing/2014/chart" uri="{C3380CC4-5D6E-409C-BE32-E72D297353CC}">
              <c16:uniqueId val="{00000001-FCAC-4276-8D38-91093740C227}"/>
            </c:ext>
          </c:extLst>
        </c:ser>
        <c:ser>
          <c:idx val="3"/>
          <c:order val="2"/>
          <c:tx>
            <c:strRef>
              <c:f>Graphs!$BA$3</c:f>
              <c:strCache>
                <c:ptCount val="1"/>
                <c:pt idx="0">
                  <c:v>Moderate</c:v>
                </c:pt>
              </c:strCache>
            </c:strRef>
          </c:tx>
          <c:spPr>
            <a:solidFill>
              <a:schemeClr val="accent4"/>
            </a:solidFill>
          </c:spPr>
          <c:invertIfNegative val="0"/>
          <c:cat>
            <c:numRef>
              <c:f>Graphs!$D$4:$D$18</c:f>
              <c:numCache>
                <c:formatCode>@</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Graphs!$BA$4:$BA$18</c:f>
              <c:numCache>
                <c:formatCode>General</c:formatCode>
                <c:ptCount val="15"/>
                <c:pt idx="0">
                  <c:v>12</c:v>
                </c:pt>
                <c:pt idx="1">
                  <c:v>0</c:v>
                </c:pt>
                <c:pt idx="2">
                  <c:v>2</c:v>
                </c:pt>
                <c:pt idx="3">
                  <c:v>0</c:v>
                </c:pt>
                <c:pt idx="4">
                  <c:v>0</c:v>
                </c:pt>
                <c:pt idx="5">
                  <c:v>6</c:v>
                </c:pt>
                <c:pt idx="6">
                  <c:v>7</c:v>
                </c:pt>
                <c:pt idx="7">
                  <c:v>6</c:v>
                </c:pt>
                <c:pt idx="8">
                  <c:v>4</c:v>
                </c:pt>
                <c:pt idx="9">
                  <c:v>0</c:v>
                </c:pt>
                <c:pt idx="10">
                  <c:v>7</c:v>
                </c:pt>
                <c:pt idx="11">
                  <c:v>1</c:v>
                </c:pt>
                <c:pt idx="12">
                  <c:v>0</c:v>
                </c:pt>
                <c:pt idx="13">
                  <c:v>0</c:v>
                </c:pt>
                <c:pt idx="14">
                  <c:v>0</c:v>
                </c:pt>
              </c:numCache>
            </c:numRef>
          </c:val>
          <c:extLst>
            <c:ext xmlns:c16="http://schemas.microsoft.com/office/drawing/2014/chart" uri="{C3380CC4-5D6E-409C-BE32-E72D297353CC}">
              <c16:uniqueId val="{00000002-FCAC-4276-8D38-91093740C227}"/>
            </c:ext>
          </c:extLst>
        </c:ser>
        <c:ser>
          <c:idx val="4"/>
          <c:order val="3"/>
          <c:tx>
            <c:strRef>
              <c:f>Graphs!$BB$3</c:f>
              <c:strCache>
                <c:ptCount val="1"/>
                <c:pt idx="0">
                  <c:v>High</c:v>
                </c:pt>
              </c:strCache>
            </c:strRef>
          </c:tx>
          <c:spPr>
            <a:solidFill>
              <a:schemeClr val="accent2"/>
            </a:solidFill>
          </c:spPr>
          <c:invertIfNegative val="0"/>
          <c:cat>
            <c:numRef>
              <c:f>Graphs!$D$4:$D$18</c:f>
              <c:numCache>
                <c:formatCode>@</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Graphs!$BB$4:$BB$18</c:f>
              <c:numCache>
                <c:formatCode>General</c:formatCode>
                <c:ptCount val="15"/>
                <c:pt idx="0">
                  <c:v>3</c:v>
                </c:pt>
                <c:pt idx="1">
                  <c:v>0</c:v>
                </c:pt>
                <c:pt idx="2">
                  <c:v>0</c:v>
                </c:pt>
                <c:pt idx="3">
                  <c:v>0</c:v>
                </c:pt>
                <c:pt idx="4">
                  <c:v>0</c:v>
                </c:pt>
                <c:pt idx="5">
                  <c:v>7</c:v>
                </c:pt>
                <c:pt idx="6">
                  <c:v>4</c:v>
                </c:pt>
                <c:pt idx="7">
                  <c:v>2</c:v>
                </c:pt>
                <c:pt idx="8">
                  <c:v>2</c:v>
                </c:pt>
                <c:pt idx="9">
                  <c:v>0</c:v>
                </c:pt>
                <c:pt idx="10">
                  <c:v>4</c:v>
                </c:pt>
                <c:pt idx="11">
                  <c:v>0</c:v>
                </c:pt>
                <c:pt idx="12">
                  <c:v>0</c:v>
                </c:pt>
                <c:pt idx="13">
                  <c:v>0</c:v>
                </c:pt>
                <c:pt idx="14">
                  <c:v>0</c:v>
                </c:pt>
              </c:numCache>
            </c:numRef>
          </c:val>
          <c:extLst>
            <c:ext xmlns:c16="http://schemas.microsoft.com/office/drawing/2014/chart" uri="{C3380CC4-5D6E-409C-BE32-E72D297353CC}">
              <c16:uniqueId val="{00000003-FCAC-4276-8D38-91093740C227}"/>
            </c:ext>
          </c:extLst>
        </c:ser>
        <c:ser>
          <c:idx val="5"/>
          <c:order val="4"/>
          <c:tx>
            <c:strRef>
              <c:f>Graphs!$BC$3</c:f>
              <c:strCache>
                <c:ptCount val="1"/>
                <c:pt idx="0">
                  <c:v>Very High</c:v>
                </c:pt>
              </c:strCache>
            </c:strRef>
          </c:tx>
          <c:spPr>
            <a:solidFill>
              <a:srgbClr val="C00000"/>
            </a:solidFill>
          </c:spPr>
          <c:invertIfNegative val="0"/>
          <c:cat>
            <c:numRef>
              <c:f>Graphs!$D$4:$D$18</c:f>
              <c:numCache>
                <c:formatCode>@</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Graphs!$BC$4:$BC$18</c:f>
              <c:numCache>
                <c:formatCode>General</c:formatCode>
                <c:ptCount val="15"/>
                <c:pt idx="0">
                  <c:v>0</c:v>
                </c:pt>
                <c:pt idx="1">
                  <c:v>0</c:v>
                </c:pt>
                <c:pt idx="2">
                  <c:v>1</c:v>
                </c:pt>
                <c:pt idx="3">
                  <c:v>0</c:v>
                </c:pt>
                <c:pt idx="4">
                  <c:v>0</c:v>
                </c:pt>
                <c:pt idx="5">
                  <c:v>16</c:v>
                </c:pt>
                <c:pt idx="6">
                  <c:v>7</c:v>
                </c:pt>
                <c:pt idx="7">
                  <c:v>4</c:v>
                </c:pt>
                <c:pt idx="8">
                  <c:v>2</c:v>
                </c:pt>
                <c:pt idx="9">
                  <c:v>0</c:v>
                </c:pt>
                <c:pt idx="10">
                  <c:v>1</c:v>
                </c:pt>
                <c:pt idx="11">
                  <c:v>0</c:v>
                </c:pt>
                <c:pt idx="12">
                  <c:v>0</c:v>
                </c:pt>
                <c:pt idx="13">
                  <c:v>0</c:v>
                </c:pt>
                <c:pt idx="14">
                  <c:v>0</c:v>
                </c:pt>
              </c:numCache>
            </c:numRef>
          </c:val>
          <c:extLst>
            <c:ext xmlns:c16="http://schemas.microsoft.com/office/drawing/2014/chart" uri="{C3380CC4-5D6E-409C-BE32-E72D297353CC}">
              <c16:uniqueId val="{00000004-FCAC-4276-8D38-91093740C227}"/>
            </c:ext>
          </c:extLst>
        </c:ser>
        <c:ser>
          <c:idx val="0"/>
          <c:order val="5"/>
          <c:tx>
            <c:strRef>
              <c:f>Graphs!$AX$3</c:f>
              <c:strCache>
                <c:ptCount val="1"/>
                <c:pt idx="0">
                  <c:v>Low Priority Data Gap</c:v>
                </c:pt>
              </c:strCache>
            </c:strRef>
          </c:tx>
          <c:spPr>
            <a:solidFill>
              <a:schemeClr val="accent3">
                <a:lumMod val="60000"/>
                <a:lumOff val="40000"/>
              </a:schemeClr>
            </a:solidFill>
          </c:spPr>
          <c:invertIfNegative val="0"/>
          <c:cat>
            <c:numRef>
              <c:f>Graphs!$D$4:$D$18</c:f>
              <c:numCache>
                <c:formatCode>@</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Graphs!$AX$4:$AX$18</c:f>
              <c:numCache>
                <c:formatCode>General</c:formatCode>
                <c:ptCount val="15"/>
                <c:pt idx="0">
                  <c:v>4</c:v>
                </c:pt>
                <c:pt idx="1">
                  <c:v>4</c:v>
                </c:pt>
                <c:pt idx="2">
                  <c:v>0</c:v>
                </c:pt>
                <c:pt idx="3">
                  <c:v>22</c:v>
                </c:pt>
                <c:pt idx="4">
                  <c:v>6</c:v>
                </c:pt>
                <c:pt idx="5">
                  <c:v>2</c:v>
                </c:pt>
                <c:pt idx="6">
                  <c:v>4</c:v>
                </c:pt>
                <c:pt idx="7">
                  <c:v>2</c:v>
                </c:pt>
                <c:pt idx="8">
                  <c:v>0</c:v>
                </c:pt>
                <c:pt idx="9">
                  <c:v>0</c:v>
                </c:pt>
                <c:pt idx="10">
                  <c:v>2</c:v>
                </c:pt>
                <c:pt idx="11">
                  <c:v>40</c:v>
                </c:pt>
                <c:pt idx="12">
                  <c:v>24</c:v>
                </c:pt>
                <c:pt idx="13">
                  <c:v>24</c:v>
                </c:pt>
                <c:pt idx="14">
                  <c:v>20</c:v>
                </c:pt>
              </c:numCache>
            </c:numRef>
          </c:val>
          <c:extLst>
            <c:ext xmlns:c16="http://schemas.microsoft.com/office/drawing/2014/chart" uri="{C3380CC4-5D6E-409C-BE32-E72D297353CC}">
              <c16:uniqueId val="{00000005-FCAC-4276-8D38-91093740C227}"/>
            </c:ext>
          </c:extLst>
        </c:ser>
        <c:ser>
          <c:idx val="6"/>
          <c:order val="6"/>
          <c:tx>
            <c:strRef>
              <c:f>Graphs!$AW$3</c:f>
              <c:strCache>
                <c:ptCount val="1"/>
                <c:pt idx="0">
                  <c:v>High Priority Data Gap</c:v>
                </c:pt>
              </c:strCache>
            </c:strRef>
          </c:tx>
          <c:spPr>
            <a:solidFill>
              <a:srgbClr val="7030A0"/>
            </a:solidFill>
          </c:spPr>
          <c:invertIfNegative val="0"/>
          <c:val>
            <c:numRef>
              <c:f>Graphs!$AW$4:$AW$18</c:f>
              <c:numCache>
                <c:formatCode>General</c:formatCode>
                <c:ptCount val="15"/>
                <c:pt idx="0">
                  <c:v>6</c:v>
                </c:pt>
                <c:pt idx="1">
                  <c:v>2</c:v>
                </c:pt>
                <c:pt idx="2">
                  <c:v>0</c:v>
                </c:pt>
                <c:pt idx="3">
                  <c:v>22</c:v>
                </c:pt>
                <c:pt idx="4">
                  <c:v>0</c:v>
                </c:pt>
                <c:pt idx="5">
                  <c:v>4</c:v>
                </c:pt>
                <c:pt idx="6">
                  <c:v>2</c:v>
                </c:pt>
                <c:pt idx="7">
                  <c:v>0</c:v>
                </c:pt>
                <c:pt idx="8">
                  <c:v>0</c:v>
                </c:pt>
                <c:pt idx="9">
                  <c:v>26</c:v>
                </c:pt>
                <c:pt idx="10">
                  <c:v>8</c:v>
                </c:pt>
                <c:pt idx="11">
                  <c:v>0</c:v>
                </c:pt>
                <c:pt idx="12">
                  <c:v>20</c:v>
                </c:pt>
                <c:pt idx="13">
                  <c:v>20</c:v>
                </c:pt>
                <c:pt idx="14">
                  <c:v>16</c:v>
                </c:pt>
              </c:numCache>
            </c:numRef>
          </c:val>
          <c:extLst>
            <c:ext xmlns:c16="http://schemas.microsoft.com/office/drawing/2014/chart" uri="{C3380CC4-5D6E-409C-BE32-E72D297353CC}">
              <c16:uniqueId val="{00000001-6967-144D-AE0F-6342FC5D05A4}"/>
            </c:ext>
          </c:extLst>
        </c:ser>
        <c:dLbls>
          <c:showLegendKey val="0"/>
          <c:showVal val="0"/>
          <c:showCatName val="0"/>
          <c:showSerName val="0"/>
          <c:showPercent val="0"/>
          <c:showBubbleSize val="0"/>
        </c:dLbls>
        <c:gapWidth val="25"/>
        <c:overlap val="100"/>
        <c:axId val="298646048"/>
        <c:axId val="298267600"/>
      </c:barChart>
      <c:catAx>
        <c:axId val="298646048"/>
        <c:scaling>
          <c:orientation val="minMax"/>
        </c:scaling>
        <c:delete val="0"/>
        <c:axPos val="b"/>
        <c:numFmt formatCode="@" sourceLinked="1"/>
        <c:majorTickMark val="none"/>
        <c:minorTickMark val="none"/>
        <c:tickLblPos val="nextTo"/>
        <c:txPr>
          <a:bodyPr/>
          <a:lstStyle/>
          <a:p>
            <a:pPr>
              <a:defRPr sz="2400" b="1"/>
            </a:pPr>
            <a:endParaRPr lang="en-US"/>
          </a:p>
        </c:txPr>
        <c:crossAx val="298267600"/>
        <c:crosses val="autoZero"/>
        <c:auto val="1"/>
        <c:lblAlgn val="ctr"/>
        <c:lblOffset val="100"/>
        <c:noMultiLvlLbl val="0"/>
      </c:catAx>
      <c:valAx>
        <c:axId val="298267600"/>
        <c:scaling>
          <c:orientation val="minMax"/>
          <c:max val="45"/>
        </c:scaling>
        <c:delete val="0"/>
        <c:axPos val="l"/>
        <c:numFmt formatCode="General" sourceLinked="1"/>
        <c:majorTickMark val="none"/>
        <c:minorTickMark val="none"/>
        <c:tickLblPos val="nextTo"/>
        <c:txPr>
          <a:bodyPr/>
          <a:lstStyle/>
          <a:p>
            <a:pPr>
              <a:defRPr sz="2400">
                <a:latin typeface="Arial" panose="020B0604020202020204" pitchFamily="34" charset="0"/>
                <a:cs typeface="Arial" panose="020B0604020202020204" pitchFamily="34" charset="0"/>
              </a:defRPr>
            </a:pPr>
            <a:endParaRPr lang="en-US"/>
          </a:p>
        </c:txPr>
        <c:crossAx val="298646048"/>
        <c:crosses val="autoZero"/>
        <c:crossBetween val="between"/>
      </c:valAx>
    </c:plotArea>
    <c:legend>
      <c:legendPos val="b"/>
      <c:overlay val="0"/>
      <c:txPr>
        <a:bodyPr/>
        <a:lstStyle/>
        <a:p>
          <a:pPr>
            <a:defRPr sz="2800">
              <a:latin typeface="Arial" panose="020B0604020202020204" pitchFamily="34" charset="0"/>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 Id="rId5" Type="http://schemas.openxmlformats.org/officeDocument/2006/relationships/chart" Target="../charts/chart24.xml"/><Relationship Id="rId4" Type="http://schemas.openxmlformats.org/officeDocument/2006/relationships/chart" Target="../charts/chart23.xml"/></Relationships>
</file>

<file path=xl/drawings/drawing1.xml><?xml version="1.0" encoding="utf-8"?>
<xdr:wsDr xmlns:xdr="http://schemas.openxmlformats.org/drawingml/2006/spreadsheetDrawing" xmlns:a="http://schemas.openxmlformats.org/drawingml/2006/main">
  <xdr:twoCellAnchor>
    <xdr:from>
      <xdr:col>64</xdr:col>
      <xdr:colOff>592665</xdr:colOff>
      <xdr:row>1</xdr:row>
      <xdr:rowOff>730250</xdr:rowOff>
    </xdr:from>
    <xdr:to>
      <xdr:col>118</xdr:col>
      <xdr:colOff>317500</xdr:colOff>
      <xdr:row>23</xdr:row>
      <xdr:rowOff>825500</xdr:rowOff>
    </xdr:to>
    <xdr:graphicFrame macro="">
      <xdr:nvGraphicFramePr>
        <xdr:cNvPr id="2" name="Chart 1">
          <a:extLst>
            <a:ext uri="{FF2B5EF4-FFF2-40B4-BE49-F238E27FC236}">
              <a16:creationId xmlns:a16="http://schemas.microsoft.com/office/drawing/2014/main" id="{6290C97B-D032-CF49-9754-E8D33D40F0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32</xdr:col>
      <xdr:colOff>1540933</xdr:colOff>
      <xdr:row>85</xdr:row>
      <xdr:rowOff>110067</xdr:rowOff>
    </xdr:from>
    <xdr:to>
      <xdr:col>61</xdr:col>
      <xdr:colOff>762000</xdr:colOff>
      <xdr:row>95</xdr:row>
      <xdr:rowOff>973667</xdr:rowOff>
    </xdr:to>
    <xdr:graphicFrame macro="">
      <xdr:nvGraphicFramePr>
        <xdr:cNvPr id="11" name="Chart 2">
          <a:extLst>
            <a:ext uri="{FF2B5EF4-FFF2-40B4-BE49-F238E27FC236}">
              <a16:creationId xmlns:a16="http://schemas.microsoft.com/office/drawing/2014/main" id="{EEF29861-2CA4-084A-B710-D6C81E18B198}"/>
            </a:ext>
            <a:ext uri="{147F2762-F138-4A5C-976F-8EAC2B608ADB}">
              <a16:predDERef xmlns:a16="http://schemas.microsoft.com/office/drawing/2014/main" pred="{6290C97B-D032-CF49-9754-E8D33D40F0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32</xdr:col>
      <xdr:colOff>1574800</xdr:colOff>
      <xdr:row>96</xdr:row>
      <xdr:rowOff>50800</xdr:rowOff>
    </xdr:from>
    <xdr:to>
      <xdr:col>61</xdr:col>
      <xdr:colOff>846667</xdr:colOff>
      <xdr:row>111</xdr:row>
      <xdr:rowOff>101600</xdr:rowOff>
    </xdr:to>
    <xdr:graphicFrame macro="">
      <xdr:nvGraphicFramePr>
        <xdr:cNvPr id="20" name="Chart 3">
          <a:extLst>
            <a:ext uri="{FF2B5EF4-FFF2-40B4-BE49-F238E27FC236}">
              <a16:creationId xmlns:a16="http://schemas.microsoft.com/office/drawing/2014/main" id="{333657DD-F9FB-0B46-914A-ECA62ACE5AF5}"/>
            </a:ext>
            <a:ext uri="{147F2762-F138-4A5C-976F-8EAC2B608ADB}">
              <a16:predDERef xmlns:a16="http://schemas.microsoft.com/office/drawing/2014/main" pred="{EEF29861-2CA4-084A-B710-D6C81E18B1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33</xdr:col>
      <xdr:colOff>0</xdr:colOff>
      <xdr:row>112</xdr:row>
      <xdr:rowOff>0</xdr:rowOff>
    </xdr:from>
    <xdr:to>
      <xdr:col>62</xdr:col>
      <xdr:colOff>42333</xdr:colOff>
      <xdr:row>132</xdr:row>
      <xdr:rowOff>406400</xdr:rowOff>
    </xdr:to>
    <xdr:graphicFrame macro="">
      <xdr:nvGraphicFramePr>
        <xdr:cNvPr id="7" name="Chart 4">
          <a:extLst>
            <a:ext uri="{FF2B5EF4-FFF2-40B4-BE49-F238E27FC236}">
              <a16:creationId xmlns:a16="http://schemas.microsoft.com/office/drawing/2014/main" id="{25C84F65-4DBF-CE43-9F33-C5F5D174D55E}"/>
            </a:ext>
            <a:ext uri="{147F2762-F138-4A5C-976F-8EAC2B608ADB}">
              <a16:predDERef xmlns:a16="http://schemas.microsoft.com/office/drawing/2014/main" pred="{333657DD-F9FB-0B46-914A-ECA62ACE5A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33</xdr:col>
      <xdr:colOff>42332</xdr:colOff>
      <xdr:row>132</xdr:row>
      <xdr:rowOff>1439333</xdr:rowOff>
    </xdr:from>
    <xdr:to>
      <xdr:col>62</xdr:col>
      <xdr:colOff>296332</xdr:colOff>
      <xdr:row>146</xdr:row>
      <xdr:rowOff>567266</xdr:rowOff>
    </xdr:to>
    <xdr:graphicFrame macro="">
      <xdr:nvGraphicFramePr>
        <xdr:cNvPr id="19" name="Chart 5">
          <a:extLst>
            <a:ext uri="{FF2B5EF4-FFF2-40B4-BE49-F238E27FC236}">
              <a16:creationId xmlns:a16="http://schemas.microsoft.com/office/drawing/2014/main" id="{47274DCC-8AA9-6742-A016-1D9710B4A3AD}"/>
            </a:ext>
            <a:ext uri="{147F2762-F138-4A5C-976F-8EAC2B608ADB}">
              <a16:predDERef xmlns:a16="http://schemas.microsoft.com/office/drawing/2014/main" pred="{25C84F65-4DBF-CE43-9F33-C5F5D174D5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64</xdr:col>
      <xdr:colOff>444500</xdr:colOff>
      <xdr:row>47</xdr:row>
      <xdr:rowOff>571499</xdr:rowOff>
    </xdr:from>
    <xdr:to>
      <xdr:col>118</xdr:col>
      <xdr:colOff>169335</xdr:colOff>
      <xdr:row>70</xdr:row>
      <xdr:rowOff>973666</xdr:rowOff>
    </xdr:to>
    <xdr:graphicFrame macro="">
      <xdr:nvGraphicFramePr>
        <xdr:cNvPr id="3" name="Chart 7">
          <a:extLst>
            <a:ext uri="{FF2B5EF4-FFF2-40B4-BE49-F238E27FC236}">
              <a16:creationId xmlns:a16="http://schemas.microsoft.com/office/drawing/2014/main" id="{EC03E489-EC04-A345-AB43-ADED49478775}"/>
            </a:ext>
            <a:ext uri="{147F2762-F138-4A5C-976F-8EAC2B608ADB}">
              <a16:predDERef xmlns:a16="http://schemas.microsoft.com/office/drawing/2014/main" pred="{47274DCC-8AA9-6742-A016-1D9710B4A3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64</xdr:col>
      <xdr:colOff>508000</xdr:colOff>
      <xdr:row>24</xdr:row>
      <xdr:rowOff>444500</xdr:rowOff>
    </xdr:from>
    <xdr:to>
      <xdr:col>118</xdr:col>
      <xdr:colOff>232835</xdr:colOff>
      <xdr:row>46</xdr:row>
      <xdr:rowOff>539750</xdr:rowOff>
    </xdr:to>
    <xdr:graphicFrame macro="">
      <xdr:nvGraphicFramePr>
        <xdr:cNvPr id="9" name="Chart 8">
          <a:extLst>
            <a:ext uri="{FF2B5EF4-FFF2-40B4-BE49-F238E27FC236}">
              <a16:creationId xmlns:a16="http://schemas.microsoft.com/office/drawing/2014/main" id="{23B96A5A-5962-9E49-A38E-FA50A5F33D03}"/>
            </a:ext>
            <a:ext uri="{147F2762-F138-4A5C-976F-8EAC2B608ADB}">
              <a16:predDERef xmlns:a16="http://schemas.microsoft.com/office/drawing/2014/main" pred="{EC03E489-EC04-A345-AB43-ADED494787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64</xdr:col>
      <xdr:colOff>317500</xdr:colOff>
      <xdr:row>71</xdr:row>
      <xdr:rowOff>889000</xdr:rowOff>
    </xdr:from>
    <xdr:to>
      <xdr:col>118</xdr:col>
      <xdr:colOff>42335</xdr:colOff>
      <xdr:row>97</xdr:row>
      <xdr:rowOff>603250</xdr:rowOff>
    </xdr:to>
    <xdr:graphicFrame macro="">
      <xdr:nvGraphicFramePr>
        <xdr:cNvPr id="21" name="Chart 9">
          <a:extLst>
            <a:ext uri="{FF2B5EF4-FFF2-40B4-BE49-F238E27FC236}">
              <a16:creationId xmlns:a16="http://schemas.microsoft.com/office/drawing/2014/main" id="{73415122-5391-7A4A-B3E9-734366109818}"/>
            </a:ext>
            <a:ext uri="{147F2762-F138-4A5C-976F-8EAC2B608ADB}">
              <a16:predDERef xmlns:a16="http://schemas.microsoft.com/office/drawing/2014/main" pred="{23B96A5A-5962-9E49-A38E-FA50A5F33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124</xdr:col>
      <xdr:colOff>296334</xdr:colOff>
      <xdr:row>2</xdr:row>
      <xdr:rowOff>634998</xdr:rowOff>
    </xdr:from>
    <xdr:to>
      <xdr:col>157</xdr:col>
      <xdr:colOff>107952</xdr:colOff>
      <xdr:row>18</xdr:row>
      <xdr:rowOff>643465</xdr:rowOff>
    </xdr:to>
    <xdr:graphicFrame macro="">
      <xdr:nvGraphicFramePr>
        <xdr:cNvPr id="26" name="Chart 12">
          <a:extLst>
            <a:ext uri="{FF2B5EF4-FFF2-40B4-BE49-F238E27FC236}">
              <a16:creationId xmlns:a16="http://schemas.microsoft.com/office/drawing/2014/main" id="{85B64220-80F6-4A4A-9DB6-FECF67100AA0}"/>
            </a:ext>
            <a:ext uri="{147F2762-F138-4A5C-976F-8EAC2B608ADB}">
              <a16:predDERef xmlns:a16="http://schemas.microsoft.com/office/drawing/2014/main" pred="{73415122-5391-7A4A-B3E9-7343661098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124</xdr:col>
      <xdr:colOff>338667</xdr:colOff>
      <xdr:row>19</xdr:row>
      <xdr:rowOff>931333</xdr:rowOff>
    </xdr:from>
    <xdr:to>
      <xdr:col>156</xdr:col>
      <xdr:colOff>677334</xdr:colOff>
      <xdr:row>37</xdr:row>
      <xdr:rowOff>592667</xdr:rowOff>
    </xdr:to>
    <xdr:graphicFrame macro="">
      <xdr:nvGraphicFramePr>
        <xdr:cNvPr id="14" name="Chart 13">
          <a:extLst>
            <a:ext uri="{FF2B5EF4-FFF2-40B4-BE49-F238E27FC236}">
              <a16:creationId xmlns:a16="http://schemas.microsoft.com/office/drawing/2014/main" id="{272ADC6A-38C4-554F-82B5-94A46F38AECB}"/>
            </a:ext>
            <a:ext uri="{147F2762-F138-4A5C-976F-8EAC2B608ADB}">
              <a16:predDERef xmlns:a16="http://schemas.microsoft.com/office/drawing/2014/main" pred="{85B64220-80F6-4A4A-9DB6-FECF67100A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124</xdr:col>
      <xdr:colOff>381000</xdr:colOff>
      <xdr:row>40</xdr:row>
      <xdr:rowOff>423333</xdr:rowOff>
    </xdr:from>
    <xdr:to>
      <xdr:col>156</xdr:col>
      <xdr:colOff>376768</xdr:colOff>
      <xdr:row>55</xdr:row>
      <xdr:rowOff>436033</xdr:rowOff>
    </xdr:to>
    <xdr:graphicFrame macro="">
      <xdr:nvGraphicFramePr>
        <xdr:cNvPr id="15" name="Chart 14">
          <a:extLst>
            <a:ext uri="{FF2B5EF4-FFF2-40B4-BE49-F238E27FC236}">
              <a16:creationId xmlns:a16="http://schemas.microsoft.com/office/drawing/2014/main" id="{084F9DC1-E6E9-A046-9080-9F056CD74023}"/>
            </a:ext>
            <a:ext uri="{147F2762-F138-4A5C-976F-8EAC2B608ADB}">
              <a16:predDERef xmlns:a16="http://schemas.microsoft.com/office/drawing/2014/main" pred="{272ADC6A-38C4-554F-82B5-94A46F38AE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124</xdr:col>
      <xdr:colOff>423334</xdr:colOff>
      <xdr:row>56</xdr:row>
      <xdr:rowOff>380999</xdr:rowOff>
    </xdr:from>
    <xdr:to>
      <xdr:col>156</xdr:col>
      <xdr:colOff>635000</xdr:colOff>
      <xdr:row>70</xdr:row>
      <xdr:rowOff>931333</xdr:rowOff>
    </xdr:to>
    <xdr:graphicFrame macro="">
      <xdr:nvGraphicFramePr>
        <xdr:cNvPr id="16" name="Chart 15">
          <a:extLst>
            <a:ext uri="{FF2B5EF4-FFF2-40B4-BE49-F238E27FC236}">
              <a16:creationId xmlns:a16="http://schemas.microsoft.com/office/drawing/2014/main" id="{0EE05413-3D15-324F-A056-ABCC56728DC3}"/>
            </a:ext>
            <a:ext uri="{147F2762-F138-4A5C-976F-8EAC2B608ADB}">
              <a16:predDERef xmlns:a16="http://schemas.microsoft.com/office/drawing/2014/main" pred="{084F9DC1-E6E9-A046-9080-9F056CD740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124</xdr:col>
      <xdr:colOff>296333</xdr:colOff>
      <xdr:row>74</xdr:row>
      <xdr:rowOff>0</xdr:rowOff>
    </xdr:from>
    <xdr:to>
      <xdr:col>156</xdr:col>
      <xdr:colOff>465667</xdr:colOff>
      <xdr:row>92</xdr:row>
      <xdr:rowOff>1227665</xdr:rowOff>
    </xdr:to>
    <xdr:graphicFrame macro="">
      <xdr:nvGraphicFramePr>
        <xdr:cNvPr id="17" name="Chart 16">
          <a:extLst>
            <a:ext uri="{FF2B5EF4-FFF2-40B4-BE49-F238E27FC236}">
              <a16:creationId xmlns:a16="http://schemas.microsoft.com/office/drawing/2014/main" id="{DCD48D48-6DC8-3E40-9047-78EB87457CF3}"/>
            </a:ext>
            <a:ext uri="{147F2762-F138-4A5C-976F-8EAC2B608ADB}">
              <a16:predDERef xmlns:a16="http://schemas.microsoft.com/office/drawing/2014/main" pred="{0EE05413-3D15-324F-A056-ABCC56728D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66</xdr:col>
      <xdr:colOff>0</xdr:colOff>
      <xdr:row>98</xdr:row>
      <xdr:rowOff>0</xdr:rowOff>
    </xdr:from>
    <xdr:to>
      <xdr:col>119</xdr:col>
      <xdr:colOff>444502</xdr:colOff>
      <xdr:row>109</xdr:row>
      <xdr:rowOff>592666</xdr:rowOff>
    </xdr:to>
    <xdr:graphicFrame macro="">
      <xdr:nvGraphicFramePr>
        <xdr:cNvPr id="22" name="Chart 9">
          <a:extLst>
            <a:ext uri="{FF2B5EF4-FFF2-40B4-BE49-F238E27FC236}">
              <a16:creationId xmlns:a16="http://schemas.microsoft.com/office/drawing/2014/main" id="{0C2B414D-A1BD-8E45-A2F1-9BF8F8E5C960}"/>
            </a:ext>
            <a:ext uri="{147F2762-F138-4A5C-976F-8EAC2B608ADB}">
              <a16:predDERef xmlns:a16="http://schemas.microsoft.com/office/drawing/2014/main" pred="{DCD48D48-6DC8-3E40-9047-78EB87457C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502477</xdr:colOff>
      <xdr:row>170</xdr:row>
      <xdr:rowOff>616226</xdr:rowOff>
    </xdr:from>
    <xdr:to>
      <xdr:col>18</xdr:col>
      <xdr:colOff>469347</xdr:colOff>
      <xdr:row>184</xdr:row>
      <xdr:rowOff>193261</xdr:rowOff>
    </xdr:to>
    <xdr:graphicFrame macro="">
      <xdr:nvGraphicFramePr>
        <xdr:cNvPr id="6" name="Chart 5">
          <a:extLst>
            <a:ext uri="{FF2B5EF4-FFF2-40B4-BE49-F238E27FC236}">
              <a16:creationId xmlns:a16="http://schemas.microsoft.com/office/drawing/2014/main" id="{D9AB0D7E-2F3E-D34B-AF1C-74EC0D48CE13}"/>
            </a:ext>
            <a:ext uri="{147F2762-F138-4A5C-976F-8EAC2B608ADB}">
              <a16:predDERef xmlns:a16="http://schemas.microsoft.com/office/drawing/2014/main" pred="{0C2B414D-A1BD-8E45-A2F1-9BF8F8E5C9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290286</xdr:colOff>
      <xdr:row>185</xdr:row>
      <xdr:rowOff>199572</xdr:rowOff>
    </xdr:from>
    <xdr:to>
      <xdr:col>18</xdr:col>
      <xdr:colOff>257156</xdr:colOff>
      <xdr:row>208</xdr:row>
      <xdr:rowOff>266463</xdr:rowOff>
    </xdr:to>
    <xdr:graphicFrame macro="">
      <xdr:nvGraphicFramePr>
        <xdr:cNvPr id="24" name="Chart 23">
          <a:extLst>
            <a:ext uri="{FF2B5EF4-FFF2-40B4-BE49-F238E27FC236}">
              <a16:creationId xmlns:a16="http://schemas.microsoft.com/office/drawing/2014/main" id="{725BDA8F-E3C1-7349-A4CF-783BE31FE1A0}"/>
            </a:ext>
            <a:ext uri="{147F2762-F138-4A5C-976F-8EAC2B608ADB}">
              <a16:predDERef xmlns:a16="http://schemas.microsoft.com/office/drawing/2014/main" pred="{D9AB0D7E-2F3E-D34B-AF1C-74EC0D48CE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18</xdr:col>
      <xdr:colOff>1378857</xdr:colOff>
      <xdr:row>170</xdr:row>
      <xdr:rowOff>562428</xdr:rowOff>
    </xdr:from>
    <xdr:to>
      <xdr:col>23</xdr:col>
      <xdr:colOff>1345728</xdr:colOff>
      <xdr:row>184</xdr:row>
      <xdr:rowOff>139463</xdr:rowOff>
    </xdr:to>
    <xdr:graphicFrame macro="">
      <xdr:nvGraphicFramePr>
        <xdr:cNvPr id="25" name="Chart 24">
          <a:extLst>
            <a:ext uri="{FF2B5EF4-FFF2-40B4-BE49-F238E27FC236}">
              <a16:creationId xmlns:a16="http://schemas.microsoft.com/office/drawing/2014/main" id="{3792F6A8-BC1B-5648-B420-3A5BCE39564C}"/>
            </a:ext>
            <a:ext uri="{147F2762-F138-4A5C-976F-8EAC2B608ADB}">
              <a16:predDERef xmlns:a16="http://schemas.microsoft.com/office/drawing/2014/main" pred="{725BDA8F-E3C1-7349-A4CF-783BE31FE1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19</xdr:col>
      <xdr:colOff>0</xdr:colOff>
      <xdr:row>186</xdr:row>
      <xdr:rowOff>0</xdr:rowOff>
    </xdr:from>
    <xdr:to>
      <xdr:col>23</xdr:col>
      <xdr:colOff>1563442</xdr:colOff>
      <xdr:row>209</xdr:row>
      <xdr:rowOff>66891</xdr:rowOff>
    </xdr:to>
    <xdr:graphicFrame macro="">
      <xdr:nvGraphicFramePr>
        <xdr:cNvPr id="27" name="Chart 26">
          <a:extLst>
            <a:ext uri="{FF2B5EF4-FFF2-40B4-BE49-F238E27FC236}">
              <a16:creationId xmlns:a16="http://schemas.microsoft.com/office/drawing/2014/main" id="{7522E871-CB39-7748-834E-5F787513C69E}"/>
            </a:ext>
            <a:ext uri="{147F2762-F138-4A5C-976F-8EAC2B608ADB}">
              <a16:predDERef xmlns:a16="http://schemas.microsoft.com/office/drawing/2014/main" pred="{3792F6A8-BC1B-5648-B420-3A5BCE3956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12</xdr:col>
      <xdr:colOff>1367308</xdr:colOff>
      <xdr:row>224</xdr:row>
      <xdr:rowOff>125211</xdr:rowOff>
    </xdr:from>
    <xdr:to>
      <xdr:col>20</xdr:col>
      <xdr:colOff>561663</xdr:colOff>
      <xdr:row>264</xdr:row>
      <xdr:rowOff>0</xdr:rowOff>
    </xdr:to>
    <xdr:graphicFrame macro="">
      <xdr:nvGraphicFramePr>
        <xdr:cNvPr id="28" name="Chart 11">
          <a:extLst>
            <a:ext uri="{FF2B5EF4-FFF2-40B4-BE49-F238E27FC236}">
              <a16:creationId xmlns:a16="http://schemas.microsoft.com/office/drawing/2014/main" id="{5FE6EED5-C07F-804D-8F00-3A951684A8ED}"/>
            </a:ext>
            <a:ext uri="{147F2762-F138-4A5C-976F-8EAC2B608ADB}">
              <a16:predDERef xmlns:a16="http://schemas.microsoft.com/office/drawing/2014/main" pred="{7522E871-CB39-7748-834E-5F787513C6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67</xdr:col>
      <xdr:colOff>18895</xdr:colOff>
      <xdr:row>3</xdr:row>
      <xdr:rowOff>609522</xdr:rowOff>
    </xdr:from>
    <xdr:to>
      <xdr:col>75</xdr:col>
      <xdr:colOff>402683</xdr:colOff>
      <xdr:row>4</xdr:row>
      <xdr:rowOff>485698</xdr:rowOff>
    </xdr:to>
    <xdr:sp macro="" textlink="">
      <xdr:nvSpPr>
        <xdr:cNvPr id="18" name="TextBox 17">
          <a:extLst>
            <a:ext uri="{FF2B5EF4-FFF2-40B4-BE49-F238E27FC236}">
              <a16:creationId xmlns:a16="http://schemas.microsoft.com/office/drawing/2014/main" id="{82C796F9-8A98-8564-E265-61F184A9E7AD}"/>
            </a:ext>
            <a:ext uri="{147F2762-F138-4A5C-976F-8EAC2B608ADB}">
              <a16:predDERef xmlns:a16="http://schemas.microsoft.com/office/drawing/2014/main" pred="{5FE6EED5-C07F-804D-8F00-3A951684A8ED}"/>
            </a:ext>
          </a:extLst>
        </xdr:cNvPr>
        <xdr:cNvSpPr txBox="1"/>
      </xdr:nvSpPr>
      <xdr:spPr>
        <a:xfrm>
          <a:off x="117385480" y="3738059"/>
          <a:ext cx="6083301" cy="929346"/>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4800">
              <a:latin typeface="+mn-lt"/>
              <a:ea typeface="+mn-lt"/>
              <a:cs typeface="+mn-lt"/>
            </a:rPr>
            <a:t>TERMINAL MIGRATION</a:t>
          </a:r>
        </a:p>
      </xdr:txBody>
    </xdr:sp>
    <xdr:clientData/>
  </xdr:twoCellAnchor>
  <xdr:twoCellAnchor>
    <xdr:from>
      <xdr:col>89</xdr:col>
      <xdr:colOff>16418</xdr:colOff>
      <xdr:row>3</xdr:row>
      <xdr:rowOff>668995</xdr:rowOff>
    </xdr:from>
    <xdr:to>
      <xdr:col>98</xdr:col>
      <xdr:colOff>0</xdr:colOff>
      <xdr:row>4</xdr:row>
      <xdr:rowOff>545171</xdr:rowOff>
    </xdr:to>
    <xdr:sp macro="" textlink="">
      <xdr:nvSpPr>
        <xdr:cNvPr id="4" name="TextBox 3">
          <a:extLst>
            <a:ext uri="{FF2B5EF4-FFF2-40B4-BE49-F238E27FC236}">
              <a16:creationId xmlns:a16="http://schemas.microsoft.com/office/drawing/2014/main" id="{EEF479A4-359A-2447-B223-2FB1BA6D29C1}"/>
            </a:ext>
            <a:ext uri="{147F2762-F138-4A5C-976F-8EAC2B608ADB}">
              <a16:predDERef xmlns:a16="http://schemas.microsoft.com/office/drawing/2014/main" pred="{5FE6EED5-C07F-804D-8F00-3A951684A8ED}"/>
            </a:ext>
          </a:extLst>
        </xdr:cNvPr>
        <xdr:cNvSpPr txBox="1"/>
      </xdr:nvSpPr>
      <xdr:spPr>
        <a:xfrm>
          <a:off x="133056662" y="3797532"/>
          <a:ext cx="6395533" cy="929346"/>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4800">
              <a:latin typeface="+mn-lt"/>
              <a:ea typeface="+mn-lt"/>
              <a:cs typeface="+mn-lt"/>
            </a:rPr>
            <a:t>FRESHWATER</a:t>
          </a:r>
          <a:r>
            <a:rPr lang="en-US" sz="4800" baseline="0">
              <a:latin typeface="+mn-lt"/>
              <a:ea typeface="+mn-lt"/>
              <a:cs typeface="+mn-lt"/>
            </a:rPr>
            <a:t> REARING</a:t>
          </a:r>
          <a:endParaRPr lang="en-US" sz="4800">
            <a:latin typeface="+mn-lt"/>
            <a:ea typeface="+mn-lt"/>
            <a:cs typeface="+mn-lt"/>
          </a:endParaRPr>
        </a:p>
      </xdr:txBody>
    </xdr:sp>
    <xdr:clientData/>
  </xdr:twoCellAnchor>
</xdr:wsDr>
</file>

<file path=xl/drawings/drawing2.xml><?xml version="1.0" encoding="utf-8"?>
<c:userShapes xmlns:c="http://schemas.openxmlformats.org/drawingml/2006/chart">
  <cdr:relSizeAnchor xmlns:cdr="http://schemas.openxmlformats.org/drawingml/2006/chartDrawing">
    <cdr:from>
      <cdr:x>0.7393</cdr:x>
      <cdr:y>0.09405</cdr:y>
    </cdr:from>
    <cdr:to>
      <cdr:x>0.87086</cdr:x>
      <cdr:y>0.134</cdr:y>
    </cdr:to>
    <cdr:sp macro="" textlink="">
      <cdr:nvSpPr>
        <cdr:cNvPr id="2" name="TextBox 3">
          <a:extLst xmlns:a="http://schemas.openxmlformats.org/drawingml/2006/main">
            <a:ext uri="{FF2B5EF4-FFF2-40B4-BE49-F238E27FC236}">
              <a16:creationId xmlns:a16="http://schemas.microsoft.com/office/drawing/2014/main" id="{EEF479A4-359A-2447-B223-2FB1BA6D29C1}"/>
            </a:ext>
            <a:ext uri="{147F2762-F138-4A5C-976F-8EAC2B608ADB}">
              <a16:predDERef xmlns:a16="http://schemas.microsoft.com/office/drawing/2014/main" pred="{5FE6EED5-C07F-804D-8F00-3A951684A8ED}"/>
            </a:ext>
          </a:extLst>
        </cdr:cNvPr>
        <cdr:cNvSpPr txBox="1"/>
      </cdr:nvSpPr>
      <cdr:spPr>
        <a:xfrm xmlns:a="http://schemas.openxmlformats.org/drawingml/2006/main">
          <a:off x="28238604" y="2188117"/>
          <a:ext cx="5025072" cy="929346"/>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txBody>
        <a:bodyPr xmlns:a="http://schemas.openxmlformats.org/drawingml/2006/main" spcFirstLastPara="0" wrap="square" lIns="91440" tIns="45720" rIns="91440" bIns="45720" rtlCol="0" anchor="t">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indent="0" algn="l"/>
          <a:r>
            <a:rPr lang="en-US" sz="4800">
              <a:latin typeface="+mn-lt"/>
              <a:ea typeface="+mn-lt"/>
              <a:cs typeface="+mn-lt"/>
            </a:rPr>
            <a:t>ESTUARY</a:t>
          </a:r>
          <a:r>
            <a:rPr lang="en-US" sz="4800" baseline="0">
              <a:latin typeface="+mn-lt"/>
              <a:ea typeface="+mn-lt"/>
              <a:cs typeface="+mn-lt"/>
            </a:rPr>
            <a:t> REARING</a:t>
          </a:r>
          <a:endParaRPr lang="en-US" sz="4800">
            <a:latin typeface="+mn-lt"/>
            <a:ea typeface="+mn-lt"/>
            <a:cs typeface="+mn-lt"/>
          </a:endParaRPr>
        </a:p>
      </cdr:txBody>
    </cdr:sp>
  </cdr:relSizeAnchor>
  <cdr:relSizeAnchor xmlns:cdr="http://schemas.openxmlformats.org/drawingml/2006/chartDrawing">
    <cdr:from>
      <cdr:x>0.27237</cdr:x>
      <cdr:y>0.09006</cdr:y>
    </cdr:from>
    <cdr:to>
      <cdr:x>0.36888</cdr:x>
      <cdr:y>0.13</cdr:y>
    </cdr:to>
    <cdr:sp macro="" textlink="">
      <cdr:nvSpPr>
        <cdr:cNvPr id="3" name="TextBox 3">
          <a:extLst xmlns:a="http://schemas.openxmlformats.org/drawingml/2006/main">
            <a:ext uri="{FF2B5EF4-FFF2-40B4-BE49-F238E27FC236}">
              <a16:creationId xmlns:a16="http://schemas.microsoft.com/office/drawing/2014/main" id="{E6F4C6FA-8FFA-0911-B7AF-10323CB91365}"/>
            </a:ext>
            <a:ext uri="{147F2762-F138-4A5C-976F-8EAC2B608ADB}">
              <a16:predDERef xmlns:a16="http://schemas.microsoft.com/office/drawing/2014/main" pred="{5FE6EED5-C07F-804D-8F00-3A951684A8ED}"/>
            </a:ext>
          </a:extLst>
        </cdr:cNvPr>
        <cdr:cNvSpPr txBox="1"/>
      </cdr:nvSpPr>
      <cdr:spPr>
        <a:xfrm xmlns:a="http://schemas.openxmlformats.org/drawingml/2006/main">
          <a:off x="10403676" y="2095191"/>
          <a:ext cx="3686098" cy="929346"/>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txBody>
        <a:bodyPr xmlns:a="http://schemas.openxmlformats.org/drawingml/2006/main" spcFirstLastPara="0" wrap="square" lIns="91440" tIns="45720" rIns="91440" bIns="45720" rtlCol="0" anchor="t">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indent="0" algn="l"/>
          <a:r>
            <a:rPr lang="en-US" sz="4800">
              <a:latin typeface="+mn-lt"/>
              <a:ea typeface="+mn-lt"/>
              <a:cs typeface="+mn-lt"/>
            </a:rPr>
            <a:t>INCUBATION</a:t>
          </a:r>
        </a:p>
      </cdr:txBody>
    </cdr:sp>
  </cdr:relSizeAnchor>
  <cdr:relSizeAnchor xmlns:cdr="http://schemas.openxmlformats.org/drawingml/2006/chartDrawing">
    <cdr:from>
      <cdr:x>0.94303</cdr:x>
      <cdr:y>0.07674</cdr:y>
    </cdr:from>
    <cdr:to>
      <cdr:x>1</cdr:x>
      <cdr:y>0.17631</cdr:y>
    </cdr:to>
    <cdr:sp macro="" textlink="">
      <cdr:nvSpPr>
        <cdr:cNvPr id="4" name="TextBox 3">
          <a:extLst xmlns:a="http://schemas.openxmlformats.org/drawingml/2006/main">
            <a:ext uri="{FF2B5EF4-FFF2-40B4-BE49-F238E27FC236}">
              <a16:creationId xmlns:a16="http://schemas.microsoft.com/office/drawing/2014/main" id="{9E1A57C0-33F8-12C9-8947-47329F1E2B98}"/>
            </a:ext>
            <a:ext uri="{147F2762-F138-4A5C-976F-8EAC2B608ADB}">
              <a16:predDERef xmlns:a16="http://schemas.microsoft.com/office/drawing/2014/main" pred="{5FE6EED5-C07F-804D-8F00-3A951684A8ED}"/>
            </a:ext>
          </a:extLst>
        </cdr:cNvPr>
        <cdr:cNvSpPr txBox="1"/>
      </cdr:nvSpPr>
      <cdr:spPr>
        <a:xfrm xmlns:a="http://schemas.openxmlformats.org/drawingml/2006/main">
          <a:off x="36020505" y="1785433"/>
          <a:ext cx="2176038" cy="2316511"/>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txBody>
        <a:bodyPr xmlns:a="http://schemas.openxmlformats.org/drawingml/2006/main" spcFirstLastPara="0" wrap="square" lIns="91440" tIns="45720" rIns="91440" bIns="45720" rtlCol="0" anchor="t">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indent="0" algn="l"/>
          <a:r>
            <a:rPr lang="en-US" sz="2800">
              <a:latin typeface="+mn-lt"/>
              <a:ea typeface="+mn-lt"/>
              <a:cs typeface="+mn-lt"/>
            </a:rPr>
            <a:t>BIOLOGICAL</a:t>
          </a:r>
          <a:r>
            <a:rPr lang="en-US" sz="2800" baseline="0">
              <a:latin typeface="+mn-lt"/>
              <a:ea typeface="+mn-lt"/>
              <a:cs typeface="+mn-lt"/>
            </a:rPr>
            <a:t> CHARACTERISTICS</a:t>
          </a:r>
          <a:endParaRPr lang="en-US" sz="2800">
            <a:latin typeface="+mn-lt"/>
            <a:ea typeface="+mn-lt"/>
            <a:cs typeface="+mn-lt"/>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7</xdr:col>
      <xdr:colOff>1021444</xdr:colOff>
      <xdr:row>1</xdr:row>
      <xdr:rowOff>171451</xdr:rowOff>
    </xdr:from>
    <xdr:to>
      <xdr:col>19</xdr:col>
      <xdr:colOff>0</xdr:colOff>
      <xdr:row>2</xdr:row>
      <xdr:rowOff>913510</xdr:rowOff>
    </xdr:to>
    <xdr:sp macro="" textlink="">
      <xdr:nvSpPr>
        <xdr:cNvPr id="2" name="TextBox 1">
          <a:extLst>
            <a:ext uri="{FF2B5EF4-FFF2-40B4-BE49-F238E27FC236}">
              <a16:creationId xmlns:a16="http://schemas.microsoft.com/office/drawing/2014/main" id="{5843CFDA-5A4A-3A4D-AA3E-7FAFD22CCE34}"/>
            </a:ext>
          </a:extLst>
        </xdr:cNvPr>
        <xdr:cNvSpPr txBox="1"/>
      </xdr:nvSpPr>
      <xdr:spPr>
        <a:xfrm>
          <a:off x="13431795" y="2488644"/>
          <a:ext cx="7890837" cy="28810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u="sng">
              <a:latin typeface="Arial" panose="020B0604020202020204" pitchFamily="34" charset="0"/>
              <a:cs typeface="Arial" panose="020B0604020202020204" pitchFamily="34" charset="0"/>
            </a:rPr>
            <a:t>Legend</a:t>
          </a:r>
        </a:p>
        <a:p>
          <a:r>
            <a:rPr lang="en-US" sz="2400">
              <a:latin typeface="Arial" panose="020B0604020202020204" pitchFamily="34" charset="0"/>
              <a:cs typeface="Arial" panose="020B0604020202020204" pitchFamily="34" charset="0"/>
            </a:rPr>
            <a:t>Pre-rated:</a:t>
          </a:r>
        </a:p>
        <a:p>
          <a:r>
            <a:rPr lang="en-US" sz="2400">
              <a:latin typeface="Arial" panose="020B0604020202020204" pitchFamily="34" charset="0"/>
              <a:cs typeface="Arial" panose="020B0604020202020204" pitchFamily="34" charset="0"/>
            </a:rPr>
            <a:t> </a:t>
          </a:r>
        </a:p>
        <a:p>
          <a:r>
            <a:rPr lang="en-US" sz="2400">
              <a:latin typeface="Arial" panose="020B0604020202020204" pitchFamily="34" charset="0"/>
              <a:cs typeface="Arial" panose="020B0604020202020204" pitchFamily="34" charset="0"/>
            </a:rPr>
            <a:t>Low</a:t>
          </a:r>
          <a:r>
            <a:rPr lang="en-US" sz="2400" baseline="0">
              <a:latin typeface="Arial" panose="020B0604020202020204" pitchFamily="34" charset="0"/>
              <a:cs typeface="Arial" panose="020B0604020202020204" pitchFamily="34" charset="0"/>
            </a:rPr>
            <a:t> Risk:</a:t>
          </a:r>
        </a:p>
        <a:p>
          <a:endParaRPr lang="en-US" sz="2400" baseline="0">
            <a:latin typeface="Arial" panose="020B0604020202020204" pitchFamily="34" charset="0"/>
            <a:cs typeface="Arial" panose="020B0604020202020204" pitchFamily="34" charset="0"/>
          </a:endParaRPr>
        </a:p>
        <a:p>
          <a:r>
            <a:rPr lang="en-US" sz="2400" baseline="0">
              <a:latin typeface="Arial" panose="020B0604020202020204" pitchFamily="34" charset="0"/>
              <a:cs typeface="Arial" panose="020B0604020202020204" pitchFamily="34" charset="0"/>
            </a:rPr>
            <a:t>Data deficent: </a:t>
          </a:r>
          <a:endParaRPr lang="en-US" sz="2400">
            <a:latin typeface="Arial" panose="020B0604020202020204" pitchFamily="34" charset="0"/>
            <a:cs typeface="Arial" panose="020B0604020202020204" pitchFamily="34" charset="0"/>
          </a:endParaRPr>
        </a:p>
      </xdr:txBody>
    </xdr:sp>
    <xdr:clientData/>
  </xdr:twoCellAnchor>
  <xdr:twoCellAnchor>
    <xdr:from>
      <xdr:col>5</xdr:col>
      <xdr:colOff>1514929</xdr:colOff>
      <xdr:row>0</xdr:row>
      <xdr:rowOff>430892</xdr:rowOff>
    </xdr:from>
    <xdr:to>
      <xdr:col>6</xdr:col>
      <xdr:colOff>771071</xdr:colOff>
      <xdr:row>0</xdr:row>
      <xdr:rowOff>603249</xdr:rowOff>
    </xdr:to>
    <xdr:sp macro="" textlink="">
      <xdr:nvSpPr>
        <xdr:cNvPr id="3" name="Rectangle 2">
          <a:extLst>
            <a:ext uri="{FF2B5EF4-FFF2-40B4-BE49-F238E27FC236}">
              <a16:creationId xmlns:a16="http://schemas.microsoft.com/office/drawing/2014/main" id="{A81BF4D9-0BF3-334E-847F-8FFA81C0BDAC}"/>
            </a:ext>
          </a:extLst>
        </xdr:cNvPr>
        <xdr:cNvSpPr/>
      </xdr:nvSpPr>
      <xdr:spPr>
        <a:xfrm>
          <a:off x="10874829" y="253092"/>
          <a:ext cx="830942" cy="7257"/>
        </a:xfrm>
        <a:prstGeom prst="rect">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370974</xdr:colOff>
      <xdr:row>1</xdr:row>
      <xdr:rowOff>1231396</xdr:rowOff>
    </xdr:from>
    <xdr:to>
      <xdr:col>12</xdr:col>
      <xdr:colOff>155965</xdr:colOff>
      <xdr:row>1</xdr:row>
      <xdr:rowOff>1648771</xdr:rowOff>
    </xdr:to>
    <xdr:sp macro="" textlink="">
      <xdr:nvSpPr>
        <xdr:cNvPr id="4" name="Rectangle 3">
          <a:extLst>
            <a:ext uri="{FF2B5EF4-FFF2-40B4-BE49-F238E27FC236}">
              <a16:creationId xmlns:a16="http://schemas.microsoft.com/office/drawing/2014/main" id="{3D702D2B-4573-B446-9086-A75812678B67}"/>
            </a:ext>
            <a:ext uri="{147F2762-F138-4A5C-976F-8EAC2B608ADB}">
              <a16:predDERef xmlns:a16="http://schemas.microsoft.com/office/drawing/2014/main" pred="{369323B2-5CD3-E74E-B0DE-525D6C17466F}"/>
            </a:ext>
          </a:extLst>
        </xdr:cNvPr>
        <xdr:cNvSpPr/>
      </xdr:nvSpPr>
      <xdr:spPr>
        <a:xfrm flipV="1">
          <a:off x="15009395" y="3548589"/>
          <a:ext cx="1790254" cy="417375"/>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411971</xdr:colOff>
      <xdr:row>1</xdr:row>
      <xdr:rowOff>537129</xdr:rowOff>
    </xdr:from>
    <xdr:to>
      <xdr:col>12</xdr:col>
      <xdr:colOff>196962</xdr:colOff>
      <xdr:row>1</xdr:row>
      <xdr:rowOff>954504</xdr:rowOff>
    </xdr:to>
    <xdr:sp macro="" textlink="">
      <xdr:nvSpPr>
        <xdr:cNvPr id="6" name="Rectangle 5">
          <a:extLst>
            <a:ext uri="{FF2B5EF4-FFF2-40B4-BE49-F238E27FC236}">
              <a16:creationId xmlns:a16="http://schemas.microsoft.com/office/drawing/2014/main" id="{6425396F-4885-5A4D-AAD8-BEC9013F12BE}"/>
            </a:ext>
            <a:ext uri="{147F2762-F138-4A5C-976F-8EAC2B608ADB}">
              <a16:predDERef xmlns:a16="http://schemas.microsoft.com/office/drawing/2014/main" pred="{369323B2-5CD3-E74E-B0DE-525D6C17466F}"/>
            </a:ext>
          </a:extLst>
        </xdr:cNvPr>
        <xdr:cNvSpPr/>
      </xdr:nvSpPr>
      <xdr:spPr>
        <a:xfrm flipV="1">
          <a:off x="15050392" y="2854322"/>
          <a:ext cx="1790254" cy="417375"/>
        </a:xfrm>
        <a:prstGeom prst="rect">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228202</xdr:colOff>
      <xdr:row>1</xdr:row>
      <xdr:rowOff>1871579</xdr:rowOff>
    </xdr:from>
    <xdr:to>
      <xdr:col>13</xdr:col>
      <xdr:colOff>13193</xdr:colOff>
      <xdr:row>2</xdr:row>
      <xdr:rowOff>150007</xdr:rowOff>
    </xdr:to>
    <xdr:sp macro="" textlink="">
      <xdr:nvSpPr>
        <xdr:cNvPr id="7" name="Rectangle 6">
          <a:extLst>
            <a:ext uri="{FF2B5EF4-FFF2-40B4-BE49-F238E27FC236}">
              <a16:creationId xmlns:a16="http://schemas.microsoft.com/office/drawing/2014/main" id="{F389DC58-4877-5F4A-BE67-442F3EB8F162}"/>
            </a:ext>
            <a:ext uri="{147F2762-F138-4A5C-976F-8EAC2B608ADB}">
              <a16:predDERef xmlns:a16="http://schemas.microsoft.com/office/drawing/2014/main" pred="{369323B2-5CD3-E74E-B0DE-525D6C17466F}"/>
            </a:ext>
          </a:extLst>
        </xdr:cNvPr>
        <xdr:cNvSpPr/>
      </xdr:nvSpPr>
      <xdr:spPr>
        <a:xfrm flipV="1">
          <a:off x="15535044" y="4188772"/>
          <a:ext cx="1790254" cy="417375"/>
        </a:xfrm>
        <a:prstGeom prst="rect">
          <a:avLst/>
        </a:prstGeom>
        <a:solidFill>
          <a:schemeClr val="accent3">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58</xdr:col>
      <xdr:colOff>275165</xdr:colOff>
      <xdr:row>4</xdr:row>
      <xdr:rowOff>762000</xdr:rowOff>
    </xdr:from>
    <xdr:to>
      <xdr:col>108</xdr:col>
      <xdr:colOff>370416</xdr:colOff>
      <xdr:row>23</xdr:row>
      <xdr:rowOff>338667</xdr:rowOff>
    </xdr:to>
    <xdr:graphicFrame macro="">
      <xdr:nvGraphicFramePr>
        <xdr:cNvPr id="15" name="Chart 14">
          <a:extLst>
            <a:ext uri="{FF2B5EF4-FFF2-40B4-BE49-F238E27FC236}">
              <a16:creationId xmlns:a16="http://schemas.microsoft.com/office/drawing/2014/main" id="{2B199F08-AC46-0948-9A3A-CBEDFBBF0C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30</xdr:col>
      <xdr:colOff>1498600</xdr:colOff>
      <xdr:row>85</xdr:row>
      <xdr:rowOff>152400</xdr:rowOff>
    </xdr:from>
    <xdr:to>
      <xdr:col>52</xdr:col>
      <xdr:colOff>0</xdr:colOff>
      <xdr:row>95</xdr:row>
      <xdr:rowOff>1016000</xdr:rowOff>
    </xdr:to>
    <xdr:graphicFrame macro="">
      <xdr:nvGraphicFramePr>
        <xdr:cNvPr id="3" name="Chart 2">
          <a:extLst>
            <a:ext uri="{FF2B5EF4-FFF2-40B4-BE49-F238E27FC236}">
              <a16:creationId xmlns:a16="http://schemas.microsoft.com/office/drawing/2014/main" id="{0A5BD9F1-CE36-A14D-B9D7-778C9AC8D89E}"/>
            </a:ext>
            <a:ext uri="{147F2762-F138-4A5C-976F-8EAC2B608ADB}">
              <a16:predDERef xmlns:a16="http://schemas.microsoft.com/office/drawing/2014/main" pred="{2B199F08-AC46-0948-9A3A-CBEDFBBF0C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30</xdr:col>
      <xdr:colOff>1574800</xdr:colOff>
      <xdr:row>96</xdr:row>
      <xdr:rowOff>50800</xdr:rowOff>
    </xdr:from>
    <xdr:to>
      <xdr:col>52</xdr:col>
      <xdr:colOff>76200</xdr:colOff>
      <xdr:row>111</xdr:row>
      <xdr:rowOff>101600</xdr:rowOff>
    </xdr:to>
    <xdr:graphicFrame macro="">
      <xdr:nvGraphicFramePr>
        <xdr:cNvPr id="4" name="Chart 3">
          <a:extLst>
            <a:ext uri="{FF2B5EF4-FFF2-40B4-BE49-F238E27FC236}">
              <a16:creationId xmlns:a16="http://schemas.microsoft.com/office/drawing/2014/main" id="{0B7B9C8E-FF1B-1A40-A643-29D2C20F3D96}"/>
            </a:ext>
            <a:ext uri="{147F2762-F138-4A5C-976F-8EAC2B608ADB}">
              <a16:predDERef xmlns:a16="http://schemas.microsoft.com/office/drawing/2014/main" pred="{0A5BD9F1-CE36-A14D-B9D7-778C9AC8D8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31</xdr:col>
      <xdr:colOff>0</xdr:colOff>
      <xdr:row>112</xdr:row>
      <xdr:rowOff>0</xdr:rowOff>
    </xdr:from>
    <xdr:to>
      <xdr:col>52</xdr:col>
      <xdr:colOff>101600</xdr:colOff>
      <xdr:row>132</xdr:row>
      <xdr:rowOff>406400</xdr:rowOff>
    </xdr:to>
    <xdr:graphicFrame macro="">
      <xdr:nvGraphicFramePr>
        <xdr:cNvPr id="5" name="Chart 4">
          <a:extLst>
            <a:ext uri="{FF2B5EF4-FFF2-40B4-BE49-F238E27FC236}">
              <a16:creationId xmlns:a16="http://schemas.microsoft.com/office/drawing/2014/main" id="{6EBEBEAA-AD6B-DB42-A2C7-B36C867C13E6}"/>
            </a:ext>
            <a:ext uri="{147F2762-F138-4A5C-976F-8EAC2B608ADB}">
              <a16:predDERef xmlns:a16="http://schemas.microsoft.com/office/drawing/2014/main" pred="{0B7B9C8E-FF1B-1A40-A643-29D2C20F3D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31</xdr:col>
      <xdr:colOff>0</xdr:colOff>
      <xdr:row>133</xdr:row>
      <xdr:rowOff>0</xdr:rowOff>
    </xdr:from>
    <xdr:to>
      <xdr:col>52</xdr:col>
      <xdr:colOff>101600</xdr:colOff>
      <xdr:row>146</xdr:row>
      <xdr:rowOff>990600</xdr:rowOff>
    </xdr:to>
    <xdr:graphicFrame macro="">
      <xdr:nvGraphicFramePr>
        <xdr:cNvPr id="7" name="Chart 6">
          <a:extLst>
            <a:ext uri="{FF2B5EF4-FFF2-40B4-BE49-F238E27FC236}">
              <a16:creationId xmlns:a16="http://schemas.microsoft.com/office/drawing/2014/main" id="{8E64EE0F-C77E-4443-8FB0-A78EB98F1079}"/>
            </a:ext>
            <a:ext uri="{147F2762-F138-4A5C-976F-8EAC2B608ADB}">
              <a16:predDERef xmlns:a16="http://schemas.microsoft.com/office/drawing/2014/main" pred="{6EBEBEAA-AD6B-DB42-A2C7-B36C867C13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weilj/Desktop/Weil_RAMS%20Work/Life%20History%20Model%20_%20K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festage model (Cowichan)"/>
      <sheetName val="lifestage model (Cowichan 2)"/>
      <sheetName val="Lifestage Model (new)"/>
      <sheetName val="Sheet1"/>
      <sheetName val="Lifestage Model (original)"/>
      <sheetName val="Punnett Square"/>
      <sheetName val="RiskAssessment-Main"/>
      <sheetName val="parameters"/>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176D4-98F3-224A-AED7-875B7BACD02B}">
  <dimension ref="A1:J1541"/>
  <sheetViews>
    <sheetView tabSelected="1" workbookViewId="0">
      <pane ySplit="1" topLeftCell="A2" activePane="bottomLeft" state="frozen"/>
      <selection activeCell="F14" sqref="F14"/>
      <selection pane="bottomLeft" activeCell="G2" sqref="G2"/>
    </sheetView>
  </sheetViews>
  <sheetFormatPr baseColWidth="10" defaultColWidth="11.5" defaultRowHeight="15"/>
  <sheetData>
    <row r="1" spans="1:10">
      <c r="A1" t="s">
        <v>122</v>
      </c>
      <c r="B1" t="s">
        <v>1134</v>
      </c>
      <c r="C1" t="s">
        <v>123</v>
      </c>
      <c r="D1" t="s">
        <v>124</v>
      </c>
      <c r="E1" t="s">
        <v>125</v>
      </c>
      <c r="F1" t="s">
        <v>126</v>
      </c>
      <c r="G1" t="s">
        <v>127</v>
      </c>
      <c r="H1" t="s">
        <v>128</v>
      </c>
      <c r="I1" t="s">
        <v>129</v>
      </c>
      <c r="J1" t="s">
        <v>130</v>
      </c>
    </row>
    <row r="2" spans="1:10">
      <c r="A2" t="s">
        <v>5</v>
      </c>
      <c r="B2" t="s">
        <v>40</v>
      </c>
      <c r="C2" s="317">
        <f>'Area 23'!E5</f>
        <v>1</v>
      </c>
      <c r="D2" s="460">
        <f>'Area 23'!I5</f>
        <v>4</v>
      </c>
      <c r="E2" s="460">
        <f>'Area 23'!M5</f>
        <v>3</v>
      </c>
      <c r="F2" s="460">
        <f>'Area 23'!K5</f>
        <v>12</v>
      </c>
      <c r="G2" s="460" t="str">
        <f>'Area 23'!Q5</f>
        <v>34</v>
      </c>
      <c r="H2">
        <f t="shared" ref="H2:H65" si="0">VLOOKUP(F2,biorisk,2,FALSE)</f>
        <v>3</v>
      </c>
      <c r="I2">
        <f t="shared" ref="I2:I65" si="1">VLOOKUP(G2,futurerisk,2,FALSE)</f>
        <v>4</v>
      </c>
      <c r="J2">
        <f>H2*I2</f>
        <v>12</v>
      </c>
    </row>
    <row r="3" spans="1:10">
      <c r="A3" t="s">
        <v>5</v>
      </c>
      <c r="B3" t="s">
        <v>41</v>
      </c>
      <c r="C3" s="317">
        <f>'Area 23'!E6</f>
        <v>2</v>
      </c>
      <c r="D3" s="460">
        <f>'Area 23'!I6</f>
        <v>2</v>
      </c>
      <c r="E3" s="460">
        <f>'Area 23'!M6</f>
        <v>2</v>
      </c>
      <c r="F3" s="460">
        <f>'Area 23'!K6</f>
        <v>4</v>
      </c>
      <c r="G3" s="460" t="str">
        <f>'Area 23'!Q6</f>
        <v>23</v>
      </c>
      <c r="H3">
        <f t="shared" si="0"/>
        <v>2</v>
      </c>
      <c r="I3">
        <f t="shared" si="1"/>
        <v>2</v>
      </c>
      <c r="J3">
        <f t="shared" ref="J3:J66" si="2">H3*I3</f>
        <v>4</v>
      </c>
    </row>
    <row r="4" spans="1:10">
      <c r="A4" t="s">
        <v>5</v>
      </c>
      <c r="B4" t="s">
        <v>44</v>
      </c>
      <c r="C4" s="317">
        <f>'Area 23'!E7</f>
        <v>3</v>
      </c>
      <c r="D4" s="460">
        <f>'Area 23'!I7</f>
        <v>2</v>
      </c>
      <c r="E4" s="460">
        <f>'Area 23'!M7</f>
        <v>4</v>
      </c>
      <c r="F4" s="460">
        <f>'Area 23'!K7</f>
        <v>8</v>
      </c>
      <c r="G4" s="460" t="str">
        <f>'Area 23'!Q7</f>
        <v>35</v>
      </c>
      <c r="H4">
        <f t="shared" si="0"/>
        <v>3</v>
      </c>
      <c r="I4">
        <f t="shared" si="1"/>
        <v>5</v>
      </c>
      <c r="J4">
        <f t="shared" si="2"/>
        <v>15</v>
      </c>
    </row>
    <row r="5" spans="1:10">
      <c r="A5" t="s">
        <v>5</v>
      </c>
      <c r="B5" t="s">
        <v>45</v>
      </c>
      <c r="C5" s="317">
        <f>'Area 23'!E8</f>
        <v>4</v>
      </c>
      <c r="D5" s="460">
        <f>'Area 23'!I8</f>
        <v>0</v>
      </c>
      <c r="E5" s="460">
        <f>'Area 23'!M8</f>
        <v>0</v>
      </c>
      <c r="F5" s="460">
        <f>'Area 23'!K8</f>
        <v>0</v>
      </c>
      <c r="G5" s="460" t="str">
        <f>'Area 23'!Q8</f>
        <v>0</v>
      </c>
      <c r="H5">
        <f t="shared" si="0"/>
        <v>0</v>
      </c>
      <c r="I5">
        <f t="shared" si="1"/>
        <v>0</v>
      </c>
      <c r="J5">
        <f t="shared" si="2"/>
        <v>0</v>
      </c>
    </row>
    <row r="6" spans="1:10">
      <c r="A6" t="s">
        <v>5</v>
      </c>
      <c r="B6" t="s">
        <v>46</v>
      </c>
      <c r="C6" s="317">
        <f>'Area 23'!E9</f>
        <v>5</v>
      </c>
      <c r="D6" s="460">
        <f>'Area 23'!I9</f>
        <v>2</v>
      </c>
      <c r="E6" s="460">
        <f>'Area 23'!M9</f>
        <v>2</v>
      </c>
      <c r="F6" s="460">
        <f>'Area 23'!K9</f>
        <v>4</v>
      </c>
      <c r="G6" s="460" t="str">
        <f>'Area 23'!Q9</f>
        <v>23</v>
      </c>
      <c r="H6">
        <f t="shared" si="0"/>
        <v>2</v>
      </c>
      <c r="I6">
        <f t="shared" si="1"/>
        <v>2</v>
      </c>
      <c r="J6">
        <f t="shared" si="2"/>
        <v>4</v>
      </c>
    </row>
    <row r="7" spans="1:10">
      <c r="A7" t="s">
        <v>5</v>
      </c>
      <c r="B7" t="s">
        <v>48</v>
      </c>
      <c r="C7" s="317">
        <f>'Area 23'!E10</f>
        <v>6</v>
      </c>
      <c r="D7" s="460">
        <f>'Area 23'!I10</f>
        <v>5</v>
      </c>
      <c r="E7" s="460">
        <f>'Area 23'!M10</f>
        <v>5</v>
      </c>
      <c r="F7" s="460">
        <f>'Area 23'!K10</f>
        <v>25</v>
      </c>
      <c r="G7" s="460" t="str">
        <f>'Area 23'!Q10</f>
        <v>54</v>
      </c>
      <c r="H7">
        <f t="shared" si="0"/>
        <v>5</v>
      </c>
      <c r="I7">
        <f t="shared" si="1"/>
        <v>5</v>
      </c>
      <c r="J7">
        <f t="shared" si="2"/>
        <v>25</v>
      </c>
    </row>
    <row r="8" spans="1:10">
      <c r="A8" t="s">
        <v>5</v>
      </c>
      <c r="B8" t="s">
        <v>49</v>
      </c>
      <c r="C8" s="317">
        <f>'Area 23'!E11</f>
        <v>7</v>
      </c>
      <c r="D8" s="460">
        <f>'Area 23'!I11</f>
        <v>0</v>
      </c>
      <c r="E8" s="460">
        <f>'Area 23'!M11</f>
        <v>1</v>
      </c>
      <c r="F8" s="460">
        <f>'Area 23'!K11</f>
        <v>0</v>
      </c>
      <c r="G8" s="460" t="str">
        <f>'Area 23'!Q11</f>
        <v>0</v>
      </c>
      <c r="H8">
        <f t="shared" si="0"/>
        <v>0</v>
      </c>
      <c r="I8">
        <f t="shared" si="1"/>
        <v>0</v>
      </c>
      <c r="J8">
        <f t="shared" si="2"/>
        <v>0</v>
      </c>
    </row>
    <row r="9" spans="1:10">
      <c r="A9" t="s">
        <v>5</v>
      </c>
      <c r="B9" t="s">
        <v>50</v>
      </c>
      <c r="C9" s="317">
        <f>'Area 23'!E12</f>
        <v>8</v>
      </c>
      <c r="D9" s="460">
        <f>'Area 23'!I12</f>
        <v>1</v>
      </c>
      <c r="E9" s="460">
        <f>'Area 23'!M12</f>
        <v>1</v>
      </c>
      <c r="F9" s="460">
        <f>'Area 23'!K12</f>
        <v>1</v>
      </c>
      <c r="G9" s="460" t="str">
        <f>'Area 23'!Q12</f>
        <v>14</v>
      </c>
      <c r="H9">
        <f t="shared" si="0"/>
        <v>1</v>
      </c>
      <c r="I9">
        <f t="shared" si="1"/>
        <v>2</v>
      </c>
      <c r="J9">
        <f t="shared" si="2"/>
        <v>2</v>
      </c>
    </row>
    <row r="10" spans="1:10">
      <c r="A10" t="s">
        <v>5</v>
      </c>
      <c r="B10" t="s">
        <v>52</v>
      </c>
      <c r="C10" s="317">
        <f>'Area 23'!E13</f>
        <v>9</v>
      </c>
      <c r="D10" s="460">
        <f>'Area 23'!I13</f>
        <v>2</v>
      </c>
      <c r="E10" s="460">
        <f>'Area 23'!M13</f>
        <v>4</v>
      </c>
      <c r="F10" s="460">
        <f>'Area 23'!K13</f>
        <v>8</v>
      </c>
      <c r="G10" s="460" t="str">
        <f>'Area 23'!Q13</f>
        <v>34</v>
      </c>
      <c r="H10">
        <f t="shared" si="0"/>
        <v>3</v>
      </c>
      <c r="I10">
        <f t="shared" si="1"/>
        <v>4</v>
      </c>
      <c r="J10">
        <f t="shared" si="2"/>
        <v>12</v>
      </c>
    </row>
    <row r="11" spans="1:10">
      <c r="A11" t="s">
        <v>5</v>
      </c>
      <c r="B11" t="s">
        <v>53</v>
      </c>
      <c r="C11" s="317">
        <f>'Area 23'!E14</f>
        <v>10</v>
      </c>
      <c r="D11" s="460">
        <f>'Area 23'!I14</f>
        <v>-1</v>
      </c>
      <c r="E11" s="460">
        <f>'Area 23'!M14</f>
        <v>1</v>
      </c>
      <c r="F11" s="460">
        <f>'Area 23'!K14</f>
        <v>-1</v>
      </c>
      <c r="G11" s="460" t="str">
        <f>'Area 23'!Q14</f>
        <v>-1-1</v>
      </c>
      <c r="H11">
        <f t="shared" si="0"/>
        <v>-1</v>
      </c>
      <c r="I11">
        <f t="shared" si="1"/>
        <v>-1</v>
      </c>
      <c r="J11">
        <f t="shared" si="2"/>
        <v>1</v>
      </c>
    </row>
    <row r="12" spans="1:10">
      <c r="A12" t="s">
        <v>5</v>
      </c>
      <c r="B12" t="s">
        <v>55</v>
      </c>
      <c r="C12" s="317">
        <f>'Area 23'!E15</f>
        <v>11</v>
      </c>
      <c r="D12" s="460">
        <f>'Area 23'!I15</f>
        <v>2</v>
      </c>
      <c r="E12" s="460">
        <f>'Area 23'!M15</f>
        <v>5</v>
      </c>
      <c r="F12" s="460">
        <f>'Area 23'!K15</f>
        <v>10</v>
      </c>
      <c r="G12" s="460" t="str">
        <f>'Area 23'!Q15</f>
        <v>34</v>
      </c>
      <c r="H12">
        <f t="shared" si="0"/>
        <v>3</v>
      </c>
      <c r="I12">
        <f t="shared" si="1"/>
        <v>4</v>
      </c>
      <c r="J12">
        <f t="shared" si="2"/>
        <v>12</v>
      </c>
    </row>
    <row r="13" spans="1:10">
      <c r="A13" t="s">
        <v>5</v>
      </c>
      <c r="B13" t="s">
        <v>56</v>
      </c>
      <c r="C13" s="317">
        <f>'Area 23'!E16</f>
        <v>12</v>
      </c>
      <c r="D13" s="460">
        <f>'Area 23'!I16</f>
        <v>0</v>
      </c>
      <c r="E13" s="460">
        <f>'Area 23'!M16</f>
        <v>0</v>
      </c>
      <c r="F13" s="460">
        <f>'Area 23'!K16</f>
        <v>0</v>
      </c>
      <c r="G13" s="460" t="str">
        <f>'Area 23'!Q16</f>
        <v>0</v>
      </c>
      <c r="H13">
        <f t="shared" si="0"/>
        <v>0</v>
      </c>
      <c r="I13">
        <f t="shared" si="1"/>
        <v>0</v>
      </c>
      <c r="J13">
        <f t="shared" si="2"/>
        <v>0</v>
      </c>
    </row>
    <row r="14" spans="1:10">
      <c r="A14" t="s">
        <v>5</v>
      </c>
      <c r="B14" t="s">
        <v>57</v>
      </c>
      <c r="C14" s="317">
        <f>'Area 23'!E17</f>
        <v>13</v>
      </c>
      <c r="D14" s="460">
        <f>'Area 23'!I17</f>
        <v>0</v>
      </c>
      <c r="E14" s="460">
        <f>'Area 23'!M17</f>
        <v>0</v>
      </c>
      <c r="F14" s="460">
        <f>'Area 23'!K17</f>
        <v>0</v>
      </c>
      <c r="G14" s="460" t="str">
        <f>'Area 23'!Q17</f>
        <v>0</v>
      </c>
      <c r="H14">
        <f t="shared" si="0"/>
        <v>0</v>
      </c>
      <c r="I14">
        <f t="shared" si="1"/>
        <v>0</v>
      </c>
      <c r="J14">
        <f t="shared" si="2"/>
        <v>0</v>
      </c>
    </row>
    <row r="15" spans="1:10">
      <c r="A15" t="s">
        <v>5</v>
      </c>
      <c r="B15" t="s">
        <v>58</v>
      </c>
      <c r="C15" s="317">
        <f>'Area 23'!E18</f>
        <v>14</v>
      </c>
      <c r="D15" s="460">
        <f>'Area 23'!I18</f>
        <v>0</v>
      </c>
      <c r="E15" s="460">
        <f>'Area 23'!M18</f>
        <v>0</v>
      </c>
      <c r="F15" s="460">
        <f>'Area 23'!K18</f>
        <v>0</v>
      </c>
      <c r="G15" s="460" t="str">
        <f>'Area 23'!Q18</f>
        <v>0</v>
      </c>
      <c r="H15">
        <f t="shared" si="0"/>
        <v>0</v>
      </c>
      <c r="I15">
        <f t="shared" si="1"/>
        <v>0</v>
      </c>
      <c r="J15">
        <f t="shared" si="2"/>
        <v>0</v>
      </c>
    </row>
    <row r="16" spans="1:10">
      <c r="A16" t="s">
        <v>5</v>
      </c>
      <c r="B16" t="s">
        <v>59</v>
      </c>
      <c r="C16" s="317">
        <f>'Area 23'!E19</f>
        <v>15</v>
      </c>
      <c r="D16" s="460">
        <f>'Area 23'!I19</f>
        <v>0</v>
      </c>
      <c r="E16" s="460">
        <f>'Area 23'!M19</f>
        <v>0</v>
      </c>
      <c r="F16" s="460">
        <f>'Area 23'!K19</f>
        <v>0</v>
      </c>
      <c r="G16" s="460" t="str">
        <f>'Area 23'!Q19</f>
        <v>0</v>
      </c>
      <c r="H16">
        <f t="shared" si="0"/>
        <v>0</v>
      </c>
      <c r="I16">
        <f t="shared" si="1"/>
        <v>0</v>
      </c>
      <c r="J16">
        <f t="shared" si="2"/>
        <v>0</v>
      </c>
    </row>
    <row r="17" spans="1:10">
      <c r="A17" t="s">
        <v>5</v>
      </c>
      <c r="B17" t="s">
        <v>61</v>
      </c>
      <c r="C17" s="317">
        <f>'Area 23'!E20</f>
        <v>16</v>
      </c>
      <c r="D17" s="460">
        <f>'Area 23'!I20</f>
        <v>0</v>
      </c>
      <c r="E17" s="460">
        <f>'Area 23'!M20</f>
        <v>0</v>
      </c>
      <c r="F17" s="460">
        <f>'Area 23'!K20</f>
        <v>0</v>
      </c>
      <c r="G17" s="460" t="str">
        <f>'Area 23'!Q20</f>
        <v>0</v>
      </c>
      <c r="H17">
        <f t="shared" si="0"/>
        <v>0</v>
      </c>
      <c r="I17">
        <f t="shared" si="1"/>
        <v>0</v>
      </c>
      <c r="J17">
        <f t="shared" si="2"/>
        <v>0</v>
      </c>
    </row>
    <row r="18" spans="1:10">
      <c r="A18" t="s">
        <v>5</v>
      </c>
      <c r="B18" t="s">
        <v>62</v>
      </c>
      <c r="C18" s="317">
        <f>'Area 23'!E21</f>
        <v>17</v>
      </c>
      <c r="D18" s="460">
        <f>'Area 23'!I21</f>
        <v>0</v>
      </c>
      <c r="E18" s="460">
        <f>'Area 23'!M21</f>
        <v>0</v>
      </c>
      <c r="F18" s="460">
        <f>'Area 23'!K21</f>
        <v>0</v>
      </c>
      <c r="G18" s="460" t="str">
        <f>'Area 23'!Q21</f>
        <v>0</v>
      </c>
      <c r="H18">
        <f t="shared" si="0"/>
        <v>0</v>
      </c>
      <c r="I18">
        <f t="shared" si="1"/>
        <v>0</v>
      </c>
      <c r="J18">
        <f t="shared" si="2"/>
        <v>0</v>
      </c>
    </row>
    <row r="19" spans="1:10">
      <c r="A19" t="s">
        <v>5</v>
      </c>
      <c r="B19" t="s">
        <v>291</v>
      </c>
      <c r="C19" s="317">
        <f>'Area 23'!E22</f>
        <v>18</v>
      </c>
      <c r="D19" s="460">
        <f>'Area 23'!I22</f>
        <v>0</v>
      </c>
      <c r="E19" s="460">
        <f>'Area 23'!M22</f>
        <v>0</v>
      </c>
      <c r="F19" s="460">
        <f>'Area 23'!K22</f>
        <v>0</v>
      </c>
      <c r="G19" s="460" t="str">
        <f>'Area 23'!Q22</f>
        <v>0</v>
      </c>
      <c r="H19">
        <f t="shared" si="0"/>
        <v>0</v>
      </c>
      <c r="I19">
        <f t="shared" si="1"/>
        <v>0</v>
      </c>
      <c r="J19">
        <f t="shared" si="2"/>
        <v>0</v>
      </c>
    </row>
    <row r="20" spans="1:10">
      <c r="A20" t="s">
        <v>5</v>
      </c>
      <c r="B20" t="s">
        <v>64</v>
      </c>
      <c r="C20" s="317">
        <f>'Area 23'!E23</f>
        <v>19</v>
      </c>
      <c r="D20" s="460">
        <f>'Area 23'!I23</f>
        <v>-1</v>
      </c>
      <c r="E20" s="460">
        <f>'Area 23'!M23</f>
        <v>1</v>
      </c>
      <c r="F20" s="460">
        <f>'Area 23'!K23</f>
        <v>-1</v>
      </c>
      <c r="G20" s="460" t="str">
        <f>'Area 23'!Q23</f>
        <v>-1-1</v>
      </c>
      <c r="H20">
        <f t="shared" si="0"/>
        <v>-1</v>
      </c>
      <c r="I20">
        <f t="shared" si="1"/>
        <v>-1</v>
      </c>
      <c r="J20">
        <f t="shared" si="2"/>
        <v>1</v>
      </c>
    </row>
    <row r="21" spans="1:10">
      <c r="A21" t="s">
        <v>5</v>
      </c>
      <c r="B21" t="s">
        <v>65</v>
      </c>
      <c r="C21" s="317">
        <f>'Area 23'!E24</f>
        <v>20</v>
      </c>
      <c r="D21" s="460">
        <f>'Area 23'!I24</f>
        <v>1</v>
      </c>
      <c r="E21" s="460">
        <f>'Area 23'!M24</f>
        <v>1</v>
      </c>
      <c r="F21" s="460">
        <f>'Area 23'!K24</f>
        <v>1</v>
      </c>
      <c r="G21" s="460" t="str">
        <f>'Area 23'!Q24</f>
        <v>13</v>
      </c>
      <c r="H21">
        <f t="shared" si="0"/>
        <v>1</v>
      </c>
      <c r="I21">
        <f t="shared" si="1"/>
        <v>1</v>
      </c>
      <c r="J21">
        <f t="shared" si="2"/>
        <v>1</v>
      </c>
    </row>
    <row r="22" spans="1:10">
      <c r="A22" t="s">
        <v>5</v>
      </c>
      <c r="B22" t="s">
        <v>66</v>
      </c>
      <c r="C22" s="317">
        <f>'Area 23'!E25</f>
        <v>21</v>
      </c>
      <c r="D22" s="460">
        <f>'Area 23'!I25</f>
        <v>1</v>
      </c>
      <c r="E22" s="460">
        <f>'Area 23'!M25</f>
        <v>1</v>
      </c>
      <c r="F22" s="460">
        <f>'Area 23'!K25</f>
        <v>1</v>
      </c>
      <c r="G22" s="460" t="str">
        <f>'Area 23'!Q25</f>
        <v>14</v>
      </c>
      <c r="H22">
        <f t="shared" si="0"/>
        <v>1</v>
      </c>
      <c r="I22">
        <f t="shared" si="1"/>
        <v>2</v>
      </c>
      <c r="J22">
        <f t="shared" si="2"/>
        <v>2</v>
      </c>
    </row>
    <row r="23" spans="1:10">
      <c r="A23" t="s">
        <v>5</v>
      </c>
      <c r="B23" t="s">
        <v>67</v>
      </c>
      <c r="C23" s="317" t="str">
        <f>'Area 23'!E26</f>
        <v>22</v>
      </c>
      <c r="D23" s="460">
        <f>'Area 23'!I26</f>
        <v>-1</v>
      </c>
      <c r="E23" s="460">
        <f>'Area 23'!M26</f>
        <v>1</v>
      </c>
      <c r="F23" s="460">
        <f>'Area 23'!K26</f>
        <v>-1</v>
      </c>
      <c r="G23" s="460" t="str">
        <f>'Area 23'!Q26</f>
        <v>-1-1</v>
      </c>
      <c r="H23">
        <f t="shared" si="0"/>
        <v>-1</v>
      </c>
      <c r="I23">
        <f t="shared" si="1"/>
        <v>-1</v>
      </c>
      <c r="J23">
        <f t="shared" si="2"/>
        <v>1</v>
      </c>
    </row>
    <row r="24" spans="1:10">
      <c r="A24" t="s">
        <v>5</v>
      </c>
      <c r="B24" t="s">
        <v>69</v>
      </c>
      <c r="C24" s="317">
        <f>'Area 23'!E27</f>
        <v>23</v>
      </c>
      <c r="D24" s="460">
        <f>'Area 23'!I27</f>
        <v>0</v>
      </c>
      <c r="E24" s="460">
        <f>'Area 23'!M27</f>
        <v>0</v>
      </c>
      <c r="F24" s="460">
        <f>'Area 23'!K27</f>
        <v>0</v>
      </c>
      <c r="G24" s="460" t="str">
        <f>'Area 23'!Q27</f>
        <v>0</v>
      </c>
      <c r="H24">
        <f t="shared" si="0"/>
        <v>0</v>
      </c>
      <c r="I24">
        <f t="shared" si="1"/>
        <v>0</v>
      </c>
      <c r="J24">
        <f t="shared" si="2"/>
        <v>0</v>
      </c>
    </row>
    <row r="25" spans="1:10">
      <c r="A25" t="s">
        <v>5</v>
      </c>
      <c r="B25" t="s">
        <v>71</v>
      </c>
      <c r="C25" s="317">
        <f>'Area 23'!E28</f>
        <v>24</v>
      </c>
      <c r="D25" s="460">
        <f>'Area 23'!I28</f>
        <v>0</v>
      </c>
      <c r="E25" s="460">
        <f>'Area 23'!M28</f>
        <v>0</v>
      </c>
      <c r="F25" s="460">
        <f>'Area 23'!K28</f>
        <v>0</v>
      </c>
      <c r="G25" s="460" t="str">
        <f>'Area 23'!Q28</f>
        <v>0</v>
      </c>
      <c r="H25">
        <f t="shared" si="0"/>
        <v>0</v>
      </c>
      <c r="I25">
        <f t="shared" si="1"/>
        <v>0</v>
      </c>
      <c r="J25">
        <f t="shared" si="2"/>
        <v>0</v>
      </c>
    </row>
    <row r="26" spans="1:10">
      <c r="A26" t="s">
        <v>5</v>
      </c>
      <c r="B26" t="s">
        <v>72</v>
      </c>
      <c r="C26" s="317">
        <f>'Area 23'!E29</f>
        <v>25</v>
      </c>
      <c r="D26" s="460">
        <f>'Area 23'!I29</f>
        <v>-1</v>
      </c>
      <c r="E26" s="460">
        <f>'Area 23'!M29</f>
        <v>1</v>
      </c>
      <c r="F26" s="460">
        <f>'Area 23'!K29</f>
        <v>-1</v>
      </c>
      <c r="G26" s="460" t="str">
        <f>'Area 23'!Q29</f>
        <v>-1-1</v>
      </c>
      <c r="H26">
        <f t="shared" si="0"/>
        <v>-1</v>
      </c>
      <c r="I26">
        <f t="shared" si="1"/>
        <v>-1</v>
      </c>
      <c r="J26">
        <f t="shared" si="2"/>
        <v>1</v>
      </c>
    </row>
    <row r="27" spans="1:10">
      <c r="A27" t="s">
        <v>5</v>
      </c>
      <c r="B27" t="s">
        <v>73</v>
      </c>
      <c r="C27" s="317">
        <f>'Area 23'!E30</f>
        <v>26</v>
      </c>
      <c r="D27" s="460">
        <f>'Area 23'!I30</f>
        <v>-1</v>
      </c>
      <c r="E27" s="460">
        <f>'Area 23'!M30</f>
        <v>1</v>
      </c>
      <c r="F27" s="460">
        <f>'Area 23'!K30</f>
        <v>-1</v>
      </c>
      <c r="G27" s="460" t="str">
        <f>'Area 23'!Q30</f>
        <v>-1-1</v>
      </c>
      <c r="H27">
        <f t="shared" si="0"/>
        <v>-1</v>
      </c>
      <c r="I27">
        <f t="shared" si="1"/>
        <v>-1</v>
      </c>
      <c r="J27">
        <f t="shared" si="2"/>
        <v>1</v>
      </c>
    </row>
    <row r="28" spans="1:10">
      <c r="A28" t="s">
        <v>5</v>
      </c>
      <c r="B28" t="s">
        <v>74</v>
      </c>
      <c r="C28" s="317">
        <f>'Area 23'!E31</f>
        <v>27</v>
      </c>
      <c r="D28" s="460">
        <f>'Area 23'!I31</f>
        <v>-1</v>
      </c>
      <c r="E28" s="460">
        <f>'Area 23'!M31</f>
        <v>1</v>
      </c>
      <c r="F28" s="460">
        <f>'Area 23'!K31</f>
        <v>-1</v>
      </c>
      <c r="G28" s="460" t="str">
        <f>'Area 23'!Q31</f>
        <v>-1-1</v>
      </c>
      <c r="H28">
        <f t="shared" si="0"/>
        <v>-1</v>
      </c>
      <c r="I28">
        <f t="shared" si="1"/>
        <v>-1</v>
      </c>
      <c r="J28">
        <f t="shared" si="2"/>
        <v>1</v>
      </c>
    </row>
    <row r="29" spans="1:10">
      <c r="A29" t="s">
        <v>5</v>
      </c>
      <c r="B29" t="s">
        <v>75</v>
      </c>
      <c r="C29" s="317">
        <f>'Area 23'!E32</f>
        <v>28</v>
      </c>
      <c r="D29" s="460">
        <f>'Area 23'!I32</f>
        <v>-1</v>
      </c>
      <c r="E29" s="460">
        <f>'Area 23'!M32</f>
        <v>1</v>
      </c>
      <c r="F29" s="460">
        <f>'Area 23'!K32</f>
        <v>-1</v>
      </c>
      <c r="G29" s="460" t="str">
        <f>'Area 23'!Q32</f>
        <v>-1-1</v>
      </c>
      <c r="H29">
        <f t="shared" si="0"/>
        <v>-1</v>
      </c>
      <c r="I29">
        <f t="shared" si="1"/>
        <v>-1</v>
      </c>
      <c r="J29">
        <f t="shared" si="2"/>
        <v>1</v>
      </c>
    </row>
    <row r="30" spans="1:10">
      <c r="A30" t="s">
        <v>5</v>
      </c>
      <c r="B30" t="s">
        <v>76</v>
      </c>
      <c r="C30" s="317">
        <f>'Area 23'!E33</f>
        <v>29</v>
      </c>
      <c r="D30" s="460">
        <f>'Area 23'!I33</f>
        <v>0</v>
      </c>
      <c r="E30" s="460">
        <f>'Area 23'!M33</f>
        <v>0</v>
      </c>
      <c r="F30" s="460">
        <f>'Area 23'!K33</f>
        <v>0</v>
      </c>
      <c r="G30" s="460" t="str">
        <f>'Area 23'!Q33</f>
        <v>0</v>
      </c>
      <c r="H30">
        <f t="shared" si="0"/>
        <v>0</v>
      </c>
      <c r="I30">
        <f t="shared" si="1"/>
        <v>0</v>
      </c>
      <c r="J30">
        <f t="shared" si="2"/>
        <v>0</v>
      </c>
    </row>
    <row r="31" spans="1:10">
      <c r="A31" t="s">
        <v>5</v>
      </c>
      <c r="B31" t="s">
        <v>78</v>
      </c>
      <c r="C31" s="317">
        <f>'Area 23'!E34</f>
        <v>30</v>
      </c>
      <c r="D31" s="460">
        <f>'Area 23'!I34</f>
        <v>0</v>
      </c>
      <c r="E31" s="460">
        <f>'Area 23'!M34</f>
        <v>0</v>
      </c>
      <c r="F31" s="460">
        <f>'Area 23'!K34</f>
        <v>0</v>
      </c>
      <c r="G31" s="460" t="str">
        <f>'Area 23'!Q34</f>
        <v>0</v>
      </c>
      <c r="H31">
        <f t="shared" si="0"/>
        <v>0</v>
      </c>
      <c r="I31">
        <f t="shared" si="1"/>
        <v>0</v>
      </c>
      <c r="J31">
        <f t="shared" si="2"/>
        <v>0</v>
      </c>
    </row>
    <row r="32" spans="1:10">
      <c r="A32" t="s">
        <v>5</v>
      </c>
      <c r="B32" t="s">
        <v>79</v>
      </c>
      <c r="C32" s="317">
        <f>'Area 23'!E35</f>
        <v>31</v>
      </c>
      <c r="D32" s="460">
        <f>'Area 23'!I35</f>
        <v>0</v>
      </c>
      <c r="E32" s="460">
        <f>'Area 23'!M35</f>
        <v>0</v>
      </c>
      <c r="F32" s="460">
        <f>'Area 23'!K35</f>
        <v>0</v>
      </c>
      <c r="G32" s="460" t="str">
        <f>'Area 23'!Q35</f>
        <v>0</v>
      </c>
      <c r="H32">
        <f t="shared" si="0"/>
        <v>0</v>
      </c>
      <c r="I32">
        <f t="shared" si="1"/>
        <v>0</v>
      </c>
      <c r="J32">
        <f t="shared" si="2"/>
        <v>0</v>
      </c>
    </row>
    <row r="33" spans="1:10">
      <c r="A33" t="s">
        <v>5</v>
      </c>
      <c r="B33" t="s">
        <v>80</v>
      </c>
      <c r="C33" s="317">
        <f>'Area 23'!E36</f>
        <v>32</v>
      </c>
      <c r="D33" s="460">
        <f>'Area 23'!I36</f>
        <v>1</v>
      </c>
      <c r="E33" s="460">
        <f>'Area 23'!M36</f>
        <v>1</v>
      </c>
      <c r="F33" s="460">
        <f>'Area 23'!K36</f>
        <v>1</v>
      </c>
      <c r="G33" s="460" t="str">
        <f>'Area 23'!Q36</f>
        <v>13</v>
      </c>
      <c r="H33">
        <f t="shared" si="0"/>
        <v>1</v>
      </c>
      <c r="I33">
        <f t="shared" si="1"/>
        <v>1</v>
      </c>
      <c r="J33">
        <f t="shared" si="2"/>
        <v>1</v>
      </c>
    </row>
    <row r="34" spans="1:10">
      <c r="A34" t="s">
        <v>5</v>
      </c>
      <c r="B34" t="s">
        <v>81</v>
      </c>
      <c r="C34" s="317">
        <f>'Area 23'!E37</f>
        <v>33</v>
      </c>
      <c r="D34" s="460">
        <f>'Area 23'!I37</f>
        <v>-1</v>
      </c>
      <c r="E34" s="460">
        <f>'Area 23'!M37</f>
        <v>1</v>
      </c>
      <c r="F34" s="460">
        <f>'Area 23'!K37</f>
        <v>-1</v>
      </c>
      <c r="G34" s="460" t="str">
        <f>'Area 23'!Q37</f>
        <v>-1-1</v>
      </c>
      <c r="H34">
        <f t="shared" si="0"/>
        <v>-1</v>
      </c>
      <c r="I34">
        <f t="shared" si="1"/>
        <v>-1</v>
      </c>
      <c r="J34">
        <f t="shared" si="2"/>
        <v>1</v>
      </c>
    </row>
    <row r="35" spans="1:10">
      <c r="A35" t="s">
        <v>5</v>
      </c>
      <c r="B35" t="s">
        <v>82</v>
      </c>
      <c r="C35" s="317">
        <f>'Area 23'!E38</f>
        <v>34</v>
      </c>
      <c r="D35" s="460">
        <f>'Area 23'!I38</f>
        <v>1</v>
      </c>
      <c r="E35" s="460">
        <f>'Area 23'!M38</f>
        <v>1</v>
      </c>
      <c r="F35" s="460">
        <f>'Area 23'!K38</f>
        <v>1</v>
      </c>
      <c r="G35" s="460" t="str">
        <f>'Area 23'!Q38</f>
        <v>13</v>
      </c>
      <c r="H35">
        <f t="shared" si="0"/>
        <v>1</v>
      </c>
      <c r="I35">
        <f t="shared" si="1"/>
        <v>1</v>
      </c>
      <c r="J35">
        <f t="shared" si="2"/>
        <v>1</v>
      </c>
    </row>
    <row r="36" spans="1:10">
      <c r="A36" t="s">
        <v>5</v>
      </c>
      <c r="B36" t="s">
        <v>83</v>
      </c>
      <c r="C36" s="317">
        <f>'Area 23'!E39</f>
        <v>35</v>
      </c>
      <c r="D36" s="460">
        <f>'Area 23'!I39</f>
        <v>-1</v>
      </c>
      <c r="E36" s="460">
        <f>'Area 23'!M39</f>
        <v>1</v>
      </c>
      <c r="F36" s="460">
        <f>'Area 23'!K39</f>
        <v>-1</v>
      </c>
      <c r="G36" s="460" t="str">
        <f>'Area 23'!Q39</f>
        <v>-1-1</v>
      </c>
      <c r="H36">
        <f t="shared" si="0"/>
        <v>-1</v>
      </c>
      <c r="I36">
        <f t="shared" si="1"/>
        <v>-1</v>
      </c>
      <c r="J36">
        <f t="shared" si="2"/>
        <v>1</v>
      </c>
    </row>
    <row r="37" spans="1:10">
      <c r="A37" t="s">
        <v>5</v>
      </c>
      <c r="B37" t="s">
        <v>84</v>
      </c>
      <c r="C37" s="317">
        <f>'Area 23'!E40</f>
        <v>36</v>
      </c>
      <c r="D37" s="460">
        <f>'Area 23'!I40</f>
        <v>4</v>
      </c>
      <c r="E37" s="460">
        <f>'Area 23'!M40</f>
        <v>3</v>
      </c>
      <c r="F37" s="460">
        <f>'Area 23'!K40</f>
        <v>12</v>
      </c>
      <c r="G37" s="460" t="str">
        <f>'Area 23'!Q40</f>
        <v>34</v>
      </c>
      <c r="H37">
        <f t="shared" si="0"/>
        <v>3</v>
      </c>
      <c r="I37">
        <f t="shared" si="1"/>
        <v>4</v>
      </c>
      <c r="J37">
        <f t="shared" si="2"/>
        <v>12</v>
      </c>
    </row>
    <row r="38" spans="1:10">
      <c r="A38" t="s">
        <v>5</v>
      </c>
      <c r="B38" t="s">
        <v>85</v>
      </c>
      <c r="C38" s="317">
        <f>'Area 23'!E41</f>
        <v>37</v>
      </c>
      <c r="D38" s="460">
        <f>'Area 23'!I41</f>
        <v>4</v>
      </c>
      <c r="E38" s="460">
        <f>'Area 23'!M41</f>
        <v>3</v>
      </c>
      <c r="F38" s="460">
        <f>'Area 23'!K41</f>
        <v>12</v>
      </c>
      <c r="G38" s="460" t="str">
        <f>'Area 23'!Q41</f>
        <v>34</v>
      </c>
      <c r="H38">
        <f t="shared" si="0"/>
        <v>3</v>
      </c>
      <c r="I38">
        <f t="shared" si="1"/>
        <v>4</v>
      </c>
      <c r="J38">
        <f t="shared" si="2"/>
        <v>12</v>
      </c>
    </row>
    <row r="39" spans="1:10">
      <c r="A39" t="s">
        <v>5</v>
      </c>
      <c r="B39" t="s">
        <v>86</v>
      </c>
      <c r="C39" s="317">
        <f>'Area 23'!E42</f>
        <v>38</v>
      </c>
      <c r="D39" s="460">
        <f>'Area 23'!I42</f>
        <v>1</v>
      </c>
      <c r="E39" s="460">
        <f>'Area 23'!M42</f>
        <v>1</v>
      </c>
      <c r="F39" s="460">
        <f>'Area 23'!K42</f>
        <v>1</v>
      </c>
      <c r="G39" s="460" t="str">
        <f>'Area 23'!Q42</f>
        <v>14</v>
      </c>
      <c r="H39">
        <f t="shared" si="0"/>
        <v>1</v>
      </c>
      <c r="I39">
        <f t="shared" si="1"/>
        <v>2</v>
      </c>
      <c r="J39">
        <f t="shared" si="2"/>
        <v>2</v>
      </c>
    </row>
    <row r="40" spans="1:10">
      <c r="A40" t="s">
        <v>5</v>
      </c>
      <c r="B40" t="s">
        <v>87</v>
      </c>
      <c r="C40" s="317">
        <f>'Area 23'!E43</f>
        <v>39</v>
      </c>
      <c r="D40" s="460">
        <f>'Area 23'!I43</f>
        <v>1</v>
      </c>
      <c r="E40" s="460">
        <f>'Area 23'!M43</f>
        <v>1</v>
      </c>
      <c r="F40" s="460">
        <f>'Area 23'!K43</f>
        <v>1</v>
      </c>
      <c r="G40" s="460" t="str">
        <f>'Area 23'!Q43</f>
        <v>14</v>
      </c>
      <c r="H40">
        <f t="shared" si="0"/>
        <v>1</v>
      </c>
      <c r="I40">
        <f t="shared" si="1"/>
        <v>2</v>
      </c>
      <c r="J40">
        <f t="shared" si="2"/>
        <v>2</v>
      </c>
    </row>
    <row r="41" spans="1:10">
      <c r="A41" t="s">
        <v>5</v>
      </c>
      <c r="B41" t="s">
        <v>88</v>
      </c>
      <c r="C41" s="317">
        <f>'Area 23'!E44</f>
        <v>40</v>
      </c>
      <c r="D41" s="460">
        <f>'Area 23'!I44</f>
        <v>0</v>
      </c>
      <c r="E41" s="460">
        <f>'Area 23'!M44</f>
        <v>0</v>
      </c>
      <c r="F41" s="460">
        <f>'Area 23'!K44</f>
        <v>0</v>
      </c>
      <c r="G41" s="460" t="str">
        <f>'Area 23'!Q44</f>
        <v>0</v>
      </c>
      <c r="H41">
        <f t="shared" si="0"/>
        <v>0</v>
      </c>
      <c r="I41">
        <f t="shared" si="1"/>
        <v>0</v>
      </c>
      <c r="J41">
        <f t="shared" si="2"/>
        <v>0</v>
      </c>
    </row>
    <row r="42" spans="1:10">
      <c r="A42" t="s">
        <v>5</v>
      </c>
      <c r="B42" t="s">
        <v>89</v>
      </c>
      <c r="C42" s="317">
        <f>'Area 23'!E45</f>
        <v>41</v>
      </c>
      <c r="D42" s="460">
        <f>'Area 23'!I45</f>
        <v>-1</v>
      </c>
      <c r="E42" s="460">
        <f>'Area 23'!M45</f>
        <v>1</v>
      </c>
      <c r="F42" s="460">
        <f>'Area 23'!K45</f>
        <v>-1</v>
      </c>
      <c r="G42" s="460" t="str">
        <f>'Area 23'!Q45</f>
        <v>-1-1</v>
      </c>
      <c r="H42">
        <f t="shared" si="0"/>
        <v>-1</v>
      </c>
      <c r="I42">
        <f t="shared" si="1"/>
        <v>-1</v>
      </c>
      <c r="J42">
        <f t="shared" si="2"/>
        <v>1</v>
      </c>
    </row>
    <row r="43" spans="1:10">
      <c r="A43" t="s">
        <v>5</v>
      </c>
      <c r="B43" t="s">
        <v>90</v>
      </c>
      <c r="C43" s="317" t="str">
        <f>'Area 23'!E46</f>
        <v>42</v>
      </c>
      <c r="D43" s="460">
        <f>'Area 23'!I46</f>
        <v>-1</v>
      </c>
      <c r="E43" s="460">
        <f>'Area 23'!M46</f>
        <v>1</v>
      </c>
      <c r="F43" s="460">
        <f>'Area 23'!K46</f>
        <v>-1</v>
      </c>
      <c r="G43" s="460" t="str">
        <f>'Area 23'!Q46</f>
        <v>-1-1</v>
      </c>
      <c r="H43">
        <f t="shared" si="0"/>
        <v>-1</v>
      </c>
      <c r="I43">
        <f t="shared" si="1"/>
        <v>-1</v>
      </c>
      <c r="J43">
        <f t="shared" si="2"/>
        <v>1</v>
      </c>
    </row>
    <row r="44" spans="1:10">
      <c r="A44" t="s">
        <v>5</v>
      </c>
      <c r="B44" t="s">
        <v>92</v>
      </c>
      <c r="C44" s="317">
        <f>'Area 23'!E47</f>
        <v>43</v>
      </c>
      <c r="D44" s="460">
        <f>'Area 23'!I47</f>
        <v>-1</v>
      </c>
      <c r="E44" s="460">
        <f>'Area 23'!M47</f>
        <v>1</v>
      </c>
      <c r="F44" s="460">
        <f>'Area 23'!K47</f>
        <v>-1</v>
      </c>
      <c r="G44" s="460" t="str">
        <f>'Area 23'!Q47</f>
        <v>-1-1</v>
      </c>
      <c r="H44">
        <f t="shared" si="0"/>
        <v>-1</v>
      </c>
      <c r="I44">
        <f t="shared" si="1"/>
        <v>-1</v>
      </c>
      <c r="J44">
        <f t="shared" si="2"/>
        <v>1</v>
      </c>
    </row>
    <row r="45" spans="1:10">
      <c r="A45" t="s">
        <v>5</v>
      </c>
      <c r="B45" t="s">
        <v>93</v>
      </c>
      <c r="C45" s="317">
        <f>'Area 23'!E48</f>
        <v>44</v>
      </c>
      <c r="D45" s="460">
        <f>'Area 23'!I48</f>
        <v>-1</v>
      </c>
      <c r="E45" s="460">
        <f>'Area 23'!M48</f>
        <v>1</v>
      </c>
      <c r="F45" s="460">
        <f>'Area 23'!K48</f>
        <v>-1</v>
      </c>
      <c r="G45" s="460" t="str">
        <f>'Area 23'!Q48</f>
        <v>-1-1</v>
      </c>
      <c r="H45">
        <f t="shared" si="0"/>
        <v>-1</v>
      </c>
      <c r="I45">
        <f t="shared" si="1"/>
        <v>-1</v>
      </c>
      <c r="J45">
        <f t="shared" si="2"/>
        <v>1</v>
      </c>
    </row>
    <row r="46" spans="1:10">
      <c r="A46" t="s">
        <v>5</v>
      </c>
      <c r="B46" t="s">
        <v>94</v>
      </c>
      <c r="C46" s="317">
        <f>'Area 23'!E49</f>
        <v>45</v>
      </c>
      <c r="D46" s="460">
        <f>'Area 23'!I49</f>
        <v>-1</v>
      </c>
      <c r="E46" s="460">
        <f>'Area 23'!M49</f>
        <v>1</v>
      </c>
      <c r="F46" s="460">
        <f>'Area 23'!K49</f>
        <v>-1</v>
      </c>
      <c r="G46" s="460" t="str">
        <f>'Area 23'!Q49</f>
        <v>-1-1</v>
      </c>
      <c r="H46">
        <f t="shared" si="0"/>
        <v>-1</v>
      </c>
      <c r="I46">
        <f t="shared" si="1"/>
        <v>-1</v>
      </c>
      <c r="J46">
        <f t="shared" si="2"/>
        <v>1</v>
      </c>
    </row>
    <row r="47" spans="1:10">
      <c r="A47" t="s">
        <v>5</v>
      </c>
      <c r="B47" t="s">
        <v>95</v>
      </c>
      <c r="C47" s="317">
        <f>'Area 23'!E50</f>
        <v>46</v>
      </c>
      <c r="D47" s="460">
        <f>'Area 23'!I50</f>
        <v>0</v>
      </c>
      <c r="E47" s="460">
        <f>'Area 23'!M50</f>
        <v>0</v>
      </c>
      <c r="F47" s="460">
        <f>'Area 23'!K50</f>
        <v>0</v>
      </c>
      <c r="G47" s="460" t="str">
        <f>'Area 23'!Q50</f>
        <v>0</v>
      </c>
      <c r="H47">
        <f t="shared" si="0"/>
        <v>0</v>
      </c>
      <c r="I47">
        <f t="shared" si="1"/>
        <v>0</v>
      </c>
      <c r="J47">
        <f t="shared" si="2"/>
        <v>0</v>
      </c>
    </row>
    <row r="48" spans="1:10">
      <c r="A48" t="s">
        <v>5</v>
      </c>
      <c r="B48" t="s">
        <v>97</v>
      </c>
      <c r="C48" s="317">
        <f>'Area 23'!E51</f>
        <v>47</v>
      </c>
      <c r="D48" s="460">
        <f>'Area 23'!I51</f>
        <v>0</v>
      </c>
      <c r="E48" s="460">
        <f>'Area 23'!M51</f>
        <v>0</v>
      </c>
      <c r="F48" s="460">
        <f>'Area 23'!K51</f>
        <v>0</v>
      </c>
      <c r="G48" s="460" t="str">
        <f>'Area 23'!Q51</f>
        <v>0</v>
      </c>
      <c r="H48">
        <f t="shared" si="0"/>
        <v>0</v>
      </c>
      <c r="I48">
        <f t="shared" si="1"/>
        <v>0</v>
      </c>
      <c r="J48">
        <f t="shared" si="2"/>
        <v>0</v>
      </c>
    </row>
    <row r="49" spans="1:10">
      <c r="A49" t="s">
        <v>5</v>
      </c>
      <c r="B49" t="s">
        <v>98</v>
      </c>
      <c r="C49" s="317">
        <f>'Area 23'!E52</f>
        <v>48</v>
      </c>
      <c r="D49" s="460">
        <f>'Area 23'!I52</f>
        <v>0</v>
      </c>
      <c r="E49" s="460">
        <f>'Area 23'!M52</f>
        <v>0</v>
      </c>
      <c r="F49" s="460">
        <f>'Area 23'!K52</f>
        <v>0</v>
      </c>
      <c r="G49" s="460" t="str">
        <f>'Area 23'!Q52</f>
        <v>0</v>
      </c>
      <c r="H49">
        <f t="shared" si="0"/>
        <v>0</v>
      </c>
      <c r="I49">
        <f t="shared" si="1"/>
        <v>0</v>
      </c>
      <c r="J49">
        <f t="shared" si="2"/>
        <v>0</v>
      </c>
    </row>
    <row r="50" spans="1:10">
      <c r="A50" t="s">
        <v>5</v>
      </c>
      <c r="B50" t="s">
        <v>99</v>
      </c>
      <c r="C50" s="317">
        <f>'Area 23'!E53</f>
        <v>49</v>
      </c>
      <c r="D50" s="460">
        <f>'Area 23'!I53</f>
        <v>-1</v>
      </c>
      <c r="E50" s="460">
        <f>'Area 23'!M53</f>
        <v>1</v>
      </c>
      <c r="F50" s="460">
        <f>'Area 23'!K53</f>
        <v>-1</v>
      </c>
      <c r="G50" s="460" t="str">
        <f>'Area 23'!Q53</f>
        <v>-1-1</v>
      </c>
      <c r="H50">
        <f t="shared" si="0"/>
        <v>-1</v>
      </c>
      <c r="I50">
        <f t="shared" si="1"/>
        <v>-1</v>
      </c>
      <c r="J50">
        <f t="shared" si="2"/>
        <v>1</v>
      </c>
    </row>
    <row r="51" spans="1:10">
      <c r="A51" t="s">
        <v>5</v>
      </c>
      <c r="B51" t="s">
        <v>100</v>
      </c>
      <c r="C51" s="317">
        <f>'Area 23'!E54</f>
        <v>50</v>
      </c>
      <c r="D51" s="460">
        <f>'Area 23'!I54</f>
        <v>3</v>
      </c>
      <c r="E51" s="460">
        <f>'Area 23'!M54</f>
        <v>3</v>
      </c>
      <c r="F51" s="460">
        <f>'Area 23'!K54</f>
        <v>9</v>
      </c>
      <c r="G51" s="460" t="str">
        <f>'Area 23'!Q54</f>
        <v>34</v>
      </c>
      <c r="H51">
        <f t="shared" si="0"/>
        <v>3</v>
      </c>
      <c r="I51">
        <f t="shared" si="1"/>
        <v>4</v>
      </c>
      <c r="J51">
        <f t="shared" si="2"/>
        <v>12</v>
      </c>
    </row>
    <row r="52" spans="1:10">
      <c r="A52" t="s">
        <v>5</v>
      </c>
      <c r="B52" t="s">
        <v>101</v>
      </c>
      <c r="C52" s="317">
        <f>'Area 23'!E55</f>
        <v>51</v>
      </c>
      <c r="D52" s="460">
        <f>'Area 23'!I55</f>
        <v>-1</v>
      </c>
      <c r="E52" s="460">
        <f>'Area 23'!M55</f>
        <v>1</v>
      </c>
      <c r="F52" s="460">
        <f>'Area 23'!K55</f>
        <v>-1</v>
      </c>
      <c r="G52" s="460" t="str">
        <f>'Area 23'!Q55</f>
        <v>-1-1</v>
      </c>
      <c r="H52">
        <f t="shared" si="0"/>
        <v>-1</v>
      </c>
      <c r="I52">
        <f t="shared" si="1"/>
        <v>-1</v>
      </c>
      <c r="J52">
        <f t="shared" si="2"/>
        <v>1</v>
      </c>
    </row>
    <row r="53" spans="1:10">
      <c r="A53" t="s">
        <v>5</v>
      </c>
      <c r="B53" t="s">
        <v>102</v>
      </c>
      <c r="C53" s="317">
        <f>'Area 23'!E56</f>
        <v>52</v>
      </c>
      <c r="D53" s="460">
        <f>'Area 23'!I56</f>
        <v>-1</v>
      </c>
      <c r="E53" s="460">
        <f>'Area 23'!M56</f>
        <v>1</v>
      </c>
      <c r="F53" s="460">
        <f>'Area 23'!K56</f>
        <v>-1</v>
      </c>
      <c r="G53" s="460" t="str">
        <f>'Area 23'!Q56</f>
        <v>-1-1</v>
      </c>
      <c r="H53">
        <f t="shared" si="0"/>
        <v>-1</v>
      </c>
      <c r="I53">
        <f t="shared" si="1"/>
        <v>-1</v>
      </c>
      <c r="J53">
        <f t="shared" si="2"/>
        <v>1</v>
      </c>
    </row>
    <row r="54" spans="1:10">
      <c r="A54" t="s">
        <v>5</v>
      </c>
      <c r="B54" t="s">
        <v>103</v>
      </c>
      <c r="C54" s="317">
        <f>'Area 23'!E57</f>
        <v>53</v>
      </c>
      <c r="D54" s="460">
        <f>'Area 23'!I57</f>
        <v>-1</v>
      </c>
      <c r="E54" s="460">
        <f>'Area 23'!M57</f>
        <v>1</v>
      </c>
      <c r="F54" s="460">
        <f>'Area 23'!K57</f>
        <v>-1</v>
      </c>
      <c r="G54" s="460" t="str">
        <f>'Area 23'!Q57</f>
        <v>-1-1</v>
      </c>
      <c r="H54">
        <f t="shared" si="0"/>
        <v>-1</v>
      </c>
      <c r="I54">
        <f t="shared" si="1"/>
        <v>-1</v>
      </c>
      <c r="J54">
        <f t="shared" si="2"/>
        <v>1</v>
      </c>
    </row>
    <row r="55" spans="1:10">
      <c r="A55" t="s">
        <v>5</v>
      </c>
      <c r="B55" t="s">
        <v>104</v>
      </c>
      <c r="C55" s="317">
        <f>'Area 23'!E58</f>
        <v>54</v>
      </c>
      <c r="D55" s="460">
        <f>'Area 23'!I58</f>
        <v>-1</v>
      </c>
      <c r="E55" s="460">
        <f>'Area 23'!M58</f>
        <v>1</v>
      </c>
      <c r="F55" s="460">
        <f>'Area 23'!K58</f>
        <v>-1</v>
      </c>
      <c r="G55" s="460" t="str">
        <f>'Area 23'!Q58</f>
        <v>-1-1</v>
      </c>
      <c r="H55">
        <f t="shared" si="0"/>
        <v>-1</v>
      </c>
      <c r="I55">
        <f t="shared" si="1"/>
        <v>-1</v>
      </c>
      <c r="J55">
        <f t="shared" si="2"/>
        <v>1</v>
      </c>
    </row>
    <row r="56" spans="1:10">
      <c r="A56" t="s">
        <v>5</v>
      </c>
      <c r="B56" t="s">
        <v>105</v>
      </c>
      <c r="C56" s="317">
        <f>'Area 23'!E59</f>
        <v>55</v>
      </c>
      <c r="D56" s="460">
        <f>'Area 23'!I59</f>
        <v>-1</v>
      </c>
      <c r="E56" s="460">
        <f>'Area 23'!M59</f>
        <v>1</v>
      </c>
      <c r="F56" s="460">
        <f>'Area 23'!K59</f>
        <v>-1</v>
      </c>
      <c r="G56" s="460" t="str">
        <f>'Area 23'!Q59</f>
        <v>-1-1</v>
      </c>
      <c r="H56">
        <f t="shared" si="0"/>
        <v>-1</v>
      </c>
      <c r="I56">
        <f t="shared" si="1"/>
        <v>-1</v>
      </c>
      <c r="J56">
        <f t="shared" si="2"/>
        <v>1</v>
      </c>
    </row>
    <row r="57" spans="1:10">
      <c r="A57" t="s">
        <v>5</v>
      </c>
      <c r="B57" t="s">
        <v>106</v>
      </c>
      <c r="C57" s="317">
        <f>'Area 23'!E60</f>
        <v>56</v>
      </c>
      <c r="D57" s="460">
        <f>'Area 23'!I60</f>
        <v>-1</v>
      </c>
      <c r="E57" s="460">
        <f>'Area 23'!M60</f>
        <v>1</v>
      </c>
      <c r="F57" s="460">
        <f>'Area 23'!K60</f>
        <v>-1</v>
      </c>
      <c r="G57" s="460" t="str">
        <f>'Area 23'!Q60</f>
        <v>-1-1</v>
      </c>
      <c r="H57">
        <f t="shared" si="0"/>
        <v>-1</v>
      </c>
      <c r="I57">
        <f t="shared" si="1"/>
        <v>-1</v>
      </c>
      <c r="J57">
        <f t="shared" si="2"/>
        <v>1</v>
      </c>
    </row>
    <row r="58" spans="1:10">
      <c r="A58" t="s">
        <v>5</v>
      </c>
      <c r="B58" t="s">
        <v>107</v>
      </c>
      <c r="C58" s="317">
        <f>'Area 23'!E61</f>
        <v>57</v>
      </c>
      <c r="D58" s="460">
        <f>'Area 23'!I61</f>
        <v>-1</v>
      </c>
      <c r="E58" s="460">
        <f>'Area 23'!M61</f>
        <v>1</v>
      </c>
      <c r="F58" s="460">
        <f>'Area 23'!K61</f>
        <v>-1</v>
      </c>
      <c r="G58" s="460" t="str">
        <f>'Area 23'!Q61</f>
        <v>-1-1</v>
      </c>
      <c r="H58">
        <f t="shared" si="0"/>
        <v>-1</v>
      </c>
      <c r="I58">
        <f t="shared" si="1"/>
        <v>-1</v>
      </c>
      <c r="J58">
        <f t="shared" si="2"/>
        <v>1</v>
      </c>
    </row>
    <row r="59" spans="1:10">
      <c r="A59" t="s">
        <v>5</v>
      </c>
      <c r="B59" t="s">
        <v>108</v>
      </c>
      <c r="C59" s="317" t="str">
        <f>'Area 23'!E62</f>
        <v>58</v>
      </c>
      <c r="D59" s="460">
        <f>'Area 23'!I62</f>
        <v>-1</v>
      </c>
      <c r="E59" s="460">
        <f>'Area 23'!M62</f>
        <v>1</v>
      </c>
      <c r="F59" s="460">
        <f>'Area 23'!K62</f>
        <v>-1</v>
      </c>
      <c r="G59" s="460" t="str">
        <f>'Area 23'!Q62</f>
        <v>-1-1</v>
      </c>
      <c r="H59">
        <f t="shared" si="0"/>
        <v>-1</v>
      </c>
      <c r="I59">
        <f t="shared" si="1"/>
        <v>-1</v>
      </c>
      <c r="J59">
        <f t="shared" si="2"/>
        <v>1</v>
      </c>
    </row>
    <row r="60" spans="1:10">
      <c r="A60" t="s">
        <v>5</v>
      </c>
      <c r="B60" t="s">
        <v>109</v>
      </c>
      <c r="C60" s="317">
        <f>'Area 23'!E63</f>
        <v>59</v>
      </c>
      <c r="D60" s="460">
        <f>'Area 23'!I63</f>
        <v>-1</v>
      </c>
      <c r="E60" s="460">
        <f>'Area 23'!M63</f>
        <v>1</v>
      </c>
      <c r="F60" s="460">
        <f>'Area 23'!K63</f>
        <v>-1</v>
      </c>
      <c r="G60" s="460" t="str">
        <f>'Area 23'!Q63</f>
        <v>-1-1</v>
      </c>
      <c r="H60">
        <f t="shared" si="0"/>
        <v>-1</v>
      </c>
      <c r="I60">
        <f t="shared" si="1"/>
        <v>-1</v>
      </c>
      <c r="J60">
        <f t="shared" si="2"/>
        <v>1</v>
      </c>
    </row>
    <row r="61" spans="1:10">
      <c r="A61" t="s">
        <v>5</v>
      </c>
      <c r="B61" t="s">
        <v>110</v>
      </c>
      <c r="C61" s="317">
        <f>'Area 23'!E64</f>
        <v>60</v>
      </c>
      <c r="D61" s="460">
        <f>'Area 23'!I64</f>
        <v>-1</v>
      </c>
      <c r="E61" s="460">
        <f>'Area 23'!M64</f>
        <v>1</v>
      </c>
      <c r="F61" s="460">
        <f>'Area 23'!K64</f>
        <v>-1</v>
      </c>
      <c r="G61" s="460" t="str">
        <f>'Area 23'!Q64</f>
        <v>-1-1</v>
      </c>
      <c r="H61">
        <f t="shared" si="0"/>
        <v>-1</v>
      </c>
      <c r="I61">
        <f t="shared" si="1"/>
        <v>-1</v>
      </c>
      <c r="J61">
        <f t="shared" si="2"/>
        <v>1</v>
      </c>
    </row>
    <row r="62" spans="1:10">
      <c r="A62" t="s">
        <v>5</v>
      </c>
      <c r="B62" t="s">
        <v>111</v>
      </c>
      <c r="C62" s="317">
        <f>'Area 23'!E65</f>
        <v>61</v>
      </c>
      <c r="D62" s="460">
        <f>'Area 23'!I65</f>
        <v>-1</v>
      </c>
      <c r="E62" s="460">
        <f>'Area 23'!M65</f>
        <v>1</v>
      </c>
      <c r="F62" s="460">
        <f>'Area 23'!K65</f>
        <v>-1</v>
      </c>
      <c r="G62" s="460" t="str">
        <f>'Area 23'!Q65</f>
        <v>-1-1</v>
      </c>
      <c r="H62">
        <f t="shared" si="0"/>
        <v>-1</v>
      </c>
      <c r="I62">
        <f t="shared" si="1"/>
        <v>-1</v>
      </c>
      <c r="J62">
        <f t="shared" si="2"/>
        <v>1</v>
      </c>
    </row>
    <row r="63" spans="1:10">
      <c r="A63" t="s">
        <v>5</v>
      </c>
      <c r="B63" t="s">
        <v>112</v>
      </c>
      <c r="C63" s="317">
        <f>'Area 23'!E66</f>
        <v>62</v>
      </c>
      <c r="D63" s="460">
        <f>'Area 23'!I66</f>
        <v>-1</v>
      </c>
      <c r="E63" s="460">
        <f>'Area 23'!M66</f>
        <v>1</v>
      </c>
      <c r="F63" s="460">
        <f>'Area 23'!K66</f>
        <v>-1</v>
      </c>
      <c r="G63" s="460" t="str">
        <f>'Area 23'!Q66</f>
        <v>-1-1</v>
      </c>
      <c r="H63">
        <f t="shared" si="0"/>
        <v>-1</v>
      </c>
      <c r="I63">
        <f t="shared" si="1"/>
        <v>-1</v>
      </c>
      <c r="J63">
        <f t="shared" si="2"/>
        <v>1</v>
      </c>
    </row>
    <row r="64" spans="1:10">
      <c r="A64" t="s">
        <v>5</v>
      </c>
      <c r="B64" t="s">
        <v>113</v>
      </c>
      <c r="C64" s="317">
        <f>'Area 23'!E67</f>
        <v>63</v>
      </c>
      <c r="D64" s="460">
        <f>'Area 23'!I67</f>
        <v>-1</v>
      </c>
      <c r="E64" s="460">
        <f>'Area 23'!M67</f>
        <v>1</v>
      </c>
      <c r="F64" s="460">
        <f>'Area 23'!K67</f>
        <v>-1</v>
      </c>
      <c r="G64" s="460" t="str">
        <f>'Area 23'!Q67</f>
        <v>-1-1</v>
      </c>
      <c r="H64">
        <f t="shared" si="0"/>
        <v>-1</v>
      </c>
      <c r="I64">
        <f t="shared" si="1"/>
        <v>-1</v>
      </c>
      <c r="J64">
        <f t="shared" si="2"/>
        <v>1</v>
      </c>
    </row>
    <row r="65" spans="1:10">
      <c r="A65" t="s">
        <v>5</v>
      </c>
      <c r="B65" t="s">
        <v>114</v>
      </c>
      <c r="C65" s="317">
        <f>'Area 23'!E68</f>
        <v>64</v>
      </c>
      <c r="D65" s="460">
        <f>'Area 23'!I68</f>
        <v>-1</v>
      </c>
      <c r="E65" s="460">
        <f>'Area 23'!M68</f>
        <v>1</v>
      </c>
      <c r="F65" s="460">
        <f>'Area 23'!K68</f>
        <v>-1</v>
      </c>
      <c r="G65" s="460" t="str">
        <f>'Area 23'!Q68</f>
        <v>-1-1</v>
      </c>
      <c r="H65">
        <f t="shared" si="0"/>
        <v>-1</v>
      </c>
      <c r="I65">
        <f t="shared" si="1"/>
        <v>-1</v>
      </c>
      <c r="J65">
        <f t="shared" si="2"/>
        <v>1</v>
      </c>
    </row>
    <row r="66" spans="1:10">
      <c r="A66" t="s">
        <v>5</v>
      </c>
      <c r="B66" t="s">
        <v>115</v>
      </c>
      <c r="C66" s="317">
        <f>'Area 23'!E69</f>
        <v>65</v>
      </c>
      <c r="D66" s="460">
        <f>'Area 23'!I69</f>
        <v>0</v>
      </c>
      <c r="E66" s="460">
        <f>'Area 23'!M69</f>
        <v>0</v>
      </c>
      <c r="F66" s="460">
        <f>'Area 23'!K69</f>
        <v>0</v>
      </c>
      <c r="G66" s="460" t="str">
        <f>'Area 23'!Q69</f>
        <v>0</v>
      </c>
      <c r="H66">
        <f t="shared" ref="H66:H129" si="3">VLOOKUP(F66,biorisk,2,FALSE)</f>
        <v>0</v>
      </c>
      <c r="I66">
        <f t="shared" ref="I66:I129" si="4">VLOOKUP(G66,futurerisk,2,FALSE)</f>
        <v>0</v>
      </c>
      <c r="J66">
        <f t="shared" si="2"/>
        <v>0</v>
      </c>
    </row>
    <row r="67" spans="1:10">
      <c r="A67" t="s">
        <v>5</v>
      </c>
      <c r="B67" t="s">
        <v>116</v>
      </c>
      <c r="C67" s="317">
        <f>'Area 23'!E70</f>
        <v>66</v>
      </c>
      <c r="D67" s="460">
        <f>'Area 23'!I70</f>
        <v>0</v>
      </c>
      <c r="E67" s="460">
        <f>'Area 23'!M70</f>
        <v>0</v>
      </c>
      <c r="F67" s="460">
        <f>'Area 23'!K70</f>
        <v>0</v>
      </c>
      <c r="G67" s="460" t="str">
        <f>'Area 23'!Q70</f>
        <v>0</v>
      </c>
      <c r="H67">
        <f t="shared" si="3"/>
        <v>0</v>
      </c>
      <c r="I67">
        <f t="shared" si="4"/>
        <v>0</v>
      </c>
      <c r="J67">
        <f t="shared" ref="J67:J130" si="5">H67*I67</f>
        <v>0</v>
      </c>
    </row>
    <row r="68" spans="1:10">
      <c r="A68" t="s">
        <v>5</v>
      </c>
      <c r="B68" t="s">
        <v>118</v>
      </c>
      <c r="C68" s="317">
        <f>'Area 23'!E71</f>
        <v>67</v>
      </c>
      <c r="D68" s="460">
        <f>'Area 23'!I71</f>
        <v>5</v>
      </c>
      <c r="E68" s="460">
        <f>'Area 23'!M71</f>
        <v>5</v>
      </c>
      <c r="F68" s="460">
        <f>'Area 23'!K71</f>
        <v>25</v>
      </c>
      <c r="G68" s="460" t="str">
        <f>'Area 23'!Q71</f>
        <v>55</v>
      </c>
      <c r="H68">
        <f t="shared" si="3"/>
        <v>5</v>
      </c>
      <c r="I68">
        <f t="shared" si="4"/>
        <v>5</v>
      </c>
      <c r="J68">
        <f t="shared" si="5"/>
        <v>25</v>
      </c>
    </row>
    <row r="69" spans="1:10">
      <c r="A69" t="s">
        <v>5</v>
      </c>
      <c r="B69" t="s">
        <v>119</v>
      </c>
      <c r="C69" s="317">
        <f>'Area 23'!E72</f>
        <v>68</v>
      </c>
      <c r="D69" s="460">
        <f>'Area 23'!I72</f>
        <v>4</v>
      </c>
      <c r="E69" s="460">
        <f>'Area 23'!M72</f>
        <v>5</v>
      </c>
      <c r="F69" s="460">
        <f>'Area 23'!K72</f>
        <v>20</v>
      </c>
      <c r="G69" s="460" t="str">
        <f>'Area 23'!Q72</f>
        <v>55</v>
      </c>
      <c r="H69">
        <f t="shared" si="3"/>
        <v>5</v>
      </c>
      <c r="I69">
        <f t="shared" si="4"/>
        <v>5</v>
      </c>
      <c r="J69">
        <f t="shared" si="5"/>
        <v>25</v>
      </c>
    </row>
    <row r="70" spans="1:10">
      <c r="A70" t="s">
        <v>5</v>
      </c>
      <c r="B70" t="s">
        <v>120</v>
      </c>
      <c r="C70" s="317">
        <f>'Area 23'!E73</f>
        <v>69</v>
      </c>
      <c r="D70" s="460">
        <f>'Area 23'!I73</f>
        <v>4</v>
      </c>
      <c r="E70" s="460">
        <f>'Area 23'!M73</f>
        <v>5</v>
      </c>
      <c r="F70" s="460">
        <f>'Area 23'!K73</f>
        <v>20</v>
      </c>
      <c r="G70" s="460" t="str">
        <f>'Area 23'!Q73</f>
        <v>55</v>
      </c>
      <c r="H70">
        <f t="shared" si="3"/>
        <v>5</v>
      </c>
      <c r="I70">
        <f t="shared" si="4"/>
        <v>5</v>
      </c>
      <c r="J70">
        <f t="shared" si="5"/>
        <v>25</v>
      </c>
    </row>
    <row r="71" spans="1:10">
      <c r="A71" t="s">
        <v>5</v>
      </c>
      <c r="B71" t="s">
        <v>121</v>
      </c>
      <c r="C71" s="317">
        <f>'Area 23'!E74</f>
        <v>70</v>
      </c>
      <c r="D71" s="460">
        <f>'Area 23'!I74</f>
        <v>2</v>
      </c>
      <c r="E71" s="460">
        <f>'Area 23'!M74</f>
        <v>2</v>
      </c>
      <c r="F71" s="460">
        <f>'Area 23'!K74</f>
        <v>4</v>
      </c>
      <c r="G71" s="460" t="str">
        <f>'Area 23'!Q74</f>
        <v>24</v>
      </c>
      <c r="H71">
        <f t="shared" si="3"/>
        <v>2</v>
      </c>
      <c r="I71">
        <f t="shared" si="4"/>
        <v>3</v>
      </c>
      <c r="J71">
        <f t="shared" si="5"/>
        <v>6</v>
      </c>
    </row>
    <row r="72" spans="1:10">
      <c r="A72" t="s">
        <v>6</v>
      </c>
      <c r="B72" t="s">
        <v>40</v>
      </c>
      <c r="C72" s="317">
        <f>'Area 23'!E5</f>
        <v>1</v>
      </c>
      <c r="D72" s="317">
        <f>'Area 23'!AB5</f>
        <v>2</v>
      </c>
      <c r="E72" s="317">
        <f>'Area 23'!AF5</f>
        <v>2</v>
      </c>
      <c r="F72" s="460">
        <f>'Area 23'!AD5</f>
        <v>4</v>
      </c>
      <c r="G72" s="460" t="str">
        <f>'Area 23'!AJ5</f>
        <v>22</v>
      </c>
      <c r="H72">
        <f t="shared" si="3"/>
        <v>2</v>
      </c>
      <c r="I72">
        <f t="shared" si="4"/>
        <v>1</v>
      </c>
      <c r="J72">
        <f t="shared" si="5"/>
        <v>2</v>
      </c>
    </row>
    <row r="73" spans="1:10">
      <c r="A73" t="s">
        <v>6</v>
      </c>
      <c r="B73" t="s">
        <v>41</v>
      </c>
      <c r="C73" s="317">
        <f>'Area 23'!E6</f>
        <v>2</v>
      </c>
      <c r="D73" s="317">
        <f>'Area 23'!AB6</f>
        <v>0</v>
      </c>
      <c r="E73" s="317">
        <f>'Area 23'!AF6</f>
        <v>0</v>
      </c>
      <c r="F73" s="460">
        <f>'Area 23'!AD6</f>
        <v>0</v>
      </c>
      <c r="G73" s="460" t="str">
        <f>'Area 23'!AJ6</f>
        <v>0</v>
      </c>
      <c r="H73">
        <f t="shared" si="3"/>
        <v>0</v>
      </c>
      <c r="I73">
        <f t="shared" si="4"/>
        <v>0</v>
      </c>
      <c r="J73">
        <f t="shared" si="5"/>
        <v>0</v>
      </c>
    </row>
    <row r="74" spans="1:10">
      <c r="A74" t="s">
        <v>6</v>
      </c>
      <c r="B74" t="s">
        <v>44</v>
      </c>
      <c r="C74" s="317">
        <f>'Area 23'!E7</f>
        <v>3</v>
      </c>
      <c r="D74" s="317">
        <f>'Area 23'!AB7</f>
        <v>1</v>
      </c>
      <c r="E74" s="317">
        <f>'Area 23'!AF7</f>
        <v>3</v>
      </c>
      <c r="F74" s="460">
        <f>'Area 23'!AD7</f>
        <v>3</v>
      </c>
      <c r="G74" s="460" t="str">
        <f>'Area 23'!AJ7</f>
        <v>15</v>
      </c>
      <c r="H74">
        <f t="shared" si="3"/>
        <v>1</v>
      </c>
      <c r="I74">
        <f t="shared" si="4"/>
        <v>3</v>
      </c>
      <c r="J74">
        <f t="shared" si="5"/>
        <v>3</v>
      </c>
    </row>
    <row r="75" spans="1:10">
      <c r="A75" t="s">
        <v>6</v>
      </c>
      <c r="B75" t="s">
        <v>45</v>
      </c>
      <c r="C75" s="317">
        <f>'Area 23'!E8</f>
        <v>4</v>
      </c>
      <c r="D75" s="317">
        <f>'Area 23'!AB8</f>
        <v>0</v>
      </c>
      <c r="E75" s="317">
        <f>'Area 23'!AF8</f>
        <v>0</v>
      </c>
      <c r="F75" s="460">
        <f>'Area 23'!AD8</f>
        <v>0</v>
      </c>
      <c r="G75" s="460" t="str">
        <f>'Area 23'!AJ8</f>
        <v>0</v>
      </c>
      <c r="H75">
        <f t="shared" si="3"/>
        <v>0</v>
      </c>
      <c r="I75">
        <f t="shared" si="4"/>
        <v>0</v>
      </c>
      <c r="J75">
        <f t="shared" si="5"/>
        <v>0</v>
      </c>
    </row>
    <row r="76" spans="1:10">
      <c r="A76" t="s">
        <v>6</v>
      </c>
      <c r="B76" t="s">
        <v>46</v>
      </c>
      <c r="C76" s="317">
        <f>'Area 23'!E9</f>
        <v>5</v>
      </c>
      <c r="D76" s="317">
        <f>'Area 23'!AB9</f>
        <v>0</v>
      </c>
      <c r="E76" s="317">
        <f>'Area 23'!AF9</f>
        <v>0</v>
      </c>
      <c r="F76" s="460">
        <f>'Area 23'!AD9</f>
        <v>0</v>
      </c>
      <c r="G76" s="460" t="str">
        <f>'Area 23'!AJ9</f>
        <v>0</v>
      </c>
      <c r="H76">
        <f t="shared" si="3"/>
        <v>0</v>
      </c>
      <c r="I76">
        <f t="shared" si="4"/>
        <v>0</v>
      </c>
      <c r="J76">
        <f t="shared" si="5"/>
        <v>0</v>
      </c>
    </row>
    <row r="77" spans="1:10">
      <c r="A77" t="s">
        <v>6</v>
      </c>
      <c r="B77" t="s">
        <v>48</v>
      </c>
      <c r="C77" s="317">
        <f>'Area 23'!E10</f>
        <v>6</v>
      </c>
      <c r="D77" s="317">
        <f>'Area 23'!AB10</f>
        <v>4</v>
      </c>
      <c r="E77" s="317">
        <f>'Area 23'!AF10</f>
        <v>2</v>
      </c>
      <c r="F77" s="460">
        <f>'Area 23'!AD10</f>
        <v>8</v>
      </c>
      <c r="G77" s="460" t="str">
        <f>'Area 23'!AJ10</f>
        <v>34</v>
      </c>
      <c r="H77">
        <f t="shared" si="3"/>
        <v>3</v>
      </c>
      <c r="I77">
        <f t="shared" si="4"/>
        <v>4</v>
      </c>
      <c r="J77">
        <f t="shared" si="5"/>
        <v>12</v>
      </c>
    </row>
    <row r="78" spans="1:10">
      <c r="A78" t="s">
        <v>6</v>
      </c>
      <c r="B78" t="s">
        <v>49</v>
      </c>
      <c r="C78" s="317">
        <f>'Area 23'!E11</f>
        <v>7</v>
      </c>
      <c r="D78" s="317">
        <f>'Area 23'!AB11</f>
        <v>3</v>
      </c>
      <c r="E78" s="317">
        <f>'Area 23'!AF11</f>
        <v>3</v>
      </c>
      <c r="F78" s="460">
        <f>'Area 23'!AD11</f>
        <v>9</v>
      </c>
      <c r="G78" s="460" t="str">
        <f>'Area 23'!AJ11</f>
        <v>35</v>
      </c>
      <c r="H78">
        <f t="shared" si="3"/>
        <v>3</v>
      </c>
      <c r="I78">
        <f t="shared" si="4"/>
        <v>5</v>
      </c>
      <c r="J78">
        <f t="shared" si="5"/>
        <v>15</v>
      </c>
    </row>
    <row r="79" spans="1:10">
      <c r="A79" t="s">
        <v>6</v>
      </c>
      <c r="B79" t="s">
        <v>50</v>
      </c>
      <c r="C79" s="317">
        <f>'Area 23'!E12</f>
        <v>8</v>
      </c>
      <c r="D79" s="317">
        <f>'Area 23'!AB12</f>
        <v>3</v>
      </c>
      <c r="E79" s="317">
        <f>'Area 23'!AF12</f>
        <v>3</v>
      </c>
      <c r="F79" s="460">
        <f>'Area 23'!AD12</f>
        <v>9</v>
      </c>
      <c r="G79" s="460" t="str">
        <f>'Area 23'!AJ12</f>
        <v>35</v>
      </c>
      <c r="H79">
        <f t="shared" si="3"/>
        <v>3</v>
      </c>
      <c r="I79">
        <f t="shared" si="4"/>
        <v>5</v>
      </c>
      <c r="J79">
        <f t="shared" si="5"/>
        <v>15</v>
      </c>
    </row>
    <row r="80" spans="1:10">
      <c r="A80" t="s">
        <v>6</v>
      </c>
      <c r="B80" t="s">
        <v>52</v>
      </c>
      <c r="C80" s="317">
        <f>'Area 23'!E13</f>
        <v>9</v>
      </c>
      <c r="D80" s="317">
        <f>'Area 23'!AB13</f>
        <v>4</v>
      </c>
      <c r="E80" s="317">
        <f>'Area 23'!AF13</f>
        <v>5</v>
      </c>
      <c r="F80" s="460">
        <f>'Area 23'!AD13</f>
        <v>20</v>
      </c>
      <c r="G80" s="460" t="str">
        <f>'Area 23'!AJ13</f>
        <v>54</v>
      </c>
      <c r="H80">
        <f t="shared" si="3"/>
        <v>5</v>
      </c>
      <c r="I80">
        <f t="shared" si="4"/>
        <v>5</v>
      </c>
      <c r="J80">
        <f t="shared" si="5"/>
        <v>25</v>
      </c>
    </row>
    <row r="81" spans="1:10">
      <c r="A81" t="s">
        <v>6</v>
      </c>
      <c r="B81" t="s">
        <v>53</v>
      </c>
      <c r="C81" s="317">
        <f>'Area 23'!E14</f>
        <v>10</v>
      </c>
      <c r="D81" s="317">
        <f>'Area 23'!AB14</f>
        <v>-1</v>
      </c>
      <c r="E81" s="317">
        <f>'Area 23'!AF14</f>
        <v>1</v>
      </c>
      <c r="F81" s="460">
        <f>'Area 23'!AD14</f>
        <v>-1</v>
      </c>
      <c r="G81" s="460" t="str">
        <f>'Area 23'!AJ14</f>
        <v>-1-1</v>
      </c>
      <c r="H81">
        <f t="shared" si="3"/>
        <v>-1</v>
      </c>
      <c r="I81">
        <f t="shared" si="4"/>
        <v>-1</v>
      </c>
      <c r="J81">
        <f t="shared" si="5"/>
        <v>1</v>
      </c>
    </row>
    <row r="82" spans="1:10">
      <c r="A82" t="s">
        <v>6</v>
      </c>
      <c r="B82" t="s">
        <v>55</v>
      </c>
      <c r="C82" s="317">
        <f>'Area 23'!E15</f>
        <v>11</v>
      </c>
      <c r="D82" s="317" t="str">
        <f>'Area 23'!AB15</f>
        <v>-1</v>
      </c>
      <c r="E82" s="317">
        <f>'Area 23'!AF15</f>
        <v>1</v>
      </c>
      <c r="F82" s="460">
        <f>'Area 23'!AD15</f>
        <v>-1</v>
      </c>
      <c r="G82" s="460" t="str">
        <f>'Area 23'!AJ15</f>
        <v>-1-1</v>
      </c>
      <c r="H82">
        <f t="shared" si="3"/>
        <v>-1</v>
      </c>
      <c r="I82">
        <f t="shared" si="4"/>
        <v>-1</v>
      </c>
      <c r="J82">
        <f t="shared" si="5"/>
        <v>1</v>
      </c>
    </row>
    <row r="83" spans="1:10">
      <c r="A83" t="s">
        <v>6</v>
      </c>
      <c r="B83" t="s">
        <v>56</v>
      </c>
      <c r="C83" s="317">
        <f>'Area 23'!E16</f>
        <v>12</v>
      </c>
      <c r="D83" s="317">
        <f>'Area 23'!AB16</f>
        <v>0</v>
      </c>
      <c r="E83" s="317">
        <f>'Area 23'!AF16</f>
        <v>0</v>
      </c>
      <c r="F83" s="460">
        <f>'Area 23'!AD16</f>
        <v>0</v>
      </c>
      <c r="G83" s="460" t="str">
        <f>'Area 23'!AJ16</f>
        <v>0</v>
      </c>
      <c r="H83">
        <f t="shared" si="3"/>
        <v>0</v>
      </c>
      <c r="I83">
        <f t="shared" si="4"/>
        <v>0</v>
      </c>
      <c r="J83">
        <f t="shared" si="5"/>
        <v>0</v>
      </c>
    </row>
    <row r="84" spans="1:10">
      <c r="A84" t="s">
        <v>6</v>
      </c>
      <c r="B84" t="s">
        <v>57</v>
      </c>
      <c r="C84" s="317">
        <f>'Area 23'!E17</f>
        <v>13</v>
      </c>
      <c r="D84" s="317">
        <f>'Area 23'!AB17</f>
        <v>0</v>
      </c>
      <c r="E84" s="317">
        <f>'Area 23'!AF17</f>
        <v>0</v>
      </c>
      <c r="F84" s="460">
        <f>'Area 23'!AD17</f>
        <v>0</v>
      </c>
      <c r="G84" s="460" t="str">
        <f>'Area 23'!AJ17</f>
        <v>0</v>
      </c>
      <c r="H84">
        <f t="shared" si="3"/>
        <v>0</v>
      </c>
      <c r="I84">
        <f t="shared" si="4"/>
        <v>0</v>
      </c>
      <c r="J84">
        <f t="shared" si="5"/>
        <v>0</v>
      </c>
    </row>
    <row r="85" spans="1:10">
      <c r="A85" t="s">
        <v>6</v>
      </c>
      <c r="B85" t="s">
        <v>58</v>
      </c>
      <c r="C85" s="317">
        <f>'Area 23'!E18</f>
        <v>14</v>
      </c>
      <c r="D85" s="317">
        <f>'Area 23'!AB18</f>
        <v>0</v>
      </c>
      <c r="E85" s="317">
        <f>'Area 23'!AF18</f>
        <v>0</v>
      </c>
      <c r="F85" s="460">
        <f>'Area 23'!AD18</f>
        <v>0</v>
      </c>
      <c r="G85" s="460" t="str">
        <f>'Area 23'!AJ18</f>
        <v>0</v>
      </c>
      <c r="H85">
        <f t="shared" si="3"/>
        <v>0</v>
      </c>
      <c r="I85">
        <f t="shared" si="4"/>
        <v>0</v>
      </c>
      <c r="J85">
        <f t="shared" si="5"/>
        <v>0</v>
      </c>
    </row>
    <row r="86" spans="1:10">
      <c r="A86" t="s">
        <v>6</v>
      </c>
      <c r="B86" t="s">
        <v>59</v>
      </c>
      <c r="C86" s="317">
        <f>'Area 23'!E19</f>
        <v>15</v>
      </c>
      <c r="D86" s="317">
        <f>'Area 23'!AB19</f>
        <v>0</v>
      </c>
      <c r="E86" s="317">
        <f>'Area 23'!AF19</f>
        <v>0</v>
      </c>
      <c r="F86" s="460">
        <f>'Area 23'!AD19</f>
        <v>0</v>
      </c>
      <c r="G86" s="460" t="str">
        <f>'Area 23'!AJ19</f>
        <v>0</v>
      </c>
      <c r="H86">
        <f t="shared" si="3"/>
        <v>0</v>
      </c>
      <c r="I86">
        <f t="shared" si="4"/>
        <v>0</v>
      </c>
      <c r="J86">
        <f t="shared" si="5"/>
        <v>0</v>
      </c>
    </row>
    <row r="87" spans="1:10">
      <c r="A87" t="s">
        <v>6</v>
      </c>
      <c r="B87" t="s">
        <v>61</v>
      </c>
      <c r="C87" s="317">
        <f>'Area 23'!E20</f>
        <v>16</v>
      </c>
      <c r="D87" s="317">
        <f>'Area 23'!AB20</f>
        <v>0</v>
      </c>
      <c r="E87" s="317">
        <f>'Area 23'!AF20</f>
        <v>0</v>
      </c>
      <c r="F87" s="460">
        <f>'Area 23'!AD20</f>
        <v>0</v>
      </c>
      <c r="G87" s="460" t="str">
        <f>'Area 23'!AJ20</f>
        <v>0</v>
      </c>
      <c r="H87">
        <f t="shared" si="3"/>
        <v>0</v>
      </c>
      <c r="I87">
        <f t="shared" si="4"/>
        <v>0</v>
      </c>
      <c r="J87">
        <f t="shared" si="5"/>
        <v>0</v>
      </c>
    </row>
    <row r="88" spans="1:10">
      <c r="A88" t="s">
        <v>6</v>
      </c>
      <c r="B88" t="s">
        <v>62</v>
      </c>
      <c r="C88" s="317">
        <f>'Area 23'!E21</f>
        <v>17</v>
      </c>
      <c r="D88" s="317">
        <f>'Area 23'!AB21</f>
        <v>1</v>
      </c>
      <c r="E88" s="317">
        <f>'Area 23'!AF21</f>
        <v>1</v>
      </c>
      <c r="F88" s="460">
        <f>'Area 23'!AD21</f>
        <v>1</v>
      </c>
      <c r="G88" s="460" t="str">
        <f>'Area 23'!AJ21</f>
        <v>13</v>
      </c>
      <c r="H88">
        <f t="shared" si="3"/>
        <v>1</v>
      </c>
      <c r="I88">
        <f t="shared" si="4"/>
        <v>1</v>
      </c>
      <c r="J88">
        <f t="shared" si="5"/>
        <v>1</v>
      </c>
    </row>
    <row r="89" spans="1:10">
      <c r="A89" t="s">
        <v>6</v>
      </c>
      <c r="B89" t="s">
        <v>291</v>
      </c>
      <c r="C89" s="317">
        <f>'Area 23'!E22</f>
        <v>18</v>
      </c>
      <c r="D89" s="317">
        <f>'Area 23'!AB22</f>
        <v>0</v>
      </c>
      <c r="E89" s="317">
        <f>'Area 23'!AF22</f>
        <v>0</v>
      </c>
      <c r="F89" s="460">
        <f>'Area 23'!AD22</f>
        <v>0</v>
      </c>
      <c r="G89" s="460" t="str">
        <f>'Area 23'!AJ22</f>
        <v>0</v>
      </c>
      <c r="H89">
        <f t="shared" si="3"/>
        <v>0</v>
      </c>
      <c r="I89">
        <f t="shared" si="4"/>
        <v>0</v>
      </c>
      <c r="J89">
        <f t="shared" si="5"/>
        <v>0</v>
      </c>
    </row>
    <row r="90" spans="1:10">
      <c r="A90" t="s">
        <v>6</v>
      </c>
      <c r="B90" t="s">
        <v>64</v>
      </c>
      <c r="C90" s="317">
        <f>'Area 23'!E23</f>
        <v>19</v>
      </c>
      <c r="D90" s="317">
        <f>'Area 23'!AB23</f>
        <v>-1</v>
      </c>
      <c r="E90" s="317">
        <f>'Area 23'!AF23</f>
        <v>1</v>
      </c>
      <c r="F90" s="460">
        <f>'Area 23'!AD23</f>
        <v>-1</v>
      </c>
      <c r="G90" s="460" t="str">
        <f>'Area 23'!AJ23</f>
        <v>-1-1</v>
      </c>
      <c r="H90">
        <f t="shared" si="3"/>
        <v>-1</v>
      </c>
      <c r="I90">
        <f t="shared" si="4"/>
        <v>-1</v>
      </c>
      <c r="J90">
        <f t="shared" si="5"/>
        <v>1</v>
      </c>
    </row>
    <row r="91" spans="1:10">
      <c r="A91" t="s">
        <v>6</v>
      </c>
      <c r="B91" t="s">
        <v>65</v>
      </c>
      <c r="C91" s="317">
        <f>'Area 23'!E24</f>
        <v>20</v>
      </c>
      <c r="D91" s="317">
        <f>'Area 23'!AB24</f>
        <v>1</v>
      </c>
      <c r="E91" s="317">
        <f>'Area 23'!AF24</f>
        <v>1</v>
      </c>
      <c r="F91" s="460">
        <f>'Area 23'!AD24</f>
        <v>1</v>
      </c>
      <c r="G91" s="460" t="str">
        <f>'Area 23'!AJ24</f>
        <v>13</v>
      </c>
      <c r="H91">
        <f t="shared" si="3"/>
        <v>1</v>
      </c>
      <c r="I91">
        <f t="shared" si="4"/>
        <v>1</v>
      </c>
      <c r="J91">
        <f t="shared" si="5"/>
        <v>1</v>
      </c>
    </row>
    <row r="92" spans="1:10">
      <c r="A92" t="s">
        <v>6</v>
      </c>
      <c r="B92" t="s">
        <v>66</v>
      </c>
      <c r="C92" s="317">
        <f>'Area 23'!E25</f>
        <v>21</v>
      </c>
      <c r="D92" s="317">
        <f>'Area 23'!AB25</f>
        <v>1</v>
      </c>
      <c r="E92" s="317">
        <f>'Area 23'!AF25</f>
        <v>1</v>
      </c>
      <c r="F92" s="460">
        <f>'Area 23'!AD25</f>
        <v>1</v>
      </c>
      <c r="G92" s="460" t="str">
        <f>'Area 23'!AJ25</f>
        <v>13</v>
      </c>
      <c r="H92">
        <f t="shared" si="3"/>
        <v>1</v>
      </c>
      <c r="I92">
        <f t="shared" si="4"/>
        <v>1</v>
      </c>
      <c r="J92">
        <f t="shared" si="5"/>
        <v>1</v>
      </c>
    </row>
    <row r="93" spans="1:10">
      <c r="A93" t="s">
        <v>6</v>
      </c>
      <c r="B93" t="s">
        <v>67</v>
      </c>
      <c r="C93" s="317" t="str">
        <f>'Area 23'!E26</f>
        <v>22</v>
      </c>
      <c r="D93" s="317">
        <f>'Area 23'!AB26</f>
        <v>-1</v>
      </c>
      <c r="E93" s="317">
        <f>'Area 23'!AF26</f>
        <v>1</v>
      </c>
      <c r="F93" s="460">
        <f>'Area 23'!AD26</f>
        <v>-1</v>
      </c>
      <c r="G93" s="460" t="str">
        <f>'Area 23'!AJ26</f>
        <v>-1-1</v>
      </c>
      <c r="H93">
        <f t="shared" si="3"/>
        <v>-1</v>
      </c>
      <c r="I93">
        <f t="shared" si="4"/>
        <v>-1</v>
      </c>
      <c r="J93">
        <f t="shared" si="5"/>
        <v>1</v>
      </c>
    </row>
    <row r="94" spans="1:10">
      <c r="A94" t="s">
        <v>6</v>
      </c>
      <c r="B94" t="s">
        <v>69</v>
      </c>
      <c r="C94" s="317">
        <f>'Area 23'!E27</f>
        <v>23</v>
      </c>
      <c r="D94" s="317">
        <f>'Area 23'!AB27</f>
        <v>0</v>
      </c>
      <c r="E94" s="317">
        <f>'Area 23'!AF27</f>
        <v>0</v>
      </c>
      <c r="F94" s="460">
        <f>'Area 23'!AD27</f>
        <v>0</v>
      </c>
      <c r="G94" s="460" t="str">
        <f>'Area 23'!AJ27</f>
        <v>0</v>
      </c>
      <c r="H94">
        <f t="shared" si="3"/>
        <v>0</v>
      </c>
      <c r="I94">
        <f t="shared" si="4"/>
        <v>0</v>
      </c>
      <c r="J94">
        <f t="shared" si="5"/>
        <v>0</v>
      </c>
    </row>
    <row r="95" spans="1:10">
      <c r="A95" t="s">
        <v>6</v>
      </c>
      <c r="B95" t="s">
        <v>71</v>
      </c>
      <c r="C95" s="317">
        <f>'Area 23'!E28</f>
        <v>24</v>
      </c>
      <c r="D95" s="317">
        <f>'Area 23'!AB28</f>
        <v>0</v>
      </c>
      <c r="E95" s="317">
        <f>'Area 23'!AF28</f>
        <v>0</v>
      </c>
      <c r="F95" s="460">
        <f>'Area 23'!AD28</f>
        <v>0</v>
      </c>
      <c r="G95" s="460" t="str">
        <f>'Area 23'!AJ28</f>
        <v>0</v>
      </c>
      <c r="H95">
        <f t="shared" si="3"/>
        <v>0</v>
      </c>
      <c r="I95">
        <f t="shared" si="4"/>
        <v>0</v>
      </c>
      <c r="J95">
        <f t="shared" si="5"/>
        <v>0</v>
      </c>
    </row>
    <row r="96" spans="1:10">
      <c r="A96" t="s">
        <v>6</v>
      </c>
      <c r="B96" t="s">
        <v>72</v>
      </c>
      <c r="C96" s="317">
        <f>'Area 23'!E29</f>
        <v>25</v>
      </c>
      <c r="D96" s="317">
        <f>'Area 23'!AB29</f>
        <v>5</v>
      </c>
      <c r="E96" s="317">
        <f>'Area 23'!AF29</f>
        <v>2</v>
      </c>
      <c r="F96" s="460">
        <f>'Area 23'!AD29</f>
        <v>10</v>
      </c>
      <c r="G96" s="460" t="str">
        <f>'Area 23'!AJ29</f>
        <v>34</v>
      </c>
      <c r="H96">
        <f t="shared" si="3"/>
        <v>3</v>
      </c>
      <c r="I96">
        <f t="shared" si="4"/>
        <v>4</v>
      </c>
      <c r="J96">
        <f t="shared" si="5"/>
        <v>12</v>
      </c>
    </row>
    <row r="97" spans="1:10">
      <c r="A97" t="s">
        <v>6</v>
      </c>
      <c r="B97" t="s">
        <v>73</v>
      </c>
      <c r="C97" s="317">
        <f>'Area 23'!E30</f>
        <v>26</v>
      </c>
      <c r="D97" s="317">
        <f>'Area 23'!AB30</f>
        <v>-1</v>
      </c>
      <c r="E97" s="317">
        <f>'Area 23'!AF30</f>
        <v>1</v>
      </c>
      <c r="F97" s="460">
        <f>'Area 23'!AD30</f>
        <v>-1</v>
      </c>
      <c r="G97" s="460" t="str">
        <f>'Area 23'!AJ30</f>
        <v>-1-1</v>
      </c>
      <c r="H97">
        <f t="shared" si="3"/>
        <v>-1</v>
      </c>
      <c r="I97">
        <f t="shared" si="4"/>
        <v>-1</v>
      </c>
      <c r="J97">
        <f t="shared" si="5"/>
        <v>1</v>
      </c>
    </row>
    <row r="98" spans="1:10">
      <c r="A98" t="s">
        <v>6</v>
      </c>
      <c r="B98" t="s">
        <v>74</v>
      </c>
      <c r="C98" s="317">
        <f>'Area 23'!E31</f>
        <v>27</v>
      </c>
      <c r="D98" s="317">
        <f>'Area 23'!AB31</f>
        <v>0</v>
      </c>
      <c r="E98" s="317">
        <f>'Area 23'!AF31</f>
        <v>0</v>
      </c>
      <c r="F98" s="460">
        <f>'Area 23'!AD31</f>
        <v>0</v>
      </c>
      <c r="G98" s="460" t="str">
        <f>'Area 23'!AJ31</f>
        <v>0</v>
      </c>
      <c r="H98">
        <f t="shared" si="3"/>
        <v>0</v>
      </c>
      <c r="I98">
        <f t="shared" si="4"/>
        <v>0</v>
      </c>
      <c r="J98">
        <f t="shared" si="5"/>
        <v>0</v>
      </c>
    </row>
    <row r="99" spans="1:10">
      <c r="A99" t="s">
        <v>6</v>
      </c>
      <c r="B99" t="s">
        <v>75</v>
      </c>
      <c r="C99" s="317">
        <f>'Area 23'!E32</f>
        <v>28</v>
      </c>
      <c r="D99" s="317">
        <f>'Area 23'!AB32</f>
        <v>0</v>
      </c>
      <c r="E99" s="317">
        <f>'Area 23'!AF32</f>
        <v>0</v>
      </c>
      <c r="F99" s="460">
        <f>'Area 23'!AD32</f>
        <v>0</v>
      </c>
      <c r="G99" s="460" t="str">
        <f>'Area 23'!AJ32</f>
        <v>0</v>
      </c>
      <c r="H99">
        <f t="shared" si="3"/>
        <v>0</v>
      </c>
      <c r="I99">
        <f t="shared" si="4"/>
        <v>0</v>
      </c>
      <c r="J99">
        <f t="shared" si="5"/>
        <v>0</v>
      </c>
    </row>
    <row r="100" spans="1:10">
      <c r="A100" t="s">
        <v>6</v>
      </c>
      <c r="B100" t="s">
        <v>76</v>
      </c>
      <c r="C100" s="317">
        <f>'Area 23'!E33</f>
        <v>29</v>
      </c>
      <c r="D100" s="317">
        <f>'Area 23'!AB33</f>
        <v>0</v>
      </c>
      <c r="E100" s="317">
        <f>'Area 23'!AF33</f>
        <v>0</v>
      </c>
      <c r="F100" s="460">
        <f>'Area 23'!AD33</f>
        <v>0</v>
      </c>
      <c r="G100" s="460" t="str">
        <f>'Area 23'!AJ33</f>
        <v>0</v>
      </c>
      <c r="H100">
        <f t="shared" si="3"/>
        <v>0</v>
      </c>
      <c r="I100">
        <f t="shared" si="4"/>
        <v>0</v>
      </c>
      <c r="J100">
        <f t="shared" si="5"/>
        <v>0</v>
      </c>
    </row>
    <row r="101" spans="1:10">
      <c r="A101" t="s">
        <v>6</v>
      </c>
      <c r="B101" t="s">
        <v>78</v>
      </c>
      <c r="C101" s="317">
        <f>'Area 23'!E34</f>
        <v>30</v>
      </c>
      <c r="D101" s="317">
        <f>'Area 23'!AB34</f>
        <v>0</v>
      </c>
      <c r="E101" s="317">
        <f>'Area 23'!AF34</f>
        <v>0</v>
      </c>
      <c r="F101" s="460">
        <f>'Area 23'!AD34</f>
        <v>0</v>
      </c>
      <c r="G101" s="460" t="str">
        <f>'Area 23'!AJ34</f>
        <v>0</v>
      </c>
      <c r="H101">
        <f t="shared" si="3"/>
        <v>0</v>
      </c>
      <c r="I101">
        <f t="shared" si="4"/>
        <v>0</v>
      </c>
      <c r="J101">
        <f t="shared" si="5"/>
        <v>0</v>
      </c>
    </row>
    <row r="102" spans="1:10">
      <c r="A102" t="s">
        <v>6</v>
      </c>
      <c r="B102" t="s">
        <v>79</v>
      </c>
      <c r="C102" s="317">
        <f>'Area 23'!E35</f>
        <v>31</v>
      </c>
      <c r="D102" s="317">
        <f>'Area 23'!AB35</f>
        <v>0</v>
      </c>
      <c r="E102" s="317">
        <f>'Area 23'!AF35</f>
        <v>0</v>
      </c>
      <c r="F102" s="460">
        <f>'Area 23'!AD35</f>
        <v>0</v>
      </c>
      <c r="G102" s="460" t="str">
        <f>'Area 23'!AJ35</f>
        <v>0</v>
      </c>
      <c r="H102">
        <f t="shared" si="3"/>
        <v>0</v>
      </c>
      <c r="I102">
        <f t="shared" si="4"/>
        <v>0</v>
      </c>
      <c r="J102">
        <f t="shared" si="5"/>
        <v>0</v>
      </c>
    </row>
    <row r="103" spans="1:10">
      <c r="A103" t="s">
        <v>6</v>
      </c>
      <c r="B103" t="s">
        <v>80</v>
      </c>
      <c r="C103" s="317">
        <f>'Area 23'!E36</f>
        <v>32</v>
      </c>
      <c r="D103" s="317">
        <f>'Area 23'!AB36</f>
        <v>1</v>
      </c>
      <c r="E103" s="317">
        <f>'Area 23'!AF36</f>
        <v>1</v>
      </c>
      <c r="F103" s="460">
        <f>'Area 23'!AD36</f>
        <v>1</v>
      </c>
      <c r="G103" s="460" t="str">
        <f>'Area 23'!AJ36</f>
        <v>13</v>
      </c>
      <c r="H103">
        <f t="shared" si="3"/>
        <v>1</v>
      </c>
      <c r="I103">
        <f t="shared" si="4"/>
        <v>1</v>
      </c>
      <c r="J103">
        <f t="shared" si="5"/>
        <v>1</v>
      </c>
    </row>
    <row r="104" spans="1:10">
      <c r="A104" t="s">
        <v>6</v>
      </c>
      <c r="B104" t="s">
        <v>81</v>
      </c>
      <c r="C104" s="317">
        <f>'Area 23'!E37</f>
        <v>33</v>
      </c>
      <c r="D104" s="317">
        <f>'Area 23'!AB37</f>
        <v>-1</v>
      </c>
      <c r="E104" s="317">
        <f>'Area 23'!AF37</f>
        <v>1</v>
      </c>
      <c r="F104" s="460">
        <f>'Area 23'!AD37</f>
        <v>-1</v>
      </c>
      <c r="G104" s="460" t="str">
        <f>'Area 23'!AJ37</f>
        <v>-1-1</v>
      </c>
      <c r="H104">
        <f t="shared" si="3"/>
        <v>-1</v>
      </c>
      <c r="I104">
        <f t="shared" si="4"/>
        <v>-1</v>
      </c>
      <c r="J104">
        <f t="shared" si="5"/>
        <v>1</v>
      </c>
    </row>
    <row r="105" spans="1:10">
      <c r="A105" t="s">
        <v>6</v>
      </c>
      <c r="B105" t="s">
        <v>82</v>
      </c>
      <c r="C105" s="317">
        <f>'Area 23'!E38</f>
        <v>34</v>
      </c>
      <c r="D105" s="317">
        <f>'Area 23'!AB38</f>
        <v>1</v>
      </c>
      <c r="E105" s="317">
        <f>'Area 23'!AF38</f>
        <v>1</v>
      </c>
      <c r="F105" s="460">
        <f>'Area 23'!AD38</f>
        <v>1</v>
      </c>
      <c r="G105" s="460" t="str">
        <f>'Area 23'!AJ38</f>
        <v>13</v>
      </c>
      <c r="H105">
        <f t="shared" si="3"/>
        <v>1</v>
      </c>
      <c r="I105">
        <f t="shared" si="4"/>
        <v>1</v>
      </c>
      <c r="J105">
        <f t="shared" si="5"/>
        <v>1</v>
      </c>
    </row>
    <row r="106" spans="1:10">
      <c r="A106" t="s">
        <v>6</v>
      </c>
      <c r="B106" t="s">
        <v>83</v>
      </c>
      <c r="C106" s="317">
        <f>'Area 23'!E39</f>
        <v>35</v>
      </c>
      <c r="D106" s="317">
        <f>'Area 23'!AB39</f>
        <v>-1</v>
      </c>
      <c r="E106" s="317">
        <f>'Area 23'!AF39</f>
        <v>1</v>
      </c>
      <c r="F106" s="460">
        <f>'Area 23'!AD39</f>
        <v>-1</v>
      </c>
      <c r="G106" s="460" t="str">
        <f>'Area 23'!AJ39</f>
        <v>-1-1</v>
      </c>
      <c r="H106">
        <f t="shared" si="3"/>
        <v>-1</v>
      </c>
      <c r="I106">
        <f t="shared" si="4"/>
        <v>-1</v>
      </c>
      <c r="J106">
        <f t="shared" si="5"/>
        <v>1</v>
      </c>
    </row>
    <row r="107" spans="1:10">
      <c r="A107" t="s">
        <v>6</v>
      </c>
      <c r="B107" t="s">
        <v>84</v>
      </c>
      <c r="C107" s="317">
        <f>'Area 23'!E40</f>
        <v>36</v>
      </c>
      <c r="D107" s="317">
        <f>'Area 23'!AB40</f>
        <v>3</v>
      </c>
      <c r="E107" s="317">
        <f>'Area 23'!AF40</f>
        <v>3</v>
      </c>
      <c r="F107" s="460">
        <f>'Area 23'!AD40</f>
        <v>9</v>
      </c>
      <c r="G107" s="460" t="str">
        <f>'Area 23'!AJ40</f>
        <v>34</v>
      </c>
      <c r="H107">
        <f t="shared" si="3"/>
        <v>3</v>
      </c>
      <c r="I107">
        <f t="shared" si="4"/>
        <v>4</v>
      </c>
      <c r="J107">
        <f t="shared" si="5"/>
        <v>12</v>
      </c>
    </row>
    <row r="108" spans="1:10">
      <c r="A108" t="s">
        <v>6</v>
      </c>
      <c r="B108" t="s">
        <v>85</v>
      </c>
      <c r="C108" s="317">
        <f>'Area 23'!E41</f>
        <v>37</v>
      </c>
      <c r="D108" s="317">
        <f>'Area 23'!AB41</f>
        <v>3</v>
      </c>
      <c r="E108" s="317">
        <f>'Area 23'!AF41</f>
        <v>3</v>
      </c>
      <c r="F108" s="460">
        <f>'Area 23'!AD41</f>
        <v>9</v>
      </c>
      <c r="G108" s="460" t="str">
        <f>'Area 23'!AJ41</f>
        <v>34</v>
      </c>
      <c r="H108">
        <f t="shared" si="3"/>
        <v>3</v>
      </c>
      <c r="I108">
        <f t="shared" si="4"/>
        <v>4</v>
      </c>
      <c r="J108">
        <f t="shared" si="5"/>
        <v>12</v>
      </c>
    </row>
    <row r="109" spans="1:10">
      <c r="A109" t="s">
        <v>6</v>
      </c>
      <c r="B109" t="s">
        <v>86</v>
      </c>
      <c r="C109" s="317">
        <f>'Area 23'!E42</f>
        <v>38</v>
      </c>
      <c r="D109" s="317">
        <f>'Area 23'!AB42</f>
        <v>4</v>
      </c>
      <c r="E109" s="317">
        <f>'Area 23'!AF42</f>
        <v>4</v>
      </c>
      <c r="F109" s="460">
        <f>'Area 23'!AD42</f>
        <v>16</v>
      </c>
      <c r="G109" s="460" t="str">
        <f>'Area 23'!AJ42</f>
        <v>44</v>
      </c>
      <c r="H109">
        <f t="shared" si="3"/>
        <v>4</v>
      </c>
      <c r="I109">
        <f t="shared" si="4"/>
        <v>5</v>
      </c>
      <c r="J109">
        <f t="shared" si="5"/>
        <v>20</v>
      </c>
    </row>
    <row r="110" spans="1:10">
      <c r="A110" t="s">
        <v>6</v>
      </c>
      <c r="B110" t="s">
        <v>87</v>
      </c>
      <c r="C110" s="317">
        <f>'Area 23'!E43</f>
        <v>39</v>
      </c>
      <c r="D110" s="317">
        <f>'Area 23'!AB43</f>
        <v>1</v>
      </c>
      <c r="E110" s="317">
        <f>'Area 23'!AF43</f>
        <v>1</v>
      </c>
      <c r="F110" s="460">
        <f>'Area 23'!AD43</f>
        <v>1</v>
      </c>
      <c r="G110" s="460" t="str">
        <f>'Area 23'!AJ43</f>
        <v>14</v>
      </c>
      <c r="H110">
        <f t="shared" si="3"/>
        <v>1</v>
      </c>
      <c r="I110">
        <f t="shared" si="4"/>
        <v>2</v>
      </c>
      <c r="J110">
        <f t="shared" si="5"/>
        <v>2</v>
      </c>
    </row>
    <row r="111" spans="1:10">
      <c r="A111" t="s">
        <v>6</v>
      </c>
      <c r="B111" t="s">
        <v>88</v>
      </c>
      <c r="C111" s="317">
        <f>'Area 23'!E44</f>
        <v>40</v>
      </c>
      <c r="D111" s="317">
        <f>'Area 23'!AB44</f>
        <v>0</v>
      </c>
      <c r="E111" s="317">
        <f>'Area 23'!AF44</f>
        <v>0</v>
      </c>
      <c r="F111" s="460">
        <f>'Area 23'!AD44</f>
        <v>0</v>
      </c>
      <c r="G111" s="460" t="str">
        <f>'Area 23'!AJ44</f>
        <v>0</v>
      </c>
      <c r="H111">
        <f t="shared" si="3"/>
        <v>0</v>
      </c>
      <c r="I111">
        <f t="shared" si="4"/>
        <v>0</v>
      </c>
      <c r="J111">
        <f t="shared" si="5"/>
        <v>0</v>
      </c>
    </row>
    <row r="112" spans="1:10">
      <c r="A112" t="s">
        <v>6</v>
      </c>
      <c r="B112" t="s">
        <v>89</v>
      </c>
      <c r="C112" s="317">
        <f>'Area 23'!E45</f>
        <v>41</v>
      </c>
      <c r="D112" s="317">
        <f>'Area 23'!AB45</f>
        <v>-1</v>
      </c>
      <c r="E112" s="317">
        <f>'Area 23'!AF45</f>
        <v>1</v>
      </c>
      <c r="F112" s="460">
        <f>'Area 23'!AD45</f>
        <v>-1</v>
      </c>
      <c r="G112" s="460" t="str">
        <f>'Area 23'!AJ45</f>
        <v>-1-1</v>
      </c>
      <c r="H112">
        <f t="shared" si="3"/>
        <v>-1</v>
      </c>
      <c r="I112">
        <f t="shared" si="4"/>
        <v>-1</v>
      </c>
      <c r="J112">
        <f t="shared" si="5"/>
        <v>1</v>
      </c>
    </row>
    <row r="113" spans="1:10">
      <c r="A113" t="s">
        <v>6</v>
      </c>
      <c r="B113" t="s">
        <v>90</v>
      </c>
      <c r="C113" s="317" t="str">
        <f>'Area 23'!E46</f>
        <v>42</v>
      </c>
      <c r="D113" s="317">
        <f>'Area 23'!AB46</f>
        <v>-1</v>
      </c>
      <c r="E113" s="317">
        <f>'Area 23'!AF46</f>
        <v>1</v>
      </c>
      <c r="F113" s="460">
        <f>'Area 23'!AD46</f>
        <v>-1</v>
      </c>
      <c r="G113" s="460" t="str">
        <f>'Area 23'!AJ46</f>
        <v>-1-1</v>
      </c>
      <c r="H113">
        <f t="shared" si="3"/>
        <v>-1</v>
      </c>
      <c r="I113">
        <f t="shared" si="4"/>
        <v>-1</v>
      </c>
      <c r="J113">
        <f t="shared" si="5"/>
        <v>1</v>
      </c>
    </row>
    <row r="114" spans="1:10">
      <c r="A114" t="s">
        <v>6</v>
      </c>
      <c r="B114" t="s">
        <v>92</v>
      </c>
      <c r="C114" s="317">
        <f>'Area 23'!E47</f>
        <v>43</v>
      </c>
      <c r="D114" s="317">
        <f>'Area 23'!AB47</f>
        <v>-1</v>
      </c>
      <c r="E114" s="317">
        <f>'Area 23'!AF47</f>
        <v>1</v>
      </c>
      <c r="F114" s="460">
        <f>'Area 23'!AD47</f>
        <v>-1</v>
      </c>
      <c r="G114" s="460" t="str">
        <f>'Area 23'!AJ47</f>
        <v>-1-1</v>
      </c>
      <c r="H114">
        <f t="shared" si="3"/>
        <v>-1</v>
      </c>
      <c r="I114">
        <f t="shared" si="4"/>
        <v>-1</v>
      </c>
      <c r="J114">
        <f t="shared" si="5"/>
        <v>1</v>
      </c>
    </row>
    <row r="115" spans="1:10">
      <c r="A115" t="s">
        <v>6</v>
      </c>
      <c r="B115" t="s">
        <v>93</v>
      </c>
      <c r="C115" s="317">
        <f>'Area 23'!E48</f>
        <v>44</v>
      </c>
      <c r="D115" s="317">
        <f>'Area 23'!AB48</f>
        <v>-1</v>
      </c>
      <c r="E115" s="317">
        <f>'Area 23'!AF48</f>
        <v>1</v>
      </c>
      <c r="F115" s="460">
        <f>'Area 23'!AD48</f>
        <v>-1</v>
      </c>
      <c r="G115" s="460" t="str">
        <f>'Area 23'!AJ48</f>
        <v>-1-1</v>
      </c>
      <c r="H115">
        <f t="shared" si="3"/>
        <v>-1</v>
      </c>
      <c r="I115">
        <f t="shared" si="4"/>
        <v>-1</v>
      </c>
      <c r="J115">
        <f t="shared" si="5"/>
        <v>1</v>
      </c>
    </row>
    <row r="116" spans="1:10">
      <c r="A116" t="s">
        <v>6</v>
      </c>
      <c r="B116" t="s">
        <v>94</v>
      </c>
      <c r="C116" s="317">
        <f>'Area 23'!E49</f>
        <v>45</v>
      </c>
      <c r="D116" s="317">
        <f>'Area 23'!AB49</f>
        <v>-1</v>
      </c>
      <c r="E116" s="317">
        <f>'Area 23'!AF49</f>
        <v>1</v>
      </c>
      <c r="F116" s="460">
        <f>'Area 23'!AD49</f>
        <v>-1</v>
      </c>
      <c r="G116" s="460" t="str">
        <f>'Area 23'!AJ49</f>
        <v>-1-1</v>
      </c>
      <c r="H116">
        <f t="shared" si="3"/>
        <v>-1</v>
      </c>
      <c r="I116">
        <f t="shared" si="4"/>
        <v>-1</v>
      </c>
      <c r="J116">
        <f t="shared" si="5"/>
        <v>1</v>
      </c>
    </row>
    <row r="117" spans="1:10">
      <c r="A117" t="s">
        <v>6</v>
      </c>
      <c r="B117" t="s">
        <v>95</v>
      </c>
      <c r="C117" s="317">
        <f>'Area 23'!E50</f>
        <v>46</v>
      </c>
      <c r="D117" s="317">
        <f>'Area 23'!AB50</f>
        <v>0</v>
      </c>
      <c r="E117" s="317">
        <f>'Area 23'!AF50</f>
        <v>0</v>
      </c>
      <c r="F117" s="460">
        <f>'Area 23'!AD50</f>
        <v>0</v>
      </c>
      <c r="G117" s="460" t="str">
        <f>'Area 23'!AJ50</f>
        <v>0</v>
      </c>
      <c r="H117">
        <f t="shared" si="3"/>
        <v>0</v>
      </c>
      <c r="I117">
        <f t="shared" si="4"/>
        <v>0</v>
      </c>
      <c r="J117">
        <f t="shared" si="5"/>
        <v>0</v>
      </c>
    </row>
    <row r="118" spans="1:10">
      <c r="A118" t="s">
        <v>6</v>
      </c>
      <c r="B118" t="s">
        <v>97</v>
      </c>
      <c r="C118" s="317">
        <f>'Area 23'!E51</f>
        <v>47</v>
      </c>
      <c r="D118" s="317">
        <f>'Area 23'!AB51</f>
        <v>0</v>
      </c>
      <c r="E118" s="317">
        <f>'Area 23'!AF51</f>
        <v>0</v>
      </c>
      <c r="F118" s="460">
        <f>'Area 23'!AD51</f>
        <v>0</v>
      </c>
      <c r="G118" s="460" t="str">
        <f>'Area 23'!AJ51</f>
        <v>0</v>
      </c>
      <c r="H118">
        <f t="shared" si="3"/>
        <v>0</v>
      </c>
      <c r="I118">
        <f t="shared" si="4"/>
        <v>0</v>
      </c>
      <c r="J118">
        <f t="shared" si="5"/>
        <v>0</v>
      </c>
    </row>
    <row r="119" spans="1:10">
      <c r="A119" t="s">
        <v>6</v>
      </c>
      <c r="B119" t="s">
        <v>98</v>
      </c>
      <c r="C119" s="317">
        <f>'Area 23'!E52</f>
        <v>48</v>
      </c>
      <c r="D119" s="317">
        <f>'Area 23'!AB52</f>
        <v>0</v>
      </c>
      <c r="E119" s="317">
        <f>'Area 23'!AF52</f>
        <v>0</v>
      </c>
      <c r="F119" s="460">
        <f>'Area 23'!AD52</f>
        <v>0</v>
      </c>
      <c r="G119" s="460" t="str">
        <f>'Area 23'!AJ52</f>
        <v>0</v>
      </c>
      <c r="H119">
        <f t="shared" si="3"/>
        <v>0</v>
      </c>
      <c r="I119">
        <f t="shared" si="4"/>
        <v>0</v>
      </c>
      <c r="J119">
        <f t="shared" si="5"/>
        <v>0</v>
      </c>
    </row>
    <row r="120" spans="1:10">
      <c r="A120" t="s">
        <v>6</v>
      </c>
      <c r="B120" t="s">
        <v>99</v>
      </c>
      <c r="C120" s="317">
        <f>'Area 23'!E53</f>
        <v>49</v>
      </c>
      <c r="D120" s="317">
        <f>'Area 23'!AB53</f>
        <v>-1</v>
      </c>
      <c r="E120" s="317">
        <f>'Area 23'!AF53</f>
        <v>1</v>
      </c>
      <c r="F120" s="460">
        <f>'Area 23'!AD53</f>
        <v>-1</v>
      </c>
      <c r="G120" s="460" t="str">
        <f>'Area 23'!AJ53</f>
        <v>-1-1</v>
      </c>
      <c r="H120">
        <f t="shared" si="3"/>
        <v>-1</v>
      </c>
      <c r="I120">
        <f t="shared" si="4"/>
        <v>-1</v>
      </c>
      <c r="J120">
        <f t="shared" si="5"/>
        <v>1</v>
      </c>
    </row>
    <row r="121" spans="1:10">
      <c r="A121" t="s">
        <v>6</v>
      </c>
      <c r="B121" t="s">
        <v>100</v>
      </c>
      <c r="C121" s="317">
        <f>'Area 23'!E54</f>
        <v>50</v>
      </c>
      <c r="D121" s="317">
        <f>'Area 23'!AB54</f>
        <v>3</v>
      </c>
      <c r="E121" s="317">
        <f>'Area 23'!AF54</f>
        <v>3</v>
      </c>
      <c r="F121" s="460">
        <f>'Area 23'!AD54</f>
        <v>9</v>
      </c>
      <c r="G121" s="460" t="str">
        <f>'Area 23'!AJ54</f>
        <v>34</v>
      </c>
      <c r="H121">
        <f t="shared" si="3"/>
        <v>3</v>
      </c>
      <c r="I121">
        <f t="shared" si="4"/>
        <v>4</v>
      </c>
      <c r="J121">
        <f t="shared" si="5"/>
        <v>12</v>
      </c>
    </row>
    <row r="122" spans="1:10">
      <c r="A122" t="s">
        <v>6</v>
      </c>
      <c r="B122" t="s">
        <v>101</v>
      </c>
      <c r="C122" s="317">
        <f>'Area 23'!E55</f>
        <v>51</v>
      </c>
      <c r="D122" s="317">
        <f>'Area 23'!AB55</f>
        <v>-1</v>
      </c>
      <c r="E122" s="317">
        <f>'Area 23'!AF55</f>
        <v>1</v>
      </c>
      <c r="F122" s="460">
        <f>'Area 23'!AD55</f>
        <v>-1</v>
      </c>
      <c r="G122" s="460" t="str">
        <f>'Area 23'!AJ55</f>
        <v>-1-1</v>
      </c>
      <c r="H122">
        <f t="shared" si="3"/>
        <v>-1</v>
      </c>
      <c r="I122">
        <f t="shared" si="4"/>
        <v>-1</v>
      </c>
      <c r="J122">
        <f t="shared" si="5"/>
        <v>1</v>
      </c>
    </row>
    <row r="123" spans="1:10">
      <c r="A123" t="s">
        <v>6</v>
      </c>
      <c r="B123" t="s">
        <v>102</v>
      </c>
      <c r="C123" s="317">
        <f>'Area 23'!E56</f>
        <v>52</v>
      </c>
      <c r="D123" s="317">
        <f>'Area 23'!AB56</f>
        <v>-1</v>
      </c>
      <c r="E123" s="317">
        <f>'Area 23'!AF56</f>
        <v>1</v>
      </c>
      <c r="F123" s="460">
        <f>'Area 23'!AD56</f>
        <v>-1</v>
      </c>
      <c r="G123" s="460" t="str">
        <f>'Area 23'!AJ56</f>
        <v>-1-1</v>
      </c>
      <c r="H123">
        <f t="shared" si="3"/>
        <v>-1</v>
      </c>
      <c r="I123">
        <f t="shared" si="4"/>
        <v>-1</v>
      </c>
      <c r="J123">
        <f t="shared" si="5"/>
        <v>1</v>
      </c>
    </row>
    <row r="124" spans="1:10">
      <c r="A124" t="s">
        <v>6</v>
      </c>
      <c r="B124" t="s">
        <v>103</v>
      </c>
      <c r="C124" s="317">
        <f>'Area 23'!E57</f>
        <v>53</v>
      </c>
      <c r="D124" s="317">
        <f>'Area 23'!AB57</f>
        <v>-1</v>
      </c>
      <c r="E124" s="317">
        <f>'Area 23'!AF57</f>
        <v>1</v>
      </c>
      <c r="F124" s="460">
        <f>'Area 23'!AD57</f>
        <v>-1</v>
      </c>
      <c r="G124" s="460" t="str">
        <f>'Area 23'!AJ57</f>
        <v>-1-1</v>
      </c>
      <c r="H124">
        <f t="shared" si="3"/>
        <v>-1</v>
      </c>
      <c r="I124">
        <f t="shared" si="4"/>
        <v>-1</v>
      </c>
      <c r="J124">
        <f t="shared" si="5"/>
        <v>1</v>
      </c>
    </row>
    <row r="125" spans="1:10">
      <c r="A125" t="s">
        <v>6</v>
      </c>
      <c r="B125" t="s">
        <v>104</v>
      </c>
      <c r="C125" s="317">
        <f>'Area 23'!E58</f>
        <v>54</v>
      </c>
      <c r="D125" s="317">
        <f>'Area 23'!AB58</f>
        <v>-1</v>
      </c>
      <c r="E125" s="317">
        <f>'Area 23'!AF58</f>
        <v>1</v>
      </c>
      <c r="F125" s="460">
        <f>'Area 23'!AD58</f>
        <v>-1</v>
      </c>
      <c r="G125" s="460" t="str">
        <f>'Area 23'!AJ58</f>
        <v>-1-1</v>
      </c>
      <c r="H125">
        <f t="shared" si="3"/>
        <v>-1</v>
      </c>
      <c r="I125">
        <f t="shared" si="4"/>
        <v>-1</v>
      </c>
      <c r="J125">
        <f t="shared" si="5"/>
        <v>1</v>
      </c>
    </row>
    <row r="126" spans="1:10">
      <c r="A126" t="s">
        <v>6</v>
      </c>
      <c r="B126" t="s">
        <v>105</v>
      </c>
      <c r="C126" s="317">
        <f>'Area 23'!E59</f>
        <v>55</v>
      </c>
      <c r="D126" s="317">
        <f>'Area 23'!AB59</f>
        <v>-1</v>
      </c>
      <c r="E126" s="317">
        <f>'Area 23'!AF59</f>
        <v>1</v>
      </c>
      <c r="F126" s="460">
        <f>'Area 23'!AD59</f>
        <v>-1</v>
      </c>
      <c r="G126" s="460" t="str">
        <f>'Area 23'!AJ59</f>
        <v>-1-1</v>
      </c>
      <c r="H126">
        <f t="shared" si="3"/>
        <v>-1</v>
      </c>
      <c r="I126">
        <f t="shared" si="4"/>
        <v>-1</v>
      </c>
      <c r="J126">
        <f t="shared" si="5"/>
        <v>1</v>
      </c>
    </row>
    <row r="127" spans="1:10">
      <c r="A127" t="s">
        <v>6</v>
      </c>
      <c r="B127" t="s">
        <v>106</v>
      </c>
      <c r="C127" s="317">
        <f>'Area 23'!E60</f>
        <v>56</v>
      </c>
      <c r="D127" s="317">
        <f>'Area 23'!AB60</f>
        <v>-1</v>
      </c>
      <c r="E127" s="317">
        <f>'Area 23'!AF60</f>
        <v>1</v>
      </c>
      <c r="F127" s="460">
        <f>'Area 23'!AD60</f>
        <v>-1</v>
      </c>
      <c r="G127" s="460" t="str">
        <f>'Area 23'!AJ60</f>
        <v>-1-1</v>
      </c>
      <c r="H127">
        <f t="shared" si="3"/>
        <v>-1</v>
      </c>
      <c r="I127">
        <f t="shared" si="4"/>
        <v>-1</v>
      </c>
      <c r="J127">
        <f t="shared" si="5"/>
        <v>1</v>
      </c>
    </row>
    <row r="128" spans="1:10">
      <c r="A128" t="s">
        <v>6</v>
      </c>
      <c r="B128" t="s">
        <v>107</v>
      </c>
      <c r="C128" s="317">
        <f>'Area 23'!E61</f>
        <v>57</v>
      </c>
      <c r="D128" s="317">
        <f>'Area 23'!AB61</f>
        <v>-1</v>
      </c>
      <c r="E128" s="317">
        <f>'Area 23'!AF61</f>
        <v>1</v>
      </c>
      <c r="F128" s="460">
        <f>'Area 23'!AD61</f>
        <v>-1</v>
      </c>
      <c r="G128" s="460" t="str">
        <f>'Area 23'!AJ61</f>
        <v>-1-1</v>
      </c>
      <c r="H128">
        <f t="shared" si="3"/>
        <v>-1</v>
      </c>
      <c r="I128">
        <f t="shared" si="4"/>
        <v>-1</v>
      </c>
      <c r="J128">
        <f t="shared" si="5"/>
        <v>1</v>
      </c>
    </row>
    <row r="129" spans="1:10">
      <c r="A129" t="s">
        <v>6</v>
      </c>
      <c r="B129" t="s">
        <v>108</v>
      </c>
      <c r="C129" s="317" t="str">
        <f>'Area 23'!E62</f>
        <v>58</v>
      </c>
      <c r="D129" s="317">
        <f>'Area 23'!AB62</f>
        <v>-1</v>
      </c>
      <c r="E129" s="317">
        <f>'Area 23'!AF62</f>
        <v>1</v>
      </c>
      <c r="F129" s="460">
        <f>'Area 23'!AD62</f>
        <v>-1</v>
      </c>
      <c r="G129" s="460" t="str">
        <f>'Area 23'!AJ62</f>
        <v>-1-1</v>
      </c>
      <c r="H129">
        <f t="shared" si="3"/>
        <v>-1</v>
      </c>
      <c r="I129">
        <f t="shared" si="4"/>
        <v>-1</v>
      </c>
      <c r="J129">
        <f t="shared" si="5"/>
        <v>1</v>
      </c>
    </row>
    <row r="130" spans="1:10">
      <c r="A130" t="s">
        <v>6</v>
      </c>
      <c r="B130" t="s">
        <v>109</v>
      </c>
      <c r="C130" s="317">
        <f>'Area 23'!E63</f>
        <v>59</v>
      </c>
      <c r="D130" s="317">
        <f>'Area 23'!AB63</f>
        <v>-1</v>
      </c>
      <c r="E130" s="317">
        <f>'Area 23'!AF63</f>
        <v>1</v>
      </c>
      <c r="F130" s="460">
        <f>'Area 23'!AD63</f>
        <v>-1</v>
      </c>
      <c r="G130" s="460" t="str">
        <f>'Area 23'!AJ63</f>
        <v>-1-1</v>
      </c>
      <c r="H130">
        <f t="shared" ref="H130:H193" si="6">VLOOKUP(F130,biorisk,2,FALSE)</f>
        <v>-1</v>
      </c>
      <c r="I130">
        <f t="shared" ref="I130:I193" si="7">VLOOKUP(G130,futurerisk,2,FALSE)</f>
        <v>-1</v>
      </c>
      <c r="J130">
        <f t="shared" si="5"/>
        <v>1</v>
      </c>
    </row>
    <row r="131" spans="1:10">
      <c r="A131" t="s">
        <v>6</v>
      </c>
      <c r="B131" t="s">
        <v>110</v>
      </c>
      <c r="C131" s="317">
        <f>'Area 23'!E64</f>
        <v>60</v>
      </c>
      <c r="D131" s="317">
        <f>'Area 23'!AB64</f>
        <v>-1</v>
      </c>
      <c r="E131" s="317">
        <f>'Area 23'!AF64</f>
        <v>1</v>
      </c>
      <c r="F131" s="460">
        <f>'Area 23'!AD64</f>
        <v>-1</v>
      </c>
      <c r="G131" s="460" t="str">
        <f>'Area 23'!AJ64</f>
        <v>-1-1</v>
      </c>
      <c r="H131">
        <f t="shared" si="6"/>
        <v>-1</v>
      </c>
      <c r="I131">
        <f t="shared" si="7"/>
        <v>-1</v>
      </c>
      <c r="J131">
        <f t="shared" ref="J131:J194" si="8">H131*I131</f>
        <v>1</v>
      </c>
    </row>
    <row r="132" spans="1:10">
      <c r="A132" t="s">
        <v>6</v>
      </c>
      <c r="B132" t="s">
        <v>111</v>
      </c>
      <c r="C132" s="317">
        <f>'Area 23'!E65</f>
        <v>61</v>
      </c>
      <c r="D132" s="317">
        <f>'Area 23'!AB65</f>
        <v>-1</v>
      </c>
      <c r="E132" s="317">
        <f>'Area 23'!AF65</f>
        <v>1</v>
      </c>
      <c r="F132" s="460">
        <f>'Area 23'!AD65</f>
        <v>-1</v>
      </c>
      <c r="G132" s="460" t="str">
        <f>'Area 23'!AJ65</f>
        <v>-1-1</v>
      </c>
      <c r="H132">
        <f t="shared" si="6"/>
        <v>-1</v>
      </c>
      <c r="I132">
        <f t="shared" si="7"/>
        <v>-1</v>
      </c>
      <c r="J132">
        <f t="shared" si="8"/>
        <v>1</v>
      </c>
    </row>
    <row r="133" spans="1:10">
      <c r="A133" t="s">
        <v>6</v>
      </c>
      <c r="B133" t="s">
        <v>112</v>
      </c>
      <c r="C133" s="317">
        <f>'Area 23'!E66</f>
        <v>62</v>
      </c>
      <c r="D133" s="317">
        <f>'Area 23'!AB66</f>
        <v>-1</v>
      </c>
      <c r="E133" s="317">
        <f>'Area 23'!AF66</f>
        <v>1</v>
      </c>
      <c r="F133" s="460">
        <f>'Area 23'!AD66</f>
        <v>-1</v>
      </c>
      <c r="G133" s="460" t="str">
        <f>'Area 23'!AJ66</f>
        <v>-1-1</v>
      </c>
      <c r="H133">
        <f t="shared" si="6"/>
        <v>-1</v>
      </c>
      <c r="I133">
        <f t="shared" si="7"/>
        <v>-1</v>
      </c>
      <c r="J133">
        <f t="shared" si="8"/>
        <v>1</v>
      </c>
    </row>
    <row r="134" spans="1:10">
      <c r="A134" t="s">
        <v>6</v>
      </c>
      <c r="B134" t="s">
        <v>113</v>
      </c>
      <c r="C134" s="317">
        <f>'Area 23'!E67</f>
        <v>63</v>
      </c>
      <c r="D134" s="317">
        <f>'Area 23'!AB67</f>
        <v>-1</v>
      </c>
      <c r="E134" s="317">
        <f>'Area 23'!AF67</f>
        <v>1</v>
      </c>
      <c r="F134" s="460">
        <f>'Area 23'!AD67</f>
        <v>-1</v>
      </c>
      <c r="G134" s="460" t="str">
        <f>'Area 23'!AJ67</f>
        <v>-1-1</v>
      </c>
      <c r="H134">
        <f t="shared" si="6"/>
        <v>-1</v>
      </c>
      <c r="I134">
        <f t="shared" si="7"/>
        <v>-1</v>
      </c>
      <c r="J134">
        <f t="shared" si="8"/>
        <v>1</v>
      </c>
    </row>
    <row r="135" spans="1:10">
      <c r="A135" t="s">
        <v>6</v>
      </c>
      <c r="B135" t="s">
        <v>114</v>
      </c>
      <c r="C135" s="317">
        <f>'Area 23'!E68</f>
        <v>64</v>
      </c>
      <c r="D135" s="317">
        <f>'Area 23'!AB68</f>
        <v>-1</v>
      </c>
      <c r="E135" s="317">
        <f>'Area 23'!AF68</f>
        <v>1</v>
      </c>
      <c r="F135" s="460">
        <f>'Area 23'!AD68</f>
        <v>-1</v>
      </c>
      <c r="G135" s="460" t="str">
        <f>'Area 23'!AJ68</f>
        <v>-1-1</v>
      </c>
      <c r="H135">
        <f t="shared" si="6"/>
        <v>-1</v>
      </c>
      <c r="I135">
        <f t="shared" si="7"/>
        <v>-1</v>
      </c>
      <c r="J135">
        <f t="shared" si="8"/>
        <v>1</v>
      </c>
    </row>
    <row r="136" spans="1:10">
      <c r="A136" t="s">
        <v>6</v>
      </c>
      <c r="B136" t="s">
        <v>115</v>
      </c>
      <c r="C136" s="317">
        <f>'Area 23'!E69</f>
        <v>65</v>
      </c>
      <c r="D136" s="317">
        <f>'Area 23'!AB69</f>
        <v>0</v>
      </c>
      <c r="E136" s="317">
        <f>'Area 23'!AF69</f>
        <v>0</v>
      </c>
      <c r="F136" s="460">
        <f>'Area 23'!AD69</f>
        <v>0</v>
      </c>
      <c r="G136" s="460" t="str">
        <f>'Area 23'!AJ69</f>
        <v>0</v>
      </c>
      <c r="H136">
        <f t="shared" si="6"/>
        <v>0</v>
      </c>
      <c r="I136">
        <f t="shared" si="7"/>
        <v>0</v>
      </c>
      <c r="J136">
        <f t="shared" si="8"/>
        <v>0</v>
      </c>
    </row>
    <row r="137" spans="1:10">
      <c r="A137" t="s">
        <v>6</v>
      </c>
      <c r="B137" t="s">
        <v>116</v>
      </c>
      <c r="C137" s="317">
        <f>'Area 23'!E70</f>
        <v>66</v>
      </c>
      <c r="D137" s="317">
        <f>'Area 23'!AB70</f>
        <v>0</v>
      </c>
      <c r="E137" s="317">
        <f>'Area 23'!AF70</f>
        <v>0</v>
      </c>
      <c r="F137" s="460">
        <f>'Area 23'!AD70</f>
        <v>0</v>
      </c>
      <c r="G137" s="460" t="str">
        <f>'Area 23'!AJ70</f>
        <v>0</v>
      </c>
      <c r="H137">
        <f t="shared" si="6"/>
        <v>0</v>
      </c>
      <c r="I137">
        <f t="shared" si="7"/>
        <v>0</v>
      </c>
      <c r="J137">
        <f t="shared" si="8"/>
        <v>0</v>
      </c>
    </row>
    <row r="138" spans="1:10">
      <c r="A138" t="s">
        <v>6</v>
      </c>
      <c r="B138" t="s">
        <v>118</v>
      </c>
      <c r="C138" s="317">
        <f>'Area 23'!E71</f>
        <v>67</v>
      </c>
      <c r="D138" s="317">
        <f>'Area 23'!AB71</f>
        <v>0</v>
      </c>
      <c r="E138" s="317">
        <f>'Area 23'!AF71</f>
        <v>0</v>
      </c>
      <c r="F138" s="460">
        <f>'Area 23'!AD71</f>
        <v>0</v>
      </c>
      <c r="G138" s="460" t="str">
        <f>'Area 23'!AJ71</f>
        <v>0</v>
      </c>
      <c r="H138">
        <f t="shared" si="6"/>
        <v>0</v>
      </c>
      <c r="I138">
        <f t="shared" si="7"/>
        <v>0</v>
      </c>
      <c r="J138">
        <f t="shared" si="8"/>
        <v>0</v>
      </c>
    </row>
    <row r="139" spans="1:10">
      <c r="A139" t="s">
        <v>6</v>
      </c>
      <c r="B139" t="s">
        <v>119</v>
      </c>
      <c r="C139" s="317">
        <f>'Area 23'!E72</f>
        <v>68</v>
      </c>
      <c r="D139" s="317">
        <f>'Area 23'!AB72</f>
        <v>4</v>
      </c>
      <c r="E139" s="317">
        <f>'Area 23'!AF72</f>
        <v>5</v>
      </c>
      <c r="F139" s="460">
        <f>'Area 23'!AD72</f>
        <v>20</v>
      </c>
      <c r="G139" s="460" t="str">
        <f>'Area 23'!AJ72</f>
        <v>53</v>
      </c>
      <c r="H139">
        <f t="shared" si="6"/>
        <v>5</v>
      </c>
      <c r="I139">
        <f t="shared" si="7"/>
        <v>5</v>
      </c>
      <c r="J139">
        <f t="shared" si="8"/>
        <v>25</v>
      </c>
    </row>
    <row r="140" spans="1:10">
      <c r="A140" t="s">
        <v>6</v>
      </c>
      <c r="B140" t="s">
        <v>120</v>
      </c>
      <c r="C140" s="317">
        <f>'Area 23'!E73</f>
        <v>69</v>
      </c>
      <c r="D140" s="317">
        <f>'Area 23'!AB73</f>
        <v>4</v>
      </c>
      <c r="E140" s="317">
        <f>'Area 23'!AF73</f>
        <v>5</v>
      </c>
      <c r="F140" s="460">
        <f>'Area 23'!AD73</f>
        <v>20</v>
      </c>
      <c r="G140" s="460" t="str">
        <f>'Area 23'!AJ73</f>
        <v>53</v>
      </c>
      <c r="H140">
        <f t="shared" si="6"/>
        <v>5</v>
      </c>
      <c r="I140">
        <f t="shared" si="7"/>
        <v>5</v>
      </c>
      <c r="J140">
        <f t="shared" si="8"/>
        <v>25</v>
      </c>
    </row>
    <row r="141" spans="1:10">
      <c r="A141" t="s">
        <v>6</v>
      </c>
      <c r="B141" t="s">
        <v>121</v>
      </c>
      <c r="C141" s="317">
        <f>'Area 23'!E74</f>
        <v>70</v>
      </c>
      <c r="D141" s="317">
        <f>'Area 23'!AB74</f>
        <v>2</v>
      </c>
      <c r="E141" s="317">
        <f>'Area 23'!AF74</f>
        <v>2</v>
      </c>
      <c r="F141" s="460">
        <f>'Area 23'!AD74</f>
        <v>4</v>
      </c>
      <c r="G141" s="460" t="str">
        <f>'Area 23'!AJ74</f>
        <v>24</v>
      </c>
      <c r="H141">
        <f t="shared" si="6"/>
        <v>2</v>
      </c>
      <c r="I141">
        <f t="shared" si="7"/>
        <v>3</v>
      </c>
      <c r="J141">
        <f t="shared" si="8"/>
        <v>6</v>
      </c>
    </row>
    <row r="142" spans="1:10">
      <c r="A142" t="s">
        <v>7</v>
      </c>
      <c r="B142" t="s">
        <v>40</v>
      </c>
      <c r="C142" s="317">
        <f>'Area 23'!E5</f>
        <v>1</v>
      </c>
      <c r="D142" s="460">
        <f>'Area 23'!AU5</f>
        <v>0</v>
      </c>
      <c r="E142" s="460">
        <f>'Area 23'!AY5</f>
        <v>0</v>
      </c>
      <c r="F142" s="460">
        <f>'Area 23'!AW5</f>
        <v>0</v>
      </c>
      <c r="G142" s="460" t="str">
        <f>'Area 23'!BC5</f>
        <v>0</v>
      </c>
      <c r="H142">
        <f t="shared" si="6"/>
        <v>0</v>
      </c>
      <c r="I142">
        <f t="shared" si="7"/>
        <v>0</v>
      </c>
      <c r="J142">
        <f t="shared" si="8"/>
        <v>0</v>
      </c>
    </row>
    <row r="143" spans="1:10">
      <c r="A143" t="s">
        <v>7</v>
      </c>
      <c r="B143" t="s">
        <v>41</v>
      </c>
      <c r="C143" s="317">
        <f>'Area 23'!E6</f>
        <v>2</v>
      </c>
      <c r="D143" s="460">
        <f>'Area 23'!AU6</f>
        <v>0</v>
      </c>
      <c r="E143" s="460">
        <f>'Area 23'!AY6</f>
        <v>0</v>
      </c>
      <c r="F143" s="460">
        <f>'Area 23'!AW6</f>
        <v>0</v>
      </c>
      <c r="G143" s="460" t="str">
        <f>'Area 23'!BC6</f>
        <v>0</v>
      </c>
      <c r="H143">
        <f t="shared" si="6"/>
        <v>0</v>
      </c>
      <c r="I143">
        <f t="shared" si="7"/>
        <v>0</v>
      </c>
      <c r="J143">
        <f t="shared" si="8"/>
        <v>0</v>
      </c>
    </row>
    <row r="144" spans="1:10">
      <c r="A144" t="s">
        <v>7</v>
      </c>
      <c r="B144" t="s">
        <v>44</v>
      </c>
      <c r="C144" s="317">
        <f>'Area 23'!E7</f>
        <v>3</v>
      </c>
      <c r="D144" s="460">
        <f>'Area 23'!AU7</f>
        <v>1</v>
      </c>
      <c r="E144" s="460">
        <f>'Area 23'!AY7</f>
        <v>2</v>
      </c>
      <c r="F144" s="460">
        <f>'Area 23'!AW7</f>
        <v>2</v>
      </c>
      <c r="G144" s="460" t="str">
        <f>'Area 23'!BC7</f>
        <v>13</v>
      </c>
      <c r="H144">
        <f t="shared" si="6"/>
        <v>1</v>
      </c>
      <c r="I144">
        <f t="shared" si="7"/>
        <v>1</v>
      </c>
      <c r="J144">
        <f t="shared" si="8"/>
        <v>1</v>
      </c>
    </row>
    <row r="145" spans="1:10">
      <c r="A145" t="s">
        <v>7</v>
      </c>
      <c r="B145" t="s">
        <v>45</v>
      </c>
      <c r="C145" s="317">
        <f>'Area 23'!E8</f>
        <v>4</v>
      </c>
      <c r="D145" s="460">
        <f>'Area 23'!AU8</f>
        <v>0</v>
      </c>
      <c r="E145" s="460">
        <f>'Area 23'!AY8</f>
        <v>0</v>
      </c>
      <c r="F145" s="460">
        <f>'Area 23'!AW8</f>
        <v>0</v>
      </c>
      <c r="G145" s="460" t="str">
        <f>'Area 23'!BC8</f>
        <v>0</v>
      </c>
      <c r="H145">
        <f t="shared" si="6"/>
        <v>0</v>
      </c>
      <c r="I145">
        <f t="shared" si="7"/>
        <v>0</v>
      </c>
      <c r="J145">
        <f t="shared" si="8"/>
        <v>0</v>
      </c>
    </row>
    <row r="146" spans="1:10">
      <c r="A146" t="s">
        <v>7</v>
      </c>
      <c r="B146" t="s">
        <v>46</v>
      </c>
      <c r="C146" s="317">
        <f>'Area 23'!E9</f>
        <v>5</v>
      </c>
      <c r="D146" s="460">
        <f>'Area 23'!AU9</f>
        <v>0</v>
      </c>
      <c r="E146" s="460">
        <f>'Area 23'!AY9</f>
        <v>0</v>
      </c>
      <c r="F146" s="460">
        <f>'Area 23'!AW9</f>
        <v>0</v>
      </c>
      <c r="G146" s="460" t="str">
        <f>'Area 23'!BC9</f>
        <v>0</v>
      </c>
      <c r="H146">
        <f t="shared" si="6"/>
        <v>0</v>
      </c>
      <c r="I146">
        <f t="shared" si="7"/>
        <v>0</v>
      </c>
      <c r="J146">
        <f t="shared" si="8"/>
        <v>0</v>
      </c>
    </row>
    <row r="147" spans="1:10">
      <c r="A147" t="s">
        <v>7</v>
      </c>
      <c r="B147" t="s">
        <v>48</v>
      </c>
      <c r="C147" s="317">
        <f>'Area 23'!E10</f>
        <v>6</v>
      </c>
      <c r="D147" s="460">
        <f>'Area 23'!AU10</f>
        <v>0</v>
      </c>
      <c r="E147" s="460">
        <f>'Area 23'!AY10</f>
        <v>0</v>
      </c>
      <c r="F147" s="460">
        <f>'Area 23'!AW10</f>
        <v>0</v>
      </c>
      <c r="G147" s="460" t="str">
        <f>'Area 23'!BC10</f>
        <v>0</v>
      </c>
      <c r="H147">
        <f t="shared" si="6"/>
        <v>0</v>
      </c>
      <c r="I147">
        <f t="shared" si="7"/>
        <v>0</v>
      </c>
      <c r="J147">
        <f t="shared" si="8"/>
        <v>0</v>
      </c>
    </row>
    <row r="148" spans="1:10">
      <c r="A148" t="s">
        <v>7</v>
      </c>
      <c r="B148" t="s">
        <v>49</v>
      </c>
      <c r="C148" s="317">
        <f>'Area 23'!E11</f>
        <v>7</v>
      </c>
      <c r="D148" s="460">
        <f>'Area 23'!AU11</f>
        <v>2</v>
      </c>
      <c r="E148" s="460">
        <f>'Area 23'!AY11</f>
        <v>3</v>
      </c>
      <c r="F148" s="460">
        <f>'Area 23'!AW11</f>
        <v>6</v>
      </c>
      <c r="G148" s="460" t="str">
        <f>'Area 23'!BC11</f>
        <v>24</v>
      </c>
      <c r="H148">
        <f t="shared" si="6"/>
        <v>2</v>
      </c>
      <c r="I148">
        <f t="shared" si="7"/>
        <v>3</v>
      </c>
      <c r="J148">
        <f t="shared" si="8"/>
        <v>6</v>
      </c>
    </row>
    <row r="149" spans="1:10">
      <c r="A149" t="s">
        <v>7</v>
      </c>
      <c r="B149" t="s">
        <v>50</v>
      </c>
      <c r="C149" s="317">
        <f>'Area 23'!E12</f>
        <v>8</v>
      </c>
      <c r="D149" s="460">
        <f>'Area 23'!AU12</f>
        <v>4</v>
      </c>
      <c r="E149" s="460">
        <f>'Area 23'!AY12</f>
        <v>1</v>
      </c>
      <c r="F149" s="460">
        <f>'Area 23'!AW12</f>
        <v>4</v>
      </c>
      <c r="G149" s="460" t="str">
        <f>'Area 23'!BC12</f>
        <v>24</v>
      </c>
      <c r="H149">
        <f t="shared" si="6"/>
        <v>2</v>
      </c>
      <c r="I149">
        <f t="shared" si="7"/>
        <v>3</v>
      </c>
      <c r="J149">
        <f t="shared" si="8"/>
        <v>6</v>
      </c>
    </row>
    <row r="150" spans="1:10">
      <c r="A150" t="s">
        <v>7</v>
      </c>
      <c r="B150" t="s">
        <v>52</v>
      </c>
      <c r="C150" s="317">
        <f>'Area 23'!E13</f>
        <v>9</v>
      </c>
      <c r="D150" s="460">
        <f>'Area 23'!AU13</f>
        <v>2</v>
      </c>
      <c r="E150" s="460">
        <f>'Area 23'!AY13</f>
        <v>5</v>
      </c>
      <c r="F150" s="460">
        <f>'Area 23'!AW13</f>
        <v>10</v>
      </c>
      <c r="G150" s="460" t="str">
        <f>'Area 23'!BC13</f>
        <v>34</v>
      </c>
      <c r="H150">
        <f t="shared" si="6"/>
        <v>3</v>
      </c>
      <c r="I150">
        <f t="shared" si="7"/>
        <v>4</v>
      </c>
      <c r="J150">
        <f t="shared" si="8"/>
        <v>12</v>
      </c>
    </row>
    <row r="151" spans="1:10">
      <c r="A151" t="s">
        <v>7</v>
      </c>
      <c r="B151" t="s">
        <v>53</v>
      </c>
      <c r="C151" s="317">
        <f>'Area 23'!E14</f>
        <v>10</v>
      </c>
      <c r="D151" s="460">
        <f>'Area 23'!AU14</f>
        <v>-1</v>
      </c>
      <c r="E151" s="460">
        <f>'Area 23'!AY14</f>
        <v>1</v>
      </c>
      <c r="F151" s="460">
        <f>'Area 23'!AW14</f>
        <v>-1</v>
      </c>
      <c r="G151" s="460" t="str">
        <f>'Area 23'!BC14</f>
        <v>-1-1</v>
      </c>
      <c r="H151">
        <f t="shared" si="6"/>
        <v>-1</v>
      </c>
      <c r="I151">
        <f t="shared" si="7"/>
        <v>-1</v>
      </c>
      <c r="J151">
        <f t="shared" si="8"/>
        <v>1</v>
      </c>
    </row>
    <row r="152" spans="1:10">
      <c r="A152" t="s">
        <v>7</v>
      </c>
      <c r="B152" t="s">
        <v>55</v>
      </c>
      <c r="C152" s="317">
        <f>'Area 23'!E15</f>
        <v>11</v>
      </c>
      <c r="D152" s="460">
        <f>'Area 23'!AU15</f>
        <v>4</v>
      </c>
      <c r="E152" s="460">
        <f>'Area 23'!AY15</f>
        <v>4</v>
      </c>
      <c r="F152" s="460">
        <f>'Area 23'!AW15</f>
        <v>16</v>
      </c>
      <c r="G152" s="460" t="str">
        <f>'Area 23'!BC15</f>
        <v>44</v>
      </c>
      <c r="H152">
        <f t="shared" si="6"/>
        <v>4</v>
      </c>
      <c r="I152">
        <f t="shared" si="7"/>
        <v>5</v>
      </c>
      <c r="J152">
        <f t="shared" si="8"/>
        <v>20</v>
      </c>
    </row>
    <row r="153" spans="1:10">
      <c r="A153" t="s">
        <v>7</v>
      </c>
      <c r="B153" t="s">
        <v>56</v>
      </c>
      <c r="C153" s="317">
        <f>'Area 23'!E16</f>
        <v>12</v>
      </c>
      <c r="D153" s="460">
        <f>'Area 23'!AU16</f>
        <v>3</v>
      </c>
      <c r="E153" s="460">
        <f>'Area 23'!AY16</f>
        <v>2</v>
      </c>
      <c r="F153" s="460">
        <f>'Area 23'!AW16</f>
        <v>6</v>
      </c>
      <c r="G153" s="460" t="str">
        <f>'Area 23'!BC16</f>
        <v>24</v>
      </c>
      <c r="H153">
        <f t="shared" si="6"/>
        <v>2</v>
      </c>
      <c r="I153">
        <f t="shared" si="7"/>
        <v>3</v>
      </c>
      <c r="J153">
        <f t="shared" si="8"/>
        <v>6</v>
      </c>
    </row>
    <row r="154" spans="1:10">
      <c r="A154" t="s">
        <v>7</v>
      </c>
      <c r="B154" t="s">
        <v>57</v>
      </c>
      <c r="C154" s="317">
        <f>'Area 23'!E17</f>
        <v>13</v>
      </c>
      <c r="D154" s="460">
        <f>'Area 23'!AU17</f>
        <v>0</v>
      </c>
      <c r="E154" s="460">
        <f>'Area 23'!AY17</f>
        <v>0</v>
      </c>
      <c r="F154" s="460">
        <f>'Area 23'!AW17</f>
        <v>0</v>
      </c>
      <c r="G154" s="460" t="str">
        <f>'Area 23'!BC17</f>
        <v>0</v>
      </c>
      <c r="H154">
        <f t="shared" si="6"/>
        <v>0</v>
      </c>
      <c r="I154">
        <f t="shared" si="7"/>
        <v>0</v>
      </c>
      <c r="J154">
        <f t="shared" si="8"/>
        <v>0</v>
      </c>
    </row>
    <row r="155" spans="1:10">
      <c r="A155" t="s">
        <v>7</v>
      </c>
      <c r="B155" t="s">
        <v>58</v>
      </c>
      <c r="C155" s="317">
        <f>'Area 23'!E18</f>
        <v>14</v>
      </c>
      <c r="D155" s="460">
        <f>'Area 23'!AU18</f>
        <v>0</v>
      </c>
      <c r="E155" s="460">
        <f>'Area 23'!AY18</f>
        <v>0</v>
      </c>
      <c r="F155" s="460">
        <f>'Area 23'!AW18</f>
        <v>0</v>
      </c>
      <c r="G155" s="460" t="str">
        <f>'Area 23'!BC18</f>
        <v>0</v>
      </c>
      <c r="H155">
        <f t="shared" si="6"/>
        <v>0</v>
      </c>
      <c r="I155">
        <f t="shared" si="7"/>
        <v>0</v>
      </c>
      <c r="J155">
        <f t="shared" si="8"/>
        <v>0</v>
      </c>
    </row>
    <row r="156" spans="1:10">
      <c r="A156" t="s">
        <v>7</v>
      </c>
      <c r="B156" t="s">
        <v>59</v>
      </c>
      <c r="C156" s="317">
        <f>'Area 23'!E19</f>
        <v>15</v>
      </c>
      <c r="D156" s="460">
        <f>'Area 23'!AU19</f>
        <v>1</v>
      </c>
      <c r="E156" s="460">
        <f>'Area 23'!AY19</f>
        <v>1</v>
      </c>
      <c r="F156" s="460">
        <f>'Area 23'!AW19</f>
        <v>1</v>
      </c>
      <c r="G156" s="460" t="str">
        <f>'Area 23'!BC19</f>
        <v>13</v>
      </c>
      <c r="H156">
        <f t="shared" si="6"/>
        <v>1</v>
      </c>
      <c r="I156">
        <f t="shared" si="7"/>
        <v>1</v>
      </c>
      <c r="J156">
        <f t="shared" si="8"/>
        <v>1</v>
      </c>
    </row>
    <row r="157" spans="1:10">
      <c r="A157" t="s">
        <v>7</v>
      </c>
      <c r="B157" t="s">
        <v>61</v>
      </c>
      <c r="C157" s="317">
        <f>'Area 23'!E20</f>
        <v>16</v>
      </c>
      <c r="D157" s="460">
        <f>'Area 23'!AU20</f>
        <v>0</v>
      </c>
      <c r="E157" s="460">
        <f>'Area 23'!AY20</f>
        <v>0</v>
      </c>
      <c r="F157" s="460">
        <f>'Area 23'!AW20</f>
        <v>0</v>
      </c>
      <c r="G157" s="460" t="str">
        <f>'Area 23'!BC20</f>
        <v>0</v>
      </c>
      <c r="H157">
        <f t="shared" si="6"/>
        <v>0</v>
      </c>
      <c r="I157">
        <f t="shared" si="7"/>
        <v>0</v>
      </c>
      <c r="J157">
        <f t="shared" si="8"/>
        <v>0</v>
      </c>
    </row>
    <row r="158" spans="1:10">
      <c r="A158" t="s">
        <v>7</v>
      </c>
      <c r="B158" t="s">
        <v>62</v>
      </c>
      <c r="C158" s="317">
        <f>'Area 23'!E21</f>
        <v>17</v>
      </c>
      <c r="D158" s="460">
        <f>'Area 23'!AU21</f>
        <v>0</v>
      </c>
      <c r="E158" s="460">
        <f>'Area 23'!AY21</f>
        <v>0</v>
      </c>
      <c r="F158" s="460">
        <f>'Area 23'!AW21</f>
        <v>0</v>
      </c>
      <c r="G158" s="460" t="str">
        <f>'Area 23'!BC21</f>
        <v>0</v>
      </c>
      <c r="H158">
        <f t="shared" si="6"/>
        <v>0</v>
      </c>
      <c r="I158">
        <f t="shared" si="7"/>
        <v>0</v>
      </c>
      <c r="J158">
        <f t="shared" si="8"/>
        <v>0</v>
      </c>
    </row>
    <row r="159" spans="1:10">
      <c r="A159" t="s">
        <v>7</v>
      </c>
      <c r="B159" t="s">
        <v>291</v>
      </c>
      <c r="C159" s="317">
        <f>'Area 23'!E22</f>
        <v>18</v>
      </c>
      <c r="D159" s="460">
        <f>'Area 23'!AU22</f>
        <v>0</v>
      </c>
      <c r="E159" s="460">
        <f>'Area 23'!AY22</f>
        <v>0</v>
      </c>
      <c r="F159" s="460">
        <f>'Area 23'!AW22</f>
        <v>0</v>
      </c>
      <c r="G159" s="460" t="str">
        <f>'Area 23'!BC22</f>
        <v>0</v>
      </c>
      <c r="H159">
        <f t="shared" si="6"/>
        <v>0</v>
      </c>
      <c r="I159">
        <f t="shared" si="7"/>
        <v>0</v>
      </c>
      <c r="J159">
        <f t="shared" si="8"/>
        <v>0</v>
      </c>
    </row>
    <row r="160" spans="1:10">
      <c r="A160" t="s">
        <v>7</v>
      </c>
      <c r="B160" t="s">
        <v>64</v>
      </c>
      <c r="C160" s="317">
        <f>'Area 23'!E23</f>
        <v>19</v>
      </c>
      <c r="D160" s="460">
        <f>'Area 23'!AU23</f>
        <v>1</v>
      </c>
      <c r="E160" s="460">
        <f>'Area 23'!AY23</f>
        <v>1</v>
      </c>
      <c r="F160" s="460">
        <f>'Area 23'!AW23</f>
        <v>1</v>
      </c>
      <c r="G160" s="460" t="str">
        <f>'Area 23'!BC23</f>
        <v>14</v>
      </c>
      <c r="H160">
        <f t="shared" si="6"/>
        <v>1</v>
      </c>
      <c r="I160">
        <f t="shared" si="7"/>
        <v>2</v>
      </c>
      <c r="J160">
        <f t="shared" si="8"/>
        <v>2</v>
      </c>
    </row>
    <row r="161" spans="1:10">
      <c r="A161" t="s">
        <v>7</v>
      </c>
      <c r="B161" t="s">
        <v>65</v>
      </c>
      <c r="C161" s="317">
        <f>'Area 23'!E24</f>
        <v>20</v>
      </c>
      <c r="D161" s="460">
        <f>'Area 23'!AU24</f>
        <v>-1</v>
      </c>
      <c r="E161" s="460">
        <f>'Area 23'!AY24</f>
        <v>1</v>
      </c>
      <c r="F161" s="460">
        <f>'Area 23'!AW24</f>
        <v>-1</v>
      </c>
      <c r="G161" s="460" t="str">
        <f>'Area 23'!BC24</f>
        <v>-1-1</v>
      </c>
      <c r="H161">
        <f t="shared" si="6"/>
        <v>-1</v>
      </c>
      <c r="I161">
        <f t="shared" si="7"/>
        <v>-1</v>
      </c>
      <c r="J161">
        <f t="shared" si="8"/>
        <v>1</v>
      </c>
    </row>
    <row r="162" spans="1:10">
      <c r="A162" t="s">
        <v>7</v>
      </c>
      <c r="B162" t="s">
        <v>66</v>
      </c>
      <c r="C162" s="317">
        <f>'Area 23'!E25</f>
        <v>21</v>
      </c>
      <c r="D162" s="460">
        <f>'Area 23'!AU25</f>
        <v>0</v>
      </c>
      <c r="E162" s="460">
        <f>'Area 23'!AY25</f>
        <v>0</v>
      </c>
      <c r="F162" s="460">
        <f>'Area 23'!AW25</f>
        <v>0</v>
      </c>
      <c r="G162" s="460" t="str">
        <f>'Area 23'!BC25</f>
        <v>0</v>
      </c>
      <c r="H162">
        <f t="shared" si="6"/>
        <v>0</v>
      </c>
      <c r="I162">
        <f t="shared" si="7"/>
        <v>0</v>
      </c>
      <c r="J162">
        <f t="shared" si="8"/>
        <v>0</v>
      </c>
    </row>
    <row r="163" spans="1:10">
      <c r="A163" t="s">
        <v>7</v>
      </c>
      <c r="B163" t="s">
        <v>67</v>
      </c>
      <c r="C163" s="317" t="str">
        <f>'Area 23'!E26</f>
        <v>22</v>
      </c>
      <c r="D163" s="460">
        <f>'Area 23'!AU26</f>
        <v>-1</v>
      </c>
      <c r="E163" s="460">
        <f>'Area 23'!AY26</f>
        <v>1</v>
      </c>
      <c r="F163" s="460">
        <f>'Area 23'!AW26</f>
        <v>-1</v>
      </c>
      <c r="G163" s="460" t="str">
        <f>'Area 23'!BC26</f>
        <v>-1-1</v>
      </c>
      <c r="H163">
        <f t="shared" si="6"/>
        <v>-1</v>
      </c>
      <c r="I163">
        <f t="shared" si="7"/>
        <v>-1</v>
      </c>
      <c r="J163">
        <f t="shared" si="8"/>
        <v>1</v>
      </c>
    </row>
    <row r="164" spans="1:10">
      <c r="A164" t="s">
        <v>7</v>
      </c>
      <c r="B164" t="s">
        <v>69</v>
      </c>
      <c r="C164" s="317">
        <f>'Area 23'!E27</f>
        <v>23</v>
      </c>
      <c r="D164" s="460">
        <f>'Area 23'!AU27</f>
        <v>0</v>
      </c>
      <c r="E164" s="460">
        <f>'Area 23'!AY27</f>
        <v>0</v>
      </c>
      <c r="F164" s="460">
        <f>'Area 23'!AW27</f>
        <v>0</v>
      </c>
      <c r="G164" s="460" t="str">
        <f>'Area 23'!BC27</f>
        <v>0</v>
      </c>
      <c r="H164">
        <f t="shared" si="6"/>
        <v>0</v>
      </c>
      <c r="I164">
        <f t="shared" si="7"/>
        <v>0</v>
      </c>
      <c r="J164">
        <f t="shared" si="8"/>
        <v>0</v>
      </c>
    </row>
    <row r="165" spans="1:10">
      <c r="A165" t="s">
        <v>7</v>
      </c>
      <c r="B165" t="s">
        <v>71</v>
      </c>
      <c r="C165" s="317">
        <f>'Area 23'!E28</f>
        <v>24</v>
      </c>
      <c r="D165" s="460">
        <f>'Area 23'!AU28</f>
        <v>0</v>
      </c>
      <c r="E165" s="460">
        <f>'Area 23'!AY28</f>
        <v>0</v>
      </c>
      <c r="F165" s="460">
        <f>'Area 23'!AW28</f>
        <v>0</v>
      </c>
      <c r="G165" s="460" t="str">
        <f>'Area 23'!BC28</f>
        <v>0</v>
      </c>
      <c r="H165">
        <f t="shared" si="6"/>
        <v>0</v>
      </c>
      <c r="I165">
        <f t="shared" si="7"/>
        <v>0</v>
      </c>
      <c r="J165">
        <f t="shared" si="8"/>
        <v>0</v>
      </c>
    </row>
    <row r="166" spans="1:10">
      <c r="A166" t="s">
        <v>7</v>
      </c>
      <c r="B166" t="s">
        <v>72</v>
      </c>
      <c r="C166" s="317">
        <f>'Area 23'!E29</f>
        <v>25</v>
      </c>
      <c r="D166" s="460">
        <f>'Area 23'!AU29</f>
        <v>2</v>
      </c>
      <c r="E166" s="460">
        <f>'Area 23'!AY29</f>
        <v>2</v>
      </c>
      <c r="F166" s="460">
        <f>'Area 23'!AW29</f>
        <v>4</v>
      </c>
      <c r="G166" s="460" t="str">
        <f>'Area 23'!BC29</f>
        <v>23</v>
      </c>
      <c r="H166">
        <f t="shared" si="6"/>
        <v>2</v>
      </c>
      <c r="I166">
        <f t="shared" si="7"/>
        <v>2</v>
      </c>
      <c r="J166">
        <f t="shared" si="8"/>
        <v>4</v>
      </c>
    </row>
    <row r="167" spans="1:10">
      <c r="A167" t="s">
        <v>7</v>
      </c>
      <c r="B167" t="s">
        <v>73</v>
      </c>
      <c r="C167" s="317">
        <f>'Area 23'!E30</f>
        <v>26</v>
      </c>
      <c r="D167" s="460">
        <f>'Area 23'!AU30</f>
        <v>-1</v>
      </c>
      <c r="E167" s="460">
        <f>'Area 23'!AY30</f>
        <v>1</v>
      </c>
      <c r="F167" s="460">
        <f>'Area 23'!AW30</f>
        <v>-1</v>
      </c>
      <c r="G167" s="460" t="str">
        <f>'Area 23'!BC30</f>
        <v>-1-1</v>
      </c>
      <c r="H167">
        <f t="shared" si="6"/>
        <v>-1</v>
      </c>
      <c r="I167">
        <f t="shared" si="7"/>
        <v>-1</v>
      </c>
      <c r="J167">
        <f t="shared" si="8"/>
        <v>1</v>
      </c>
    </row>
    <row r="168" spans="1:10">
      <c r="A168" t="s">
        <v>7</v>
      </c>
      <c r="B168" t="s">
        <v>74</v>
      </c>
      <c r="C168" s="317">
        <f>'Area 23'!E31</f>
        <v>27</v>
      </c>
      <c r="D168" s="460">
        <f>'Area 23'!AU31</f>
        <v>-1</v>
      </c>
      <c r="E168" s="460">
        <f>'Area 23'!AY31</f>
        <v>1</v>
      </c>
      <c r="F168" s="460">
        <f>'Area 23'!AW31</f>
        <v>-1</v>
      </c>
      <c r="G168" s="460" t="str">
        <f>'Area 23'!BC31</f>
        <v>-1-1</v>
      </c>
      <c r="H168">
        <f t="shared" si="6"/>
        <v>-1</v>
      </c>
      <c r="I168">
        <f t="shared" si="7"/>
        <v>-1</v>
      </c>
      <c r="J168">
        <f t="shared" si="8"/>
        <v>1</v>
      </c>
    </row>
    <row r="169" spans="1:10">
      <c r="A169" t="s">
        <v>7</v>
      </c>
      <c r="B169" t="s">
        <v>75</v>
      </c>
      <c r="C169" s="317">
        <f>'Area 23'!E32</f>
        <v>28</v>
      </c>
      <c r="D169" s="460">
        <f>'Area 23'!AU32</f>
        <v>-1</v>
      </c>
      <c r="E169" s="460">
        <f>'Area 23'!AY32</f>
        <v>1</v>
      </c>
      <c r="F169" s="460">
        <f>'Area 23'!AW32</f>
        <v>-1</v>
      </c>
      <c r="G169" s="460" t="str">
        <f>'Area 23'!BC32</f>
        <v>-1-1</v>
      </c>
      <c r="H169">
        <f t="shared" si="6"/>
        <v>-1</v>
      </c>
      <c r="I169">
        <f t="shared" si="7"/>
        <v>-1</v>
      </c>
      <c r="J169">
        <f t="shared" si="8"/>
        <v>1</v>
      </c>
    </row>
    <row r="170" spans="1:10">
      <c r="A170" t="s">
        <v>7</v>
      </c>
      <c r="B170" t="s">
        <v>76</v>
      </c>
      <c r="C170" s="317">
        <f>'Area 23'!E33</f>
        <v>29</v>
      </c>
      <c r="D170" s="460">
        <f>'Area 23'!AU33</f>
        <v>0</v>
      </c>
      <c r="E170" s="460">
        <f>'Area 23'!AY33</f>
        <v>0</v>
      </c>
      <c r="F170" s="460">
        <f>'Area 23'!AW33</f>
        <v>0</v>
      </c>
      <c r="G170" s="460" t="str">
        <f>'Area 23'!BC33</f>
        <v>0</v>
      </c>
      <c r="H170">
        <f t="shared" si="6"/>
        <v>0</v>
      </c>
      <c r="I170">
        <f t="shared" si="7"/>
        <v>0</v>
      </c>
      <c r="J170">
        <f t="shared" si="8"/>
        <v>0</v>
      </c>
    </row>
    <row r="171" spans="1:10">
      <c r="A171" t="s">
        <v>7</v>
      </c>
      <c r="B171" t="s">
        <v>78</v>
      </c>
      <c r="C171" s="317">
        <f>'Area 23'!E34</f>
        <v>30</v>
      </c>
      <c r="D171" s="460">
        <f>'Area 23'!AU34</f>
        <v>2</v>
      </c>
      <c r="E171" s="460">
        <f>'Area 23'!AY34</f>
        <v>2</v>
      </c>
      <c r="F171" s="460">
        <f>'Area 23'!AW34</f>
        <v>4</v>
      </c>
      <c r="G171" s="460" t="str">
        <f>'Area 23'!BC34</f>
        <v>23</v>
      </c>
      <c r="H171">
        <f t="shared" si="6"/>
        <v>2</v>
      </c>
      <c r="I171">
        <f t="shared" si="7"/>
        <v>2</v>
      </c>
      <c r="J171">
        <f t="shared" si="8"/>
        <v>4</v>
      </c>
    </row>
    <row r="172" spans="1:10">
      <c r="A172" t="s">
        <v>7</v>
      </c>
      <c r="B172" t="s">
        <v>79</v>
      </c>
      <c r="C172" s="317">
        <f>'Area 23'!E35</f>
        <v>31</v>
      </c>
      <c r="D172" s="460">
        <f>'Area 23'!AU35</f>
        <v>0</v>
      </c>
      <c r="E172" s="460">
        <f>'Area 23'!AY35</f>
        <v>0</v>
      </c>
      <c r="F172" s="460">
        <f>'Area 23'!AW35</f>
        <v>0</v>
      </c>
      <c r="G172" s="460" t="str">
        <f>'Area 23'!BC35</f>
        <v>0</v>
      </c>
      <c r="H172">
        <f t="shared" si="6"/>
        <v>0</v>
      </c>
      <c r="I172">
        <f t="shared" si="7"/>
        <v>0</v>
      </c>
      <c r="J172">
        <f t="shared" si="8"/>
        <v>0</v>
      </c>
    </row>
    <row r="173" spans="1:10">
      <c r="A173" t="s">
        <v>7</v>
      </c>
      <c r="B173" t="s">
        <v>80</v>
      </c>
      <c r="C173" s="317">
        <f>'Area 23'!E36</f>
        <v>32</v>
      </c>
      <c r="D173" s="460">
        <f>'Area 23'!AU36</f>
        <v>1</v>
      </c>
      <c r="E173" s="460">
        <f>'Area 23'!AY36</f>
        <v>1</v>
      </c>
      <c r="F173" s="460">
        <f>'Area 23'!AW36</f>
        <v>1</v>
      </c>
      <c r="G173" s="460" t="str">
        <f>'Area 23'!BC36</f>
        <v>13</v>
      </c>
      <c r="H173">
        <f t="shared" si="6"/>
        <v>1</v>
      </c>
      <c r="I173">
        <f t="shared" si="7"/>
        <v>1</v>
      </c>
      <c r="J173">
        <f t="shared" si="8"/>
        <v>1</v>
      </c>
    </row>
    <row r="174" spans="1:10">
      <c r="A174" t="s">
        <v>7</v>
      </c>
      <c r="B174" t="s">
        <v>81</v>
      </c>
      <c r="C174" s="317">
        <f>'Area 23'!E37</f>
        <v>33</v>
      </c>
      <c r="D174" s="460">
        <f>'Area 23'!AU37</f>
        <v>2</v>
      </c>
      <c r="E174" s="460">
        <f>'Area 23'!AY37</f>
        <v>2</v>
      </c>
      <c r="F174" s="460">
        <f>'Area 23'!AW37</f>
        <v>4</v>
      </c>
      <c r="G174" s="460" t="str">
        <f>'Area 23'!BC37</f>
        <v>24</v>
      </c>
      <c r="H174">
        <f t="shared" si="6"/>
        <v>2</v>
      </c>
      <c r="I174">
        <f t="shared" si="7"/>
        <v>3</v>
      </c>
      <c r="J174">
        <f t="shared" si="8"/>
        <v>6</v>
      </c>
    </row>
    <row r="175" spans="1:10">
      <c r="A175" t="s">
        <v>7</v>
      </c>
      <c r="B175" t="s">
        <v>82</v>
      </c>
      <c r="C175" s="317">
        <f>'Area 23'!E38</f>
        <v>34</v>
      </c>
      <c r="D175" s="460">
        <f>'Area 23'!AU38</f>
        <v>2</v>
      </c>
      <c r="E175" s="460">
        <f>'Area 23'!AY38</f>
        <v>5</v>
      </c>
      <c r="F175" s="460">
        <f>'Area 23'!AW38</f>
        <v>10</v>
      </c>
      <c r="G175" s="460" t="str">
        <f>'Area 23'!BC38</f>
        <v>34</v>
      </c>
      <c r="H175">
        <f t="shared" si="6"/>
        <v>3</v>
      </c>
      <c r="I175">
        <f t="shared" si="7"/>
        <v>4</v>
      </c>
      <c r="J175">
        <f t="shared" si="8"/>
        <v>12</v>
      </c>
    </row>
    <row r="176" spans="1:10">
      <c r="A176" t="s">
        <v>7</v>
      </c>
      <c r="B176" t="s">
        <v>83</v>
      </c>
      <c r="C176" s="317">
        <f>'Area 23'!E39</f>
        <v>35</v>
      </c>
      <c r="D176" s="460">
        <f>'Area 23'!AU39</f>
        <v>-1</v>
      </c>
      <c r="E176" s="460">
        <f>'Area 23'!AY39</f>
        <v>1</v>
      </c>
      <c r="F176" s="460">
        <f>'Area 23'!AW39</f>
        <v>-1</v>
      </c>
      <c r="G176" s="460" t="str">
        <f>'Area 23'!BC39</f>
        <v>-1-1</v>
      </c>
      <c r="H176">
        <f t="shared" si="6"/>
        <v>-1</v>
      </c>
      <c r="I176">
        <f t="shared" si="7"/>
        <v>-1</v>
      </c>
      <c r="J176">
        <f t="shared" si="8"/>
        <v>1</v>
      </c>
    </row>
    <row r="177" spans="1:10">
      <c r="A177" t="s">
        <v>7</v>
      </c>
      <c r="B177" t="s">
        <v>84</v>
      </c>
      <c r="C177" s="317">
        <f>'Area 23'!E40</f>
        <v>36</v>
      </c>
      <c r="D177" s="460">
        <f>'Area 23'!AU40</f>
        <v>5</v>
      </c>
      <c r="E177" s="460">
        <f>'Area 23'!AY40</f>
        <v>4</v>
      </c>
      <c r="F177" s="460">
        <f>'Area 23'!AW40</f>
        <v>20</v>
      </c>
      <c r="G177" s="460" t="str">
        <f>'Area 23'!BC40</f>
        <v>53</v>
      </c>
      <c r="H177">
        <f t="shared" si="6"/>
        <v>5</v>
      </c>
      <c r="I177">
        <f t="shared" si="7"/>
        <v>5</v>
      </c>
      <c r="J177">
        <f t="shared" si="8"/>
        <v>25</v>
      </c>
    </row>
    <row r="178" spans="1:10">
      <c r="A178" t="s">
        <v>7</v>
      </c>
      <c r="B178" t="s">
        <v>85</v>
      </c>
      <c r="C178" s="317">
        <f>'Area 23'!E41</f>
        <v>37</v>
      </c>
      <c r="D178" s="460">
        <f>'Area 23'!AU41</f>
        <v>3</v>
      </c>
      <c r="E178" s="460">
        <f>'Area 23'!AY41</f>
        <v>4</v>
      </c>
      <c r="F178" s="460">
        <f>'Area 23'!AW41</f>
        <v>12</v>
      </c>
      <c r="G178" s="460" t="str">
        <f>'Area 23'!BC41</f>
        <v>33</v>
      </c>
      <c r="H178">
        <f t="shared" si="6"/>
        <v>3</v>
      </c>
      <c r="I178">
        <f t="shared" si="7"/>
        <v>3</v>
      </c>
      <c r="J178">
        <f t="shared" si="8"/>
        <v>9</v>
      </c>
    </row>
    <row r="179" spans="1:10">
      <c r="A179" t="s">
        <v>7</v>
      </c>
      <c r="B179" t="s">
        <v>86</v>
      </c>
      <c r="C179" s="317">
        <f>'Area 23'!E42</f>
        <v>38</v>
      </c>
      <c r="D179" s="460">
        <f>'Area 23'!AU42</f>
        <v>3</v>
      </c>
      <c r="E179" s="460">
        <f>'Area 23'!AY42</f>
        <v>5</v>
      </c>
      <c r="F179" s="460">
        <f>'Area 23'!AW42</f>
        <v>15</v>
      </c>
      <c r="G179" s="460" t="str">
        <f>'Area 23'!BC42</f>
        <v>43</v>
      </c>
      <c r="H179">
        <f t="shared" si="6"/>
        <v>4</v>
      </c>
      <c r="I179">
        <f t="shared" si="7"/>
        <v>4</v>
      </c>
      <c r="J179">
        <f t="shared" si="8"/>
        <v>16</v>
      </c>
    </row>
    <row r="180" spans="1:10">
      <c r="A180" t="s">
        <v>7</v>
      </c>
      <c r="B180" t="s">
        <v>87</v>
      </c>
      <c r="C180" s="317">
        <f>'Area 23'!E43</f>
        <v>39</v>
      </c>
      <c r="D180" s="460">
        <f>'Area 23'!AU43</f>
        <v>4</v>
      </c>
      <c r="E180" s="460">
        <f>'Area 23'!AY43</f>
        <v>3</v>
      </c>
      <c r="F180" s="460">
        <f>'Area 23'!AW43</f>
        <v>12</v>
      </c>
      <c r="G180" s="460" t="str">
        <f>'Area 23'!BC43</f>
        <v>33</v>
      </c>
      <c r="H180">
        <f t="shared" si="6"/>
        <v>3</v>
      </c>
      <c r="I180">
        <f t="shared" si="7"/>
        <v>3</v>
      </c>
      <c r="J180">
        <f t="shared" si="8"/>
        <v>9</v>
      </c>
    </row>
    <row r="181" spans="1:10">
      <c r="A181" t="s">
        <v>7</v>
      </c>
      <c r="B181" t="s">
        <v>88</v>
      </c>
      <c r="C181" s="317">
        <f>'Area 23'!E44</f>
        <v>40</v>
      </c>
      <c r="D181" s="460">
        <f>'Area 23'!AU44</f>
        <v>1</v>
      </c>
      <c r="E181" s="460">
        <f>'Area 23'!AY44</f>
        <v>1</v>
      </c>
      <c r="F181" s="460">
        <f>'Area 23'!AW44</f>
        <v>1</v>
      </c>
      <c r="G181" s="460" t="str">
        <f>'Area 23'!BC44</f>
        <v>13</v>
      </c>
      <c r="H181">
        <f t="shared" si="6"/>
        <v>1</v>
      </c>
      <c r="I181">
        <f t="shared" si="7"/>
        <v>1</v>
      </c>
      <c r="J181">
        <f t="shared" si="8"/>
        <v>1</v>
      </c>
    </row>
    <row r="182" spans="1:10">
      <c r="A182" t="s">
        <v>7</v>
      </c>
      <c r="B182" t="s">
        <v>89</v>
      </c>
      <c r="C182" s="317">
        <f>'Area 23'!E45</f>
        <v>41</v>
      </c>
      <c r="D182" s="460">
        <f>'Area 23'!AU45</f>
        <v>-1</v>
      </c>
      <c r="E182" s="460">
        <f>'Area 23'!AY45</f>
        <v>1</v>
      </c>
      <c r="F182" s="460">
        <f>'Area 23'!AW45</f>
        <v>-1</v>
      </c>
      <c r="G182" s="460" t="str">
        <f>'Area 23'!BC45</f>
        <v>-1-1</v>
      </c>
      <c r="H182">
        <f t="shared" si="6"/>
        <v>-1</v>
      </c>
      <c r="I182">
        <f t="shared" si="7"/>
        <v>-1</v>
      </c>
      <c r="J182">
        <f t="shared" si="8"/>
        <v>1</v>
      </c>
    </row>
    <row r="183" spans="1:10">
      <c r="A183" t="s">
        <v>7</v>
      </c>
      <c r="B183" t="s">
        <v>90</v>
      </c>
      <c r="C183" s="317" t="str">
        <f>'Area 23'!E46</f>
        <v>42</v>
      </c>
      <c r="D183" s="460">
        <f>'Area 23'!AU46</f>
        <v>-1</v>
      </c>
      <c r="E183" s="460">
        <f>'Area 23'!AY46</f>
        <v>1</v>
      </c>
      <c r="F183" s="460">
        <f>'Area 23'!AW46</f>
        <v>-1</v>
      </c>
      <c r="G183" s="460" t="str">
        <f>'Area 23'!BC46</f>
        <v>-1-1</v>
      </c>
      <c r="H183">
        <f t="shared" si="6"/>
        <v>-1</v>
      </c>
      <c r="I183">
        <f t="shared" si="7"/>
        <v>-1</v>
      </c>
      <c r="J183">
        <f t="shared" si="8"/>
        <v>1</v>
      </c>
    </row>
    <row r="184" spans="1:10">
      <c r="A184" t="s">
        <v>7</v>
      </c>
      <c r="B184" t="s">
        <v>92</v>
      </c>
      <c r="C184" s="317">
        <f>'Area 23'!E47</f>
        <v>43</v>
      </c>
      <c r="D184" s="460">
        <f>'Area 23'!AU47</f>
        <v>-1</v>
      </c>
      <c r="E184" s="460">
        <f>'Area 23'!AY47</f>
        <v>1</v>
      </c>
      <c r="F184" s="460">
        <f>'Area 23'!AW47</f>
        <v>-1</v>
      </c>
      <c r="G184" s="460" t="str">
        <f>'Area 23'!BC47</f>
        <v>-1-1</v>
      </c>
      <c r="H184">
        <f t="shared" si="6"/>
        <v>-1</v>
      </c>
      <c r="I184">
        <f t="shared" si="7"/>
        <v>-1</v>
      </c>
      <c r="J184">
        <f t="shared" si="8"/>
        <v>1</v>
      </c>
    </row>
    <row r="185" spans="1:10">
      <c r="A185" t="s">
        <v>7</v>
      </c>
      <c r="B185" t="s">
        <v>93</v>
      </c>
      <c r="C185" s="317">
        <f>'Area 23'!E48</f>
        <v>44</v>
      </c>
      <c r="D185" s="460">
        <f>'Area 23'!AU48</f>
        <v>-1</v>
      </c>
      <c r="E185" s="460">
        <f>'Area 23'!AY48</f>
        <v>1</v>
      </c>
      <c r="F185" s="460">
        <f>'Area 23'!AW48</f>
        <v>-1</v>
      </c>
      <c r="G185" s="460" t="str">
        <f>'Area 23'!BC48</f>
        <v>-1-1</v>
      </c>
      <c r="H185">
        <f t="shared" si="6"/>
        <v>-1</v>
      </c>
      <c r="I185">
        <f t="shared" si="7"/>
        <v>-1</v>
      </c>
      <c r="J185">
        <f t="shared" si="8"/>
        <v>1</v>
      </c>
    </row>
    <row r="186" spans="1:10">
      <c r="A186" t="s">
        <v>7</v>
      </c>
      <c r="B186" t="s">
        <v>94</v>
      </c>
      <c r="C186" s="317">
        <f>'Area 23'!E49</f>
        <v>45</v>
      </c>
      <c r="D186" s="460">
        <f>'Area 23'!AU49</f>
        <v>-1</v>
      </c>
      <c r="E186" s="460">
        <f>'Area 23'!AY49</f>
        <v>1</v>
      </c>
      <c r="F186" s="460">
        <f>'Area 23'!AW49</f>
        <v>-1</v>
      </c>
      <c r="G186" s="460" t="str">
        <f>'Area 23'!BC49</f>
        <v>-1-1</v>
      </c>
      <c r="H186">
        <f t="shared" si="6"/>
        <v>-1</v>
      </c>
      <c r="I186">
        <f t="shared" si="7"/>
        <v>-1</v>
      </c>
      <c r="J186">
        <f t="shared" si="8"/>
        <v>1</v>
      </c>
    </row>
    <row r="187" spans="1:10">
      <c r="A187" t="s">
        <v>7</v>
      </c>
      <c r="B187" t="s">
        <v>95</v>
      </c>
      <c r="C187" s="317">
        <f>'Area 23'!E50</f>
        <v>46</v>
      </c>
      <c r="D187" s="460">
        <f>'Area 23'!AU50</f>
        <v>0</v>
      </c>
      <c r="E187" s="460">
        <f>'Area 23'!AY50</f>
        <v>0</v>
      </c>
      <c r="F187" s="460">
        <f>'Area 23'!AW50</f>
        <v>0</v>
      </c>
      <c r="G187" s="460" t="str">
        <f>'Area 23'!BC50</f>
        <v>0</v>
      </c>
      <c r="H187">
        <f t="shared" si="6"/>
        <v>0</v>
      </c>
      <c r="I187">
        <f t="shared" si="7"/>
        <v>0</v>
      </c>
      <c r="J187">
        <f t="shared" si="8"/>
        <v>0</v>
      </c>
    </row>
    <row r="188" spans="1:10">
      <c r="A188" t="s">
        <v>7</v>
      </c>
      <c r="B188" t="s">
        <v>97</v>
      </c>
      <c r="C188" s="317">
        <f>'Area 23'!E51</f>
        <v>47</v>
      </c>
      <c r="D188" s="460">
        <f>'Area 23'!AU51</f>
        <v>0</v>
      </c>
      <c r="E188" s="460">
        <f>'Area 23'!AY51</f>
        <v>0</v>
      </c>
      <c r="F188" s="460">
        <f>'Area 23'!AW51</f>
        <v>0</v>
      </c>
      <c r="G188" s="460" t="str">
        <f>'Area 23'!BC51</f>
        <v>0</v>
      </c>
      <c r="H188">
        <f t="shared" si="6"/>
        <v>0</v>
      </c>
      <c r="I188">
        <f t="shared" si="7"/>
        <v>0</v>
      </c>
      <c r="J188">
        <f t="shared" si="8"/>
        <v>0</v>
      </c>
    </row>
    <row r="189" spans="1:10">
      <c r="A189" t="s">
        <v>7</v>
      </c>
      <c r="B189" t="s">
        <v>98</v>
      </c>
      <c r="C189" s="317">
        <f>'Area 23'!E52</f>
        <v>48</v>
      </c>
      <c r="D189" s="460">
        <f>'Area 23'!AU52</f>
        <v>0</v>
      </c>
      <c r="E189" s="460">
        <f>'Area 23'!AY52</f>
        <v>0</v>
      </c>
      <c r="F189" s="460">
        <f>'Area 23'!AW52</f>
        <v>0</v>
      </c>
      <c r="G189" s="460" t="str">
        <f>'Area 23'!BC52</f>
        <v>0</v>
      </c>
      <c r="H189">
        <f t="shared" si="6"/>
        <v>0</v>
      </c>
      <c r="I189">
        <f t="shared" si="7"/>
        <v>0</v>
      </c>
      <c r="J189">
        <f t="shared" si="8"/>
        <v>0</v>
      </c>
    </row>
    <row r="190" spans="1:10">
      <c r="A190" t="s">
        <v>7</v>
      </c>
      <c r="B190" t="s">
        <v>99</v>
      </c>
      <c r="C190" s="317">
        <f>'Area 23'!E53</f>
        <v>49</v>
      </c>
      <c r="D190" s="460">
        <f>'Area 23'!AU53</f>
        <v>-1</v>
      </c>
      <c r="E190" s="460">
        <f>'Area 23'!AY53</f>
        <v>1</v>
      </c>
      <c r="F190" s="460">
        <f>'Area 23'!AW53</f>
        <v>-1</v>
      </c>
      <c r="G190" s="460" t="str">
        <f>'Area 23'!BC53</f>
        <v>-1-1</v>
      </c>
      <c r="H190">
        <f t="shared" si="6"/>
        <v>-1</v>
      </c>
      <c r="I190">
        <f t="shared" si="7"/>
        <v>-1</v>
      </c>
      <c r="J190">
        <f t="shared" si="8"/>
        <v>1</v>
      </c>
    </row>
    <row r="191" spans="1:10">
      <c r="A191" t="s">
        <v>7</v>
      </c>
      <c r="B191" t="s">
        <v>100</v>
      </c>
      <c r="C191" s="317">
        <f>'Area 23'!E54</f>
        <v>50</v>
      </c>
      <c r="D191" s="460">
        <f>'Area 23'!AU54</f>
        <v>2</v>
      </c>
      <c r="E191" s="460">
        <f>'Area 23'!AY54</f>
        <v>5</v>
      </c>
      <c r="F191" s="460">
        <f>'Area 23'!AW54</f>
        <v>10</v>
      </c>
      <c r="G191" s="460" t="str">
        <f>'Area 23'!BC54</f>
        <v>34</v>
      </c>
      <c r="H191">
        <f t="shared" si="6"/>
        <v>3</v>
      </c>
      <c r="I191">
        <f t="shared" si="7"/>
        <v>4</v>
      </c>
      <c r="J191">
        <f t="shared" si="8"/>
        <v>12</v>
      </c>
    </row>
    <row r="192" spans="1:10">
      <c r="A192" t="s">
        <v>7</v>
      </c>
      <c r="B192" t="s">
        <v>101</v>
      </c>
      <c r="C192" s="317">
        <f>'Area 23'!E55</f>
        <v>51</v>
      </c>
      <c r="D192" s="460">
        <f>'Area 23'!AU55</f>
        <v>-1</v>
      </c>
      <c r="E192" s="460">
        <f>'Area 23'!AY55</f>
        <v>1</v>
      </c>
      <c r="F192" s="460">
        <f>'Area 23'!AW55</f>
        <v>-1</v>
      </c>
      <c r="G192" s="460" t="str">
        <f>'Area 23'!BC55</f>
        <v>-1-1</v>
      </c>
      <c r="H192">
        <f t="shared" si="6"/>
        <v>-1</v>
      </c>
      <c r="I192">
        <f t="shared" si="7"/>
        <v>-1</v>
      </c>
      <c r="J192">
        <f t="shared" si="8"/>
        <v>1</v>
      </c>
    </row>
    <row r="193" spans="1:10">
      <c r="A193" t="s">
        <v>7</v>
      </c>
      <c r="B193" t="s">
        <v>102</v>
      </c>
      <c r="C193" s="317">
        <f>'Area 23'!E56</f>
        <v>52</v>
      </c>
      <c r="D193" s="460">
        <f>'Area 23'!AU56</f>
        <v>-1</v>
      </c>
      <c r="E193" s="460">
        <f>'Area 23'!AY56</f>
        <v>1</v>
      </c>
      <c r="F193" s="460">
        <f>'Area 23'!AW56</f>
        <v>-1</v>
      </c>
      <c r="G193" s="460" t="str">
        <f>'Area 23'!BC56</f>
        <v>-1-1</v>
      </c>
      <c r="H193">
        <f t="shared" si="6"/>
        <v>-1</v>
      </c>
      <c r="I193">
        <f t="shared" si="7"/>
        <v>-1</v>
      </c>
      <c r="J193">
        <f t="shared" si="8"/>
        <v>1</v>
      </c>
    </row>
    <row r="194" spans="1:10">
      <c r="A194" t="s">
        <v>7</v>
      </c>
      <c r="B194" t="s">
        <v>103</v>
      </c>
      <c r="C194" s="317">
        <f>'Area 23'!E57</f>
        <v>53</v>
      </c>
      <c r="D194" s="460">
        <f>'Area 23'!AU57</f>
        <v>-1</v>
      </c>
      <c r="E194" s="460">
        <f>'Area 23'!AY57</f>
        <v>1</v>
      </c>
      <c r="F194" s="460">
        <f>'Area 23'!AW57</f>
        <v>-1</v>
      </c>
      <c r="G194" s="460" t="str">
        <f>'Area 23'!BC57</f>
        <v>-1-1</v>
      </c>
      <c r="H194">
        <f t="shared" ref="H194:H257" si="9">VLOOKUP(F194,biorisk,2,FALSE)</f>
        <v>-1</v>
      </c>
      <c r="I194">
        <f t="shared" ref="I194:I257" si="10">VLOOKUP(G194,futurerisk,2,FALSE)</f>
        <v>-1</v>
      </c>
      <c r="J194">
        <f t="shared" si="8"/>
        <v>1</v>
      </c>
    </row>
    <row r="195" spans="1:10">
      <c r="A195" t="s">
        <v>7</v>
      </c>
      <c r="B195" t="s">
        <v>104</v>
      </c>
      <c r="C195" s="317">
        <f>'Area 23'!E58</f>
        <v>54</v>
      </c>
      <c r="D195" s="460">
        <f>'Area 23'!AU58</f>
        <v>-1</v>
      </c>
      <c r="E195" s="460">
        <f>'Area 23'!AY58</f>
        <v>1</v>
      </c>
      <c r="F195" s="460">
        <f>'Area 23'!AW58</f>
        <v>-1</v>
      </c>
      <c r="G195" s="460" t="str">
        <f>'Area 23'!BC58</f>
        <v>-1-1</v>
      </c>
      <c r="H195">
        <f t="shared" si="9"/>
        <v>-1</v>
      </c>
      <c r="I195">
        <f t="shared" si="10"/>
        <v>-1</v>
      </c>
      <c r="J195">
        <f t="shared" ref="J195:J258" si="11">H195*I195</f>
        <v>1</v>
      </c>
    </row>
    <row r="196" spans="1:10">
      <c r="A196" t="s">
        <v>7</v>
      </c>
      <c r="B196" t="s">
        <v>105</v>
      </c>
      <c r="C196" s="317">
        <f>'Area 23'!E59</f>
        <v>55</v>
      </c>
      <c r="D196" s="460">
        <f>'Area 23'!AU59</f>
        <v>-1</v>
      </c>
      <c r="E196" s="460">
        <f>'Area 23'!AY59</f>
        <v>1</v>
      </c>
      <c r="F196" s="460">
        <f>'Area 23'!AW59</f>
        <v>-1</v>
      </c>
      <c r="G196" s="460" t="str">
        <f>'Area 23'!BC59</f>
        <v>-1-1</v>
      </c>
      <c r="H196">
        <f t="shared" si="9"/>
        <v>-1</v>
      </c>
      <c r="I196">
        <f t="shared" si="10"/>
        <v>-1</v>
      </c>
      <c r="J196">
        <f t="shared" si="11"/>
        <v>1</v>
      </c>
    </row>
    <row r="197" spans="1:10">
      <c r="A197" t="s">
        <v>7</v>
      </c>
      <c r="B197" t="s">
        <v>106</v>
      </c>
      <c r="C197" s="317">
        <f>'Area 23'!E60</f>
        <v>56</v>
      </c>
      <c r="D197" s="460">
        <f>'Area 23'!AU60</f>
        <v>-1</v>
      </c>
      <c r="E197" s="460">
        <f>'Area 23'!AY60</f>
        <v>1</v>
      </c>
      <c r="F197" s="460">
        <f>'Area 23'!AW60</f>
        <v>-1</v>
      </c>
      <c r="G197" s="460" t="str">
        <f>'Area 23'!BC60</f>
        <v>-1-1</v>
      </c>
      <c r="H197">
        <f t="shared" si="9"/>
        <v>-1</v>
      </c>
      <c r="I197">
        <f t="shared" si="10"/>
        <v>-1</v>
      </c>
      <c r="J197">
        <f t="shared" si="11"/>
        <v>1</v>
      </c>
    </row>
    <row r="198" spans="1:10">
      <c r="A198" t="s">
        <v>7</v>
      </c>
      <c r="B198" t="s">
        <v>107</v>
      </c>
      <c r="C198" s="317">
        <f>'Area 23'!E61</f>
        <v>57</v>
      </c>
      <c r="D198" s="460">
        <f>'Area 23'!AU61</f>
        <v>2</v>
      </c>
      <c r="E198" s="460">
        <f>'Area 23'!AY61</f>
        <v>5</v>
      </c>
      <c r="F198" s="460">
        <f>'Area 23'!AW61</f>
        <v>10</v>
      </c>
      <c r="G198" s="460" t="str">
        <f>'Area 23'!BC61</f>
        <v>34</v>
      </c>
      <c r="H198">
        <f t="shared" si="9"/>
        <v>3</v>
      </c>
      <c r="I198">
        <f t="shared" si="10"/>
        <v>4</v>
      </c>
      <c r="J198">
        <f t="shared" si="11"/>
        <v>12</v>
      </c>
    </row>
    <row r="199" spans="1:10">
      <c r="A199" t="s">
        <v>7</v>
      </c>
      <c r="B199" t="s">
        <v>108</v>
      </c>
      <c r="C199" s="317" t="str">
        <f>'Area 23'!E62</f>
        <v>58</v>
      </c>
      <c r="D199" s="460">
        <f>'Area 23'!AU62</f>
        <v>-1</v>
      </c>
      <c r="E199" s="460">
        <f>'Area 23'!AY62</f>
        <v>1</v>
      </c>
      <c r="F199" s="460">
        <f>'Area 23'!AW62</f>
        <v>-1</v>
      </c>
      <c r="G199" s="460" t="str">
        <f>'Area 23'!BC62</f>
        <v>-1-1</v>
      </c>
      <c r="H199">
        <f t="shared" si="9"/>
        <v>-1</v>
      </c>
      <c r="I199">
        <f t="shared" si="10"/>
        <v>-1</v>
      </c>
      <c r="J199">
        <f t="shared" si="11"/>
        <v>1</v>
      </c>
    </row>
    <row r="200" spans="1:10">
      <c r="A200" t="s">
        <v>7</v>
      </c>
      <c r="B200" t="s">
        <v>109</v>
      </c>
      <c r="C200" s="317">
        <f>'Area 23'!E63</f>
        <v>59</v>
      </c>
      <c r="D200" s="460">
        <f>'Area 23'!AU63</f>
        <v>4</v>
      </c>
      <c r="E200" s="460">
        <f>'Area 23'!AY63</f>
        <v>5</v>
      </c>
      <c r="F200" s="460">
        <f>'Area 23'!AW63</f>
        <v>20</v>
      </c>
      <c r="G200" s="460" t="str">
        <f>'Area 23'!BC63</f>
        <v>54</v>
      </c>
      <c r="H200">
        <f t="shared" si="9"/>
        <v>5</v>
      </c>
      <c r="I200">
        <f t="shared" si="10"/>
        <v>5</v>
      </c>
      <c r="J200">
        <f t="shared" si="11"/>
        <v>25</v>
      </c>
    </row>
    <row r="201" spans="1:10">
      <c r="A201" t="s">
        <v>7</v>
      </c>
      <c r="B201" t="s">
        <v>110</v>
      </c>
      <c r="C201" s="317">
        <f>'Area 23'!E64</f>
        <v>60</v>
      </c>
      <c r="D201" s="460">
        <f>'Area 23'!AU64</f>
        <v>-1</v>
      </c>
      <c r="E201" s="460">
        <f>'Area 23'!AY64</f>
        <v>1</v>
      </c>
      <c r="F201" s="460">
        <f>'Area 23'!AW64</f>
        <v>-1</v>
      </c>
      <c r="G201" s="460" t="str">
        <f>'Area 23'!BC64</f>
        <v>-1-1</v>
      </c>
      <c r="H201">
        <f t="shared" si="9"/>
        <v>-1</v>
      </c>
      <c r="I201">
        <f t="shared" si="10"/>
        <v>-1</v>
      </c>
      <c r="J201">
        <f t="shared" si="11"/>
        <v>1</v>
      </c>
    </row>
    <row r="202" spans="1:10">
      <c r="A202" t="s">
        <v>7</v>
      </c>
      <c r="B202" t="s">
        <v>111</v>
      </c>
      <c r="C202" s="317">
        <f>'Area 23'!E65</f>
        <v>61</v>
      </c>
      <c r="D202" s="460">
        <f>'Area 23'!AU65</f>
        <v>4</v>
      </c>
      <c r="E202" s="460">
        <f>'Area 23'!AY65</f>
        <v>3</v>
      </c>
      <c r="F202" s="460">
        <f>'Area 23'!AW65</f>
        <v>12</v>
      </c>
      <c r="G202" s="460" t="str">
        <f>'Area 23'!BC65</f>
        <v>35</v>
      </c>
      <c r="H202">
        <f t="shared" si="9"/>
        <v>3</v>
      </c>
      <c r="I202">
        <f t="shared" si="10"/>
        <v>5</v>
      </c>
      <c r="J202">
        <f t="shared" si="11"/>
        <v>15</v>
      </c>
    </row>
    <row r="203" spans="1:10">
      <c r="A203" t="s">
        <v>7</v>
      </c>
      <c r="B203" t="s">
        <v>112</v>
      </c>
      <c r="C203" s="317">
        <f>'Area 23'!E66</f>
        <v>62</v>
      </c>
      <c r="D203" s="460">
        <f>'Area 23'!AU66</f>
        <v>3</v>
      </c>
      <c r="E203" s="460">
        <f>'Area 23'!AY66</f>
        <v>3</v>
      </c>
      <c r="F203" s="460">
        <f>'Area 23'!AW66</f>
        <v>9</v>
      </c>
      <c r="G203" s="460" t="str">
        <f>'Area 23'!BC66</f>
        <v>34</v>
      </c>
      <c r="H203">
        <f t="shared" si="9"/>
        <v>3</v>
      </c>
      <c r="I203">
        <f t="shared" si="10"/>
        <v>4</v>
      </c>
      <c r="J203">
        <f t="shared" si="11"/>
        <v>12</v>
      </c>
    </row>
    <row r="204" spans="1:10">
      <c r="A204" t="s">
        <v>7</v>
      </c>
      <c r="B204" t="s">
        <v>113</v>
      </c>
      <c r="C204" s="317">
        <f>'Area 23'!E67</f>
        <v>63</v>
      </c>
      <c r="D204" s="460">
        <f>'Area 23'!AU67</f>
        <v>-1</v>
      </c>
      <c r="E204" s="460">
        <f>'Area 23'!AY67</f>
        <v>1</v>
      </c>
      <c r="F204" s="460">
        <f>'Area 23'!AW67</f>
        <v>-1</v>
      </c>
      <c r="G204" s="460" t="str">
        <f>'Area 23'!BC67</f>
        <v>-1-1</v>
      </c>
      <c r="H204">
        <f t="shared" si="9"/>
        <v>-1</v>
      </c>
      <c r="I204">
        <f t="shared" si="10"/>
        <v>-1</v>
      </c>
      <c r="J204">
        <f t="shared" si="11"/>
        <v>1</v>
      </c>
    </row>
    <row r="205" spans="1:10">
      <c r="A205" t="s">
        <v>7</v>
      </c>
      <c r="B205" t="s">
        <v>114</v>
      </c>
      <c r="C205" s="317">
        <f>'Area 23'!E68</f>
        <v>64</v>
      </c>
      <c r="D205" s="460">
        <f>'Area 23'!AU68</f>
        <v>-1</v>
      </c>
      <c r="E205" s="460">
        <f>'Area 23'!AY68</f>
        <v>1</v>
      </c>
      <c r="F205" s="460">
        <f>'Area 23'!AW68</f>
        <v>-1</v>
      </c>
      <c r="G205" s="460" t="str">
        <f>'Area 23'!BC68</f>
        <v>-1-1</v>
      </c>
      <c r="H205">
        <f t="shared" si="9"/>
        <v>-1</v>
      </c>
      <c r="I205">
        <f t="shared" si="10"/>
        <v>-1</v>
      </c>
      <c r="J205">
        <f t="shared" si="11"/>
        <v>1</v>
      </c>
    </row>
    <row r="206" spans="1:10">
      <c r="A206" t="s">
        <v>7</v>
      </c>
      <c r="B206" t="s">
        <v>115</v>
      </c>
      <c r="C206" s="317">
        <f>'Area 23'!E69</f>
        <v>65</v>
      </c>
      <c r="D206" s="460">
        <f>'Area 23'!AU69</f>
        <v>2</v>
      </c>
      <c r="E206" s="460">
        <f>'Area 23'!AY69</f>
        <v>3</v>
      </c>
      <c r="F206" s="460">
        <f>'Area 23'!AW69</f>
        <v>6</v>
      </c>
      <c r="G206" s="460" t="str">
        <f>'Area 23'!BC69</f>
        <v>24</v>
      </c>
      <c r="H206">
        <f t="shared" si="9"/>
        <v>2</v>
      </c>
      <c r="I206">
        <f t="shared" si="10"/>
        <v>3</v>
      </c>
      <c r="J206">
        <f t="shared" si="11"/>
        <v>6</v>
      </c>
    </row>
    <row r="207" spans="1:10">
      <c r="A207" t="s">
        <v>7</v>
      </c>
      <c r="B207" t="s">
        <v>116</v>
      </c>
      <c r="C207" s="317">
        <f>'Area 23'!E70</f>
        <v>66</v>
      </c>
      <c r="D207" s="460">
        <f>'Area 23'!AU70</f>
        <v>0</v>
      </c>
      <c r="E207" s="460">
        <f>'Area 23'!AY70</f>
        <v>0</v>
      </c>
      <c r="F207" s="460">
        <f>'Area 23'!AW70</f>
        <v>0</v>
      </c>
      <c r="G207" s="460" t="str">
        <f>'Area 23'!BC70</f>
        <v>0</v>
      </c>
      <c r="H207">
        <f t="shared" si="9"/>
        <v>0</v>
      </c>
      <c r="I207">
        <f t="shared" si="10"/>
        <v>0</v>
      </c>
      <c r="J207">
        <f t="shared" si="11"/>
        <v>0</v>
      </c>
    </row>
    <row r="208" spans="1:10">
      <c r="A208" t="s">
        <v>7</v>
      </c>
      <c r="B208" t="s">
        <v>118</v>
      </c>
      <c r="C208" s="317">
        <f>'Area 23'!E71</f>
        <v>67</v>
      </c>
      <c r="D208" s="460">
        <f>'Area 23'!AU71</f>
        <v>4</v>
      </c>
      <c r="E208" s="460">
        <f>'Area 23'!AY71</f>
        <v>3</v>
      </c>
      <c r="F208" s="460">
        <f>'Area 23'!AW71</f>
        <v>12</v>
      </c>
      <c r="G208" s="460" t="str">
        <f>'Area 23'!BC71</f>
        <v>34</v>
      </c>
      <c r="H208">
        <f t="shared" si="9"/>
        <v>3</v>
      </c>
      <c r="I208">
        <f t="shared" si="10"/>
        <v>4</v>
      </c>
      <c r="J208">
        <f t="shared" si="11"/>
        <v>12</v>
      </c>
    </row>
    <row r="209" spans="1:10">
      <c r="A209" t="s">
        <v>7</v>
      </c>
      <c r="B209" t="s">
        <v>119</v>
      </c>
      <c r="C209" s="317">
        <f>'Area 23'!E72</f>
        <v>68</v>
      </c>
      <c r="D209" s="460">
        <f>'Area 23'!AU72</f>
        <v>1</v>
      </c>
      <c r="E209" s="460">
        <f>'Area 23'!AY72</f>
        <v>1</v>
      </c>
      <c r="F209" s="460">
        <f>'Area 23'!AW72</f>
        <v>1</v>
      </c>
      <c r="G209" s="460" t="str">
        <f>'Area 23'!BC72</f>
        <v>13</v>
      </c>
      <c r="H209">
        <f t="shared" si="9"/>
        <v>1</v>
      </c>
      <c r="I209">
        <f t="shared" si="10"/>
        <v>1</v>
      </c>
      <c r="J209">
        <f t="shared" si="11"/>
        <v>1</v>
      </c>
    </row>
    <row r="210" spans="1:10">
      <c r="A210" t="s">
        <v>7</v>
      </c>
      <c r="B210" t="s">
        <v>120</v>
      </c>
      <c r="C210" s="317">
        <f>'Area 23'!E73</f>
        <v>69</v>
      </c>
      <c r="D210" s="460">
        <f>'Area 23'!AU73</f>
        <v>5</v>
      </c>
      <c r="E210" s="460">
        <f>'Area 23'!AY73</f>
        <v>5</v>
      </c>
      <c r="F210" s="460">
        <f>'Area 23'!AW73</f>
        <v>25</v>
      </c>
      <c r="G210" s="460" t="str">
        <f>'Area 23'!BC73</f>
        <v>53</v>
      </c>
      <c r="H210">
        <f t="shared" si="9"/>
        <v>5</v>
      </c>
      <c r="I210">
        <f t="shared" si="10"/>
        <v>5</v>
      </c>
      <c r="J210">
        <f t="shared" si="11"/>
        <v>25</v>
      </c>
    </row>
    <row r="211" spans="1:10">
      <c r="A211" t="s">
        <v>7</v>
      </c>
      <c r="B211" t="s">
        <v>121</v>
      </c>
      <c r="C211" s="317">
        <f>'Area 23'!E74</f>
        <v>70</v>
      </c>
      <c r="D211" s="460">
        <f>'Area 23'!AU74</f>
        <v>2</v>
      </c>
      <c r="E211" s="460">
        <f>'Area 23'!AY74</f>
        <v>2</v>
      </c>
      <c r="F211" s="460">
        <f>'Area 23'!AW74</f>
        <v>4</v>
      </c>
      <c r="G211" s="460" t="str">
        <f>'Area 23'!BC74</f>
        <v>23</v>
      </c>
      <c r="H211">
        <f t="shared" si="9"/>
        <v>2</v>
      </c>
      <c r="I211">
        <f t="shared" si="10"/>
        <v>2</v>
      </c>
      <c r="J211">
        <f t="shared" si="11"/>
        <v>4</v>
      </c>
    </row>
    <row r="212" spans="1:10">
      <c r="A212" t="s">
        <v>4</v>
      </c>
      <c r="B212" t="s">
        <v>40</v>
      </c>
      <c r="C212" s="317">
        <f>'Area 23'!E5</f>
        <v>1</v>
      </c>
      <c r="D212" s="460" t="str">
        <f>'Area 23'!BN5</f>
        <v>2</v>
      </c>
      <c r="E212" s="460">
        <f>'Area 23'!BR5</f>
        <v>4</v>
      </c>
      <c r="F212" s="460">
        <f>'Area 23'!BP5</f>
        <v>8</v>
      </c>
      <c r="G212" s="460" t="str">
        <f>'Area 23'!BV5</f>
        <v>33</v>
      </c>
      <c r="H212">
        <f t="shared" si="9"/>
        <v>3</v>
      </c>
      <c r="I212">
        <f t="shared" si="10"/>
        <v>3</v>
      </c>
      <c r="J212">
        <f t="shared" si="11"/>
        <v>9</v>
      </c>
    </row>
    <row r="213" spans="1:10">
      <c r="A213" t="s">
        <v>4</v>
      </c>
      <c r="B213" t="s">
        <v>41</v>
      </c>
      <c r="C213" s="317">
        <f>'Area 23'!E6</f>
        <v>2</v>
      </c>
      <c r="D213" s="460">
        <f>'Area 23'!BN6</f>
        <v>-1</v>
      </c>
      <c r="E213" s="460">
        <f>'Area 23'!BR6</f>
        <v>1</v>
      </c>
      <c r="F213" s="460">
        <f>'Area 23'!BP6</f>
        <v>-1</v>
      </c>
      <c r="G213" s="460" t="str">
        <f>'Area 23'!BV6</f>
        <v>-1-1</v>
      </c>
      <c r="H213">
        <f t="shared" si="9"/>
        <v>-1</v>
      </c>
      <c r="I213">
        <f t="shared" si="10"/>
        <v>-1</v>
      </c>
      <c r="J213">
        <f t="shared" si="11"/>
        <v>1</v>
      </c>
    </row>
    <row r="214" spans="1:10">
      <c r="A214" t="s">
        <v>4</v>
      </c>
      <c r="B214" t="s">
        <v>44</v>
      </c>
      <c r="C214" s="317">
        <f>'Area 23'!E7</f>
        <v>3</v>
      </c>
      <c r="D214" s="460" t="str">
        <f>'Area 23'!BN7</f>
        <v>1</v>
      </c>
      <c r="E214" s="460">
        <f>'Area 23'!BR7</f>
        <v>1</v>
      </c>
      <c r="F214" s="460">
        <f>'Area 23'!BP7</f>
        <v>1</v>
      </c>
      <c r="G214" s="460" t="str">
        <f>'Area 23'!BV7</f>
        <v>13</v>
      </c>
      <c r="H214">
        <f t="shared" si="9"/>
        <v>1</v>
      </c>
      <c r="I214">
        <f t="shared" si="10"/>
        <v>1</v>
      </c>
      <c r="J214">
        <f t="shared" si="11"/>
        <v>1</v>
      </c>
    </row>
    <row r="215" spans="1:10">
      <c r="A215" t="s">
        <v>4</v>
      </c>
      <c r="B215" t="s">
        <v>45</v>
      </c>
      <c r="C215" s="317">
        <f>'Area 23'!E8</f>
        <v>4</v>
      </c>
      <c r="D215" s="460">
        <f>'Area 23'!BN8</f>
        <v>0</v>
      </c>
      <c r="E215" s="460">
        <f>'Area 23'!BR8</f>
        <v>0</v>
      </c>
      <c r="F215" s="460">
        <f>'Area 23'!BP8</f>
        <v>0</v>
      </c>
      <c r="G215" s="460" t="str">
        <f>'Area 23'!BV8</f>
        <v>0</v>
      </c>
      <c r="H215">
        <f t="shared" si="9"/>
        <v>0</v>
      </c>
      <c r="I215">
        <f t="shared" si="10"/>
        <v>0</v>
      </c>
      <c r="J215">
        <f t="shared" si="11"/>
        <v>0</v>
      </c>
    </row>
    <row r="216" spans="1:10">
      <c r="A216" t="s">
        <v>4</v>
      </c>
      <c r="B216" t="s">
        <v>46</v>
      </c>
      <c r="C216" s="317">
        <f>'Area 23'!E9</f>
        <v>5</v>
      </c>
      <c r="D216" s="460">
        <f>'Area 23'!BN9</f>
        <v>0</v>
      </c>
      <c r="E216" s="460">
        <f>'Area 23'!BR9</f>
        <v>0</v>
      </c>
      <c r="F216" s="460">
        <f>'Area 23'!BP9</f>
        <v>0</v>
      </c>
      <c r="G216" s="460" t="str">
        <f>'Area 23'!BV9</f>
        <v>0</v>
      </c>
      <c r="H216">
        <f t="shared" si="9"/>
        <v>0</v>
      </c>
      <c r="I216">
        <f t="shared" si="10"/>
        <v>0</v>
      </c>
      <c r="J216">
        <f t="shared" si="11"/>
        <v>0</v>
      </c>
    </row>
    <row r="217" spans="1:10">
      <c r="A217" t="s">
        <v>4</v>
      </c>
      <c r="B217" t="s">
        <v>48</v>
      </c>
      <c r="C217" s="317">
        <f>'Area 23'!E10</f>
        <v>6</v>
      </c>
      <c r="D217" s="460" t="str">
        <f>'Area 23'!BN10</f>
        <v>4</v>
      </c>
      <c r="E217" s="460">
        <f>'Area 23'!BR10</f>
        <v>3</v>
      </c>
      <c r="F217" s="460">
        <f>'Area 23'!BP10</f>
        <v>12</v>
      </c>
      <c r="G217" s="460" t="str">
        <f>'Area 23'!BV10</f>
        <v>33</v>
      </c>
      <c r="H217">
        <f t="shared" si="9"/>
        <v>3</v>
      </c>
      <c r="I217">
        <f t="shared" si="10"/>
        <v>3</v>
      </c>
      <c r="J217">
        <f t="shared" si="11"/>
        <v>9</v>
      </c>
    </row>
    <row r="218" spans="1:10">
      <c r="A218" t="s">
        <v>4</v>
      </c>
      <c r="B218" t="s">
        <v>49</v>
      </c>
      <c r="C218" s="317">
        <f>'Area 23'!E11</f>
        <v>7</v>
      </c>
      <c r="D218" s="460" t="str">
        <f>'Area 23'!BN11</f>
        <v>5</v>
      </c>
      <c r="E218" s="460">
        <f>'Area 23'!BR11</f>
        <v>5</v>
      </c>
      <c r="F218" s="460">
        <f>'Area 23'!BP11</f>
        <v>25</v>
      </c>
      <c r="G218" s="460" t="str">
        <f>'Area 23'!BV11</f>
        <v>53</v>
      </c>
      <c r="H218">
        <f t="shared" si="9"/>
        <v>5</v>
      </c>
      <c r="I218">
        <f t="shared" si="10"/>
        <v>5</v>
      </c>
      <c r="J218">
        <f t="shared" si="11"/>
        <v>25</v>
      </c>
    </row>
    <row r="219" spans="1:10">
      <c r="A219" t="s">
        <v>4</v>
      </c>
      <c r="B219" t="s">
        <v>50</v>
      </c>
      <c r="C219" s="317">
        <f>'Area 23'!E12</f>
        <v>8</v>
      </c>
      <c r="D219" s="460" t="str">
        <f>'Area 23'!BN12</f>
        <v>1</v>
      </c>
      <c r="E219" s="460">
        <f>'Area 23'!BR12</f>
        <v>2</v>
      </c>
      <c r="F219" s="460">
        <f>'Area 23'!BP12</f>
        <v>2</v>
      </c>
      <c r="G219" s="460" t="str">
        <f>'Area 23'!BV12</f>
        <v>13</v>
      </c>
      <c r="H219">
        <f t="shared" si="9"/>
        <v>1</v>
      </c>
      <c r="I219">
        <f t="shared" si="10"/>
        <v>1</v>
      </c>
      <c r="J219">
        <f t="shared" si="11"/>
        <v>1</v>
      </c>
    </row>
    <row r="220" spans="1:10">
      <c r="A220" t="s">
        <v>4</v>
      </c>
      <c r="B220" t="s">
        <v>52</v>
      </c>
      <c r="C220" s="317">
        <f>'Area 23'!E13</f>
        <v>9</v>
      </c>
      <c r="D220" s="460" t="str">
        <f>'Area 23'!BN13</f>
        <v>1</v>
      </c>
      <c r="E220" s="460">
        <f>'Area 23'!BR13</f>
        <v>2</v>
      </c>
      <c r="F220" s="460">
        <f>'Area 23'!BP13</f>
        <v>2</v>
      </c>
      <c r="G220" s="460" t="str">
        <f>'Area 23'!BV13</f>
        <v>13</v>
      </c>
      <c r="H220">
        <f t="shared" si="9"/>
        <v>1</v>
      </c>
      <c r="I220">
        <f t="shared" si="10"/>
        <v>1</v>
      </c>
      <c r="J220">
        <f t="shared" si="11"/>
        <v>1</v>
      </c>
    </row>
    <row r="221" spans="1:10">
      <c r="A221" t="s">
        <v>4</v>
      </c>
      <c r="B221" t="s">
        <v>53</v>
      </c>
      <c r="C221" s="317">
        <f>'Area 23'!E14</f>
        <v>10</v>
      </c>
      <c r="D221" s="460">
        <f>'Area 23'!BN14</f>
        <v>1</v>
      </c>
      <c r="E221" s="460">
        <f>'Area 23'!BR14</f>
        <v>1</v>
      </c>
      <c r="F221" s="460">
        <f>'Area 23'!BP14</f>
        <v>1</v>
      </c>
      <c r="G221" s="460" t="str">
        <f>'Area 23'!BV14</f>
        <v>11</v>
      </c>
      <c r="H221">
        <f t="shared" si="9"/>
        <v>1</v>
      </c>
      <c r="I221">
        <f t="shared" si="10"/>
        <v>1</v>
      </c>
      <c r="J221">
        <f t="shared" si="11"/>
        <v>1</v>
      </c>
    </row>
    <row r="222" spans="1:10">
      <c r="A222" t="s">
        <v>4</v>
      </c>
      <c r="B222" t="s">
        <v>55</v>
      </c>
      <c r="C222" s="317">
        <f>'Area 23'!E15</f>
        <v>11</v>
      </c>
      <c r="D222" s="460" t="str">
        <f>'Area 23'!BN15</f>
        <v>3</v>
      </c>
      <c r="E222" s="460">
        <f>'Area 23'!BR15</f>
        <v>3</v>
      </c>
      <c r="F222" s="460">
        <f>'Area 23'!BP15</f>
        <v>9</v>
      </c>
      <c r="G222" s="460" t="str">
        <f>'Area 23'!BV15</f>
        <v>34</v>
      </c>
      <c r="H222">
        <f t="shared" si="9"/>
        <v>3</v>
      </c>
      <c r="I222">
        <f t="shared" si="10"/>
        <v>4</v>
      </c>
      <c r="J222">
        <f t="shared" si="11"/>
        <v>12</v>
      </c>
    </row>
    <row r="223" spans="1:10">
      <c r="A223" t="s">
        <v>4</v>
      </c>
      <c r="B223" t="s">
        <v>56</v>
      </c>
      <c r="C223" s="317">
        <f>'Area 23'!E16</f>
        <v>12</v>
      </c>
      <c r="D223" s="460" t="str">
        <f>'Area 23'!BN16</f>
        <v>1</v>
      </c>
      <c r="E223" s="460">
        <f>'Area 23'!BR16</f>
        <v>1</v>
      </c>
      <c r="F223" s="460">
        <f>'Area 23'!BP16</f>
        <v>1</v>
      </c>
      <c r="G223" s="460" t="str">
        <f>'Area 23'!BV16</f>
        <v>13</v>
      </c>
      <c r="H223">
        <f t="shared" si="9"/>
        <v>1</v>
      </c>
      <c r="I223">
        <f t="shared" si="10"/>
        <v>1</v>
      </c>
      <c r="J223">
        <f t="shared" si="11"/>
        <v>1</v>
      </c>
    </row>
    <row r="224" spans="1:10">
      <c r="A224" t="s">
        <v>4</v>
      </c>
      <c r="B224" t="s">
        <v>57</v>
      </c>
      <c r="C224" s="317">
        <f>'Area 23'!E17</f>
        <v>13</v>
      </c>
      <c r="D224" s="460">
        <f>'Area 23'!BN17</f>
        <v>0</v>
      </c>
      <c r="E224" s="460">
        <f>'Area 23'!BR17</f>
        <v>0</v>
      </c>
      <c r="F224" s="460">
        <f>'Area 23'!BP17</f>
        <v>0</v>
      </c>
      <c r="G224" s="460" t="str">
        <f>'Area 23'!BV17</f>
        <v>0</v>
      </c>
      <c r="H224">
        <f t="shared" si="9"/>
        <v>0</v>
      </c>
      <c r="I224">
        <f t="shared" si="10"/>
        <v>0</v>
      </c>
      <c r="J224">
        <f t="shared" si="11"/>
        <v>0</v>
      </c>
    </row>
    <row r="225" spans="1:10">
      <c r="A225" t="s">
        <v>4</v>
      </c>
      <c r="B225" t="s">
        <v>58</v>
      </c>
      <c r="C225" s="317">
        <f>'Area 23'!E18</f>
        <v>14</v>
      </c>
      <c r="D225" s="460">
        <f>'Area 23'!BN18</f>
        <v>0</v>
      </c>
      <c r="E225" s="460">
        <f>'Area 23'!BR18</f>
        <v>0</v>
      </c>
      <c r="F225" s="460">
        <f>'Area 23'!BP18</f>
        <v>0</v>
      </c>
      <c r="G225" s="460" t="str">
        <f>'Area 23'!BV18</f>
        <v>0</v>
      </c>
      <c r="H225">
        <f t="shared" si="9"/>
        <v>0</v>
      </c>
      <c r="I225">
        <f t="shared" si="10"/>
        <v>0</v>
      </c>
      <c r="J225">
        <f t="shared" si="11"/>
        <v>0</v>
      </c>
    </row>
    <row r="226" spans="1:10">
      <c r="A226" t="s">
        <v>4</v>
      </c>
      <c r="B226" t="s">
        <v>59</v>
      </c>
      <c r="C226" s="317">
        <f>'Area 23'!E19</f>
        <v>15</v>
      </c>
      <c r="D226" s="460" t="str">
        <f>'Area 23'!BN19</f>
        <v>2</v>
      </c>
      <c r="E226" s="460">
        <f>'Area 23'!BR19</f>
        <v>3</v>
      </c>
      <c r="F226" s="460">
        <f>'Area 23'!BP19</f>
        <v>6</v>
      </c>
      <c r="G226" s="460" t="str">
        <f>'Area 23'!BV19</f>
        <v>23</v>
      </c>
      <c r="H226">
        <f t="shared" si="9"/>
        <v>2</v>
      </c>
      <c r="I226">
        <f t="shared" si="10"/>
        <v>2</v>
      </c>
      <c r="J226">
        <f t="shared" si="11"/>
        <v>4</v>
      </c>
    </row>
    <row r="227" spans="1:10">
      <c r="A227" t="s">
        <v>4</v>
      </c>
      <c r="B227" t="s">
        <v>61</v>
      </c>
      <c r="C227" s="317">
        <f>'Area 23'!E20</f>
        <v>16</v>
      </c>
      <c r="D227" s="460" t="str">
        <f>'Area 23'!BN20</f>
        <v>3</v>
      </c>
      <c r="E227" s="460">
        <f>'Area 23'!BR20</f>
        <v>4</v>
      </c>
      <c r="F227" s="460">
        <f>'Area 23'!BP20</f>
        <v>12</v>
      </c>
      <c r="G227" s="460" t="str">
        <f>'Area 23'!BV20</f>
        <v>33</v>
      </c>
      <c r="H227">
        <f t="shared" si="9"/>
        <v>3</v>
      </c>
      <c r="I227">
        <f t="shared" si="10"/>
        <v>3</v>
      </c>
      <c r="J227">
        <f t="shared" si="11"/>
        <v>9</v>
      </c>
    </row>
    <row r="228" spans="1:10">
      <c r="A228" t="s">
        <v>4</v>
      </c>
      <c r="B228" t="s">
        <v>62</v>
      </c>
      <c r="C228" s="317">
        <f>'Area 23'!E21</f>
        <v>17</v>
      </c>
      <c r="D228" s="460" t="str">
        <f>'Area 23'!BN21</f>
        <v>1</v>
      </c>
      <c r="E228" s="460">
        <f>'Area 23'!BR21</f>
        <v>2</v>
      </c>
      <c r="F228" s="460">
        <f>'Area 23'!BP21</f>
        <v>2</v>
      </c>
      <c r="G228" s="460" t="str">
        <f>'Area 23'!BV21</f>
        <v>13</v>
      </c>
      <c r="H228">
        <f t="shared" si="9"/>
        <v>1</v>
      </c>
      <c r="I228">
        <f t="shared" si="10"/>
        <v>1</v>
      </c>
      <c r="J228">
        <f t="shared" si="11"/>
        <v>1</v>
      </c>
    </row>
    <row r="229" spans="1:10">
      <c r="A229" t="s">
        <v>4</v>
      </c>
      <c r="B229" t="s">
        <v>291</v>
      </c>
      <c r="C229" s="317">
        <f>'Area 23'!E22</f>
        <v>18</v>
      </c>
      <c r="D229" s="460">
        <f>'Area 23'!BN22</f>
        <v>0</v>
      </c>
      <c r="E229" s="460">
        <f>'Area 23'!BR22</f>
        <v>0</v>
      </c>
      <c r="F229" s="460">
        <f>'Area 23'!BP22</f>
        <v>0</v>
      </c>
      <c r="G229" s="460" t="str">
        <f>'Area 23'!BV22</f>
        <v>0</v>
      </c>
      <c r="H229">
        <f t="shared" si="9"/>
        <v>0</v>
      </c>
      <c r="I229">
        <f t="shared" si="10"/>
        <v>0</v>
      </c>
      <c r="J229">
        <f t="shared" si="11"/>
        <v>0</v>
      </c>
    </row>
    <row r="230" spans="1:10">
      <c r="A230" t="s">
        <v>4</v>
      </c>
      <c r="B230" t="s">
        <v>64</v>
      </c>
      <c r="C230" s="317">
        <f>'Area 23'!E23</f>
        <v>19</v>
      </c>
      <c r="D230" s="460">
        <f>'Area 23'!BN23</f>
        <v>-1</v>
      </c>
      <c r="E230" s="460">
        <f>'Area 23'!BR23</f>
        <v>1</v>
      </c>
      <c r="F230" s="460">
        <f>'Area 23'!BP23</f>
        <v>-1</v>
      </c>
      <c r="G230" s="460" t="str">
        <f>'Area 23'!BV23</f>
        <v>-1-1</v>
      </c>
      <c r="H230">
        <f t="shared" si="9"/>
        <v>-1</v>
      </c>
      <c r="I230">
        <f t="shared" si="10"/>
        <v>-1</v>
      </c>
      <c r="J230">
        <f t="shared" si="11"/>
        <v>1</v>
      </c>
    </row>
    <row r="231" spans="1:10">
      <c r="A231" t="s">
        <v>4</v>
      </c>
      <c r="B231" t="s">
        <v>65</v>
      </c>
      <c r="C231" s="317">
        <f>'Area 23'!E24</f>
        <v>20</v>
      </c>
      <c r="D231" s="460" t="str">
        <f>'Area 23'!BN24</f>
        <v>2</v>
      </c>
      <c r="E231" s="460">
        <f>'Area 23'!BR24</f>
        <v>4</v>
      </c>
      <c r="F231" s="460">
        <f>'Area 23'!BP24</f>
        <v>8</v>
      </c>
      <c r="G231" s="460" t="str">
        <f>'Area 23'!BV24</f>
        <v>33</v>
      </c>
      <c r="H231">
        <f t="shared" si="9"/>
        <v>3</v>
      </c>
      <c r="I231">
        <f t="shared" si="10"/>
        <v>3</v>
      </c>
      <c r="J231">
        <f t="shared" si="11"/>
        <v>9</v>
      </c>
    </row>
    <row r="232" spans="1:10">
      <c r="A232" t="s">
        <v>4</v>
      </c>
      <c r="B232" t="s">
        <v>66</v>
      </c>
      <c r="C232" s="317">
        <f>'Area 23'!E25</f>
        <v>21</v>
      </c>
      <c r="D232" s="460" t="str">
        <f>'Area 23'!BN25</f>
        <v>2</v>
      </c>
      <c r="E232" s="460">
        <f>'Area 23'!BR25</f>
        <v>2</v>
      </c>
      <c r="F232" s="460">
        <f>'Area 23'!BP25</f>
        <v>4</v>
      </c>
      <c r="G232" s="460" t="str">
        <f>'Area 23'!BV25</f>
        <v>23</v>
      </c>
      <c r="H232">
        <f t="shared" si="9"/>
        <v>2</v>
      </c>
      <c r="I232">
        <f t="shared" si="10"/>
        <v>2</v>
      </c>
      <c r="J232">
        <f t="shared" si="11"/>
        <v>4</v>
      </c>
    </row>
    <row r="233" spans="1:10">
      <c r="A233" t="s">
        <v>4</v>
      </c>
      <c r="B233" t="s">
        <v>67</v>
      </c>
      <c r="C233" s="317" t="str">
        <f>'Area 23'!E26</f>
        <v>22</v>
      </c>
      <c r="D233" s="460" t="str">
        <f>'Area 23'!BN26</f>
        <v>3</v>
      </c>
      <c r="E233" s="460">
        <f>'Area 23'!BR26</f>
        <v>3</v>
      </c>
      <c r="F233" s="460">
        <f>'Area 23'!BP26</f>
        <v>9</v>
      </c>
      <c r="G233" s="460" t="str">
        <f>'Area 23'!BV26</f>
        <v>33</v>
      </c>
      <c r="H233">
        <f t="shared" si="9"/>
        <v>3</v>
      </c>
      <c r="I233">
        <f t="shared" si="10"/>
        <v>3</v>
      </c>
      <c r="J233">
        <f t="shared" si="11"/>
        <v>9</v>
      </c>
    </row>
    <row r="234" spans="1:10">
      <c r="A234" t="s">
        <v>4</v>
      </c>
      <c r="B234" t="s">
        <v>69</v>
      </c>
      <c r="C234" s="317">
        <f>'Area 23'!E27</f>
        <v>23</v>
      </c>
      <c r="D234" s="460">
        <f>'Area 23'!BN27</f>
        <v>0</v>
      </c>
      <c r="E234" s="460">
        <f>'Area 23'!BR27</f>
        <v>0</v>
      </c>
      <c r="F234" s="460">
        <f>'Area 23'!BP27</f>
        <v>0</v>
      </c>
      <c r="G234" s="460" t="str">
        <f>'Area 23'!BV27</f>
        <v>0</v>
      </c>
      <c r="H234">
        <f t="shared" si="9"/>
        <v>0</v>
      </c>
      <c r="I234">
        <f t="shared" si="10"/>
        <v>0</v>
      </c>
      <c r="J234">
        <f t="shared" si="11"/>
        <v>0</v>
      </c>
    </row>
    <row r="235" spans="1:10">
      <c r="A235" t="s">
        <v>4</v>
      </c>
      <c r="B235" t="s">
        <v>71</v>
      </c>
      <c r="C235" s="317">
        <f>'Area 23'!E28</f>
        <v>24</v>
      </c>
      <c r="D235" s="460">
        <f>'Area 23'!BN28</f>
        <v>0</v>
      </c>
      <c r="E235" s="460">
        <f>'Area 23'!BR28</f>
        <v>0</v>
      </c>
      <c r="F235" s="460">
        <f>'Area 23'!BP28</f>
        <v>0</v>
      </c>
      <c r="G235" s="460" t="str">
        <f>'Area 23'!BV28</f>
        <v>0</v>
      </c>
      <c r="H235">
        <f t="shared" si="9"/>
        <v>0</v>
      </c>
      <c r="I235">
        <f t="shared" si="10"/>
        <v>0</v>
      </c>
      <c r="J235">
        <f t="shared" si="11"/>
        <v>0</v>
      </c>
    </row>
    <row r="236" spans="1:10">
      <c r="A236" t="s">
        <v>4</v>
      </c>
      <c r="B236" t="s">
        <v>72</v>
      </c>
      <c r="C236" s="317">
        <f>'Area 23'!E29</f>
        <v>25</v>
      </c>
      <c r="D236" s="460" t="str">
        <f>'Area 23'!BN29</f>
        <v>2</v>
      </c>
      <c r="E236" s="460">
        <f>'Area 23'!BR29</f>
        <v>3</v>
      </c>
      <c r="F236" s="460">
        <f>'Area 23'!BP29</f>
        <v>6</v>
      </c>
      <c r="G236" s="460" t="str">
        <f>'Area 23'!BV29</f>
        <v>23</v>
      </c>
      <c r="H236">
        <f t="shared" si="9"/>
        <v>2</v>
      </c>
      <c r="I236">
        <f t="shared" si="10"/>
        <v>2</v>
      </c>
      <c r="J236">
        <f t="shared" si="11"/>
        <v>4</v>
      </c>
    </row>
    <row r="237" spans="1:10">
      <c r="A237" t="s">
        <v>4</v>
      </c>
      <c r="B237" t="s">
        <v>73</v>
      </c>
      <c r="C237" s="317">
        <f>'Area 23'!E30</f>
        <v>26</v>
      </c>
      <c r="D237" s="460">
        <f>'Area 23'!BN30</f>
        <v>-1</v>
      </c>
      <c r="E237" s="460">
        <f>'Area 23'!BR30</f>
        <v>1</v>
      </c>
      <c r="F237" s="460">
        <f>'Area 23'!BP30</f>
        <v>-1</v>
      </c>
      <c r="G237" s="460" t="str">
        <f>'Area 23'!BV30</f>
        <v>-1-1</v>
      </c>
      <c r="H237">
        <f t="shared" si="9"/>
        <v>-1</v>
      </c>
      <c r="I237">
        <f t="shared" si="10"/>
        <v>-1</v>
      </c>
      <c r="J237">
        <f t="shared" si="11"/>
        <v>1</v>
      </c>
    </row>
    <row r="238" spans="1:10">
      <c r="A238" t="s">
        <v>4</v>
      </c>
      <c r="B238" t="s">
        <v>74</v>
      </c>
      <c r="C238" s="317">
        <f>'Area 23'!E31</f>
        <v>27</v>
      </c>
      <c r="D238" s="460">
        <f>'Area 23'!BN31</f>
        <v>-1</v>
      </c>
      <c r="E238" s="460">
        <f>'Area 23'!BR31</f>
        <v>1</v>
      </c>
      <c r="F238" s="460">
        <f>'Area 23'!BP31</f>
        <v>-1</v>
      </c>
      <c r="G238" s="460" t="str">
        <f>'Area 23'!BV31</f>
        <v>-1-1</v>
      </c>
      <c r="H238">
        <f t="shared" si="9"/>
        <v>-1</v>
      </c>
      <c r="I238">
        <f t="shared" si="10"/>
        <v>-1</v>
      </c>
      <c r="J238">
        <f t="shared" si="11"/>
        <v>1</v>
      </c>
    </row>
    <row r="239" spans="1:10">
      <c r="A239" t="s">
        <v>4</v>
      </c>
      <c r="B239" t="s">
        <v>75</v>
      </c>
      <c r="C239" s="317">
        <f>'Area 23'!E32</f>
        <v>28</v>
      </c>
      <c r="D239" s="460">
        <f>'Area 23'!BN32</f>
        <v>-1</v>
      </c>
      <c r="E239" s="460">
        <f>'Area 23'!BR32</f>
        <v>1</v>
      </c>
      <c r="F239" s="460">
        <f>'Area 23'!BP32</f>
        <v>-1</v>
      </c>
      <c r="G239" s="460" t="str">
        <f>'Area 23'!BV32</f>
        <v>-1-1</v>
      </c>
      <c r="H239">
        <f t="shared" si="9"/>
        <v>-1</v>
      </c>
      <c r="I239">
        <f t="shared" si="10"/>
        <v>-1</v>
      </c>
      <c r="J239">
        <f t="shared" si="11"/>
        <v>1</v>
      </c>
    </row>
    <row r="240" spans="1:10">
      <c r="A240" t="s">
        <v>4</v>
      </c>
      <c r="B240" t="s">
        <v>76</v>
      </c>
      <c r="C240" s="317">
        <f>'Area 23'!E33</f>
        <v>29</v>
      </c>
      <c r="D240" s="460">
        <f>'Area 23'!BN33</f>
        <v>0</v>
      </c>
      <c r="E240" s="460">
        <f>'Area 23'!BR33</f>
        <v>0</v>
      </c>
      <c r="F240" s="460">
        <f>'Area 23'!BP33</f>
        <v>0</v>
      </c>
      <c r="G240" s="460" t="str">
        <f>'Area 23'!BV33</f>
        <v>0</v>
      </c>
      <c r="H240">
        <f t="shared" si="9"/>
        <v>0</v>
      </c>
      <c r="I240">
        <f t="shared" si="10"/>
        <v>0</v>
      </c>
      <c r="J240">
        <f t="shared" si="11"/>
        <v>0</v>
      </c>
    </row>
    <row r="241" spans="1:10">
      <c r="A241" t="s">
        <v>4</v>
      </c>
      <c r="B241" t="s">
        <v>78</v>
      </c>
      <c r="C241" s="317">
        <f>'Area 23'!E34</f>
        <v>30</v>
      </c>
      <c r="D241" s="460" t="str">
        <f>'Area 23'!BN34</f>
        <v>3</v>
      </c>
      <c r="E241" s="460">
        <f>'Area 23'!BR34</f>
        <v>4</v>
      </c>
      <c r="F241" s="460">
        <f>'Area 23'!BP34</f>
        <v>12</v>
      </c>
      <c r="G241" s="460" t="str">
        <f>'Area 23'!BV34</f>
        <v>33</v>
      </c>
      <c r="H241">
        <f t="shared" si="9"/>
        <v>3</v>
      </c>
      <c r="I241">
        <f t="shared" si="10"/>
        <v>3</v>
      </c>
      <c r="J241">
        <f t="shared" si="11"/>
        <v>9</v>
      </c>
    </row>
    <row r="242" spans="1:10">
      <c r="A242" t="s">
        <v>4</v>
      </c>
      <c r="B242" t="s">
        <v>79</v>
      </c>
      <c r="C242" s="317">
        <f>'Area 23'!E35</f>
        <v>31</v>
      </c>
      <c r="D242" s="460">
        <f>'Area 23'!BN35</f>
        <v>0</v>
      </c>
      <c r="E242" s="460">
        <f>'Area 23'!BR35</f>
        <v>0</v>
      </c>
      <c r="F242" s="460">
        <f>'Area 23'!BP35</f>
        <v>0</v>
      </c>
      <c r="G242" s="460" t="str">
        <f>'Area 23'!BV35</f>
        <v>0</v>
      </c>
      <c r="H242">
        <f t="shared" si="9"/>
        <v>0</v>
      </c>
      <c r="I242">
        <f t="shared" si="10"/>
        <v>0</v>
      </c>
      <c r="J242">
        <f t="shared" si="11"/>
        <v>0</v>
      </c>
    </row>
    <row r="243" spans="1:10">
      <c r="A243" t="s">
        <v>4</v>
      </c>
      <c r="B243" t="s">
        <v>80</v>
      </c>
      <c r="C243" s="317">
        <f>'Area 23'!E36</f>
        <v>32</v>
      </c>
      <c r="D243" s="460" t="str">
        <f>'Area 23'!BN36</f>
        <v>1</v>
      </c>
      <c r="E243" s="460">
        <f>'Area 23'!BR36</f>
        <v>1</v>
      </c>
      <c r="F243" s="460">
        <f>'Area 23'!BP36</f>
        <v>1</v>
      </c>
      <c r="G243" s="460" t="str">
        <f>'Area 23'!BV36</f>
        <v>13</v>
      </c>
      <c r="H243">
        <f t="shared" si="9"/>
        <v>1</v>
      </c>
      <c r="I243">
        <f t="shared" si="10"/>
        <v>1</v>
      </c>
      <c r="J243">
        <f t="shared" si="11"/>
        <v>1</v>
      </c>
    </row>
    <row r="244" spans="1:10">
      <c r="A244" t="s">
        <v>4</v>
      </c>
      <c r="B244" t="s">
        <v>81</v>
      </c>
      <c r="C244" s="317">
        <f>'Area 23'!E37</f>
        <v>33</v>
      </c>
      <c r="D244" s="460">
        <f>'Area 23'!BN37</f>
        <v>-1</v>
      </c>
      <c r="E244" s="460">
        <f>'Area 23'!BR37</f>
        <v>1</v>
      </c>
      <c r="F244" s="460">
        <f>'Area 23'!BP37</f>
        <v>-1</v>
      </c>
      <c r="G244" s="460" t="str">
        <f>'Area 23'!BV37</f>
        <v>-1-1</v>
      </c>
      <c r="H244">
        <f t="shared" si="9"/>
        <v>-1</v>
      </c>
      <c r="I244">
        <f t="shared" si="10"/>
        <v>-1</v>
      </c>
      <c r="J244">
        <f t="shared" si="11"/>
        <v>1</v>
      </c>
    </row>
    <row r="245" spans="1:10">
      <c r="A245" t="s">
        <v>4</v>
      </c>
      <c r="B245" t="s">
        <v>82</v>
      </c>
      <c r="C245" s="317">
        <f>'Area 23'!E38</f>
        <v>34</v>
      </c>
      <c r="D245" s="460" t="str">
        <f>'Area 23'!BN38</f>
        <v>1</v>
      </c>
      <c r="E245" s="460">
        <f>'Area 23'!BR38</f>
        <v>1</v>
      </c>
      <c r="F245" s="460">
        <f>'Area 23'!BP38</f>
        <v>1</v>
      </c>
      <c r="G245" s="460" t="str">
        <f>'Area 23'!BV38</f>
        <v>13</v>
      </c>
      <c r="H245">
        <f t="shared" si="9"/>
        <v>1</v>
      </c>
      <c r="I245">
        <f t="shared" si="10"/>
        <v>1</v>
      </c>
      <c r="J245">
        <f t="shared" si="11"/>
        <v>1</v>
      </c>
    </row>
    <row r="246" spans="1:10">
      <c r="A246" t="s">
        <v>4</v>
      </c>
      <c r="B246" t="s">
        <v>83</v>
      </c>
      <c r="C246" s="317">
        <f>'Area 23'!E39</f>
        <v>35</v>
      </c>
      <c r="D246" s="460">
        <f>'Area 23'!BN39</f>
        <v>2</v>
      </c>
      <c r="E246" s="460">
        <f>'Area 23'!BR39</f>
        <v>3</v>
      </c>
      <c r="F246" s="460">
        <f>'Area 23'!BP39</f>
        <v>6</v>
      </c>
      <c r="G246" s="460" t="str">
        <f>'Area 23'!BV39</f>
        <v>23</v>
      </c>
      <c r="H246">
        <f t="shared" si="9"/>
        <v>2</v>
      </c>
      <c r="I246">
        <f t="shared" si="10"/>
        <v>2</v>
      </c>
      <c r="J246">
        <f t="shared" si="11"/>
        <v>4</v>
      </c>
    </row>
    <row r="247" spans="1:10">
      <c r="A247" t="s">
        <v>4</v>
      </c>
      <c r="B247" t="s">
        <v>84</v>
      </c>
      <c r="C247" s="317">
        <f>'Area 23'!E40</f>
        <v>36</v>
      </c>
      <c r="D247" s="460" t="str">
        <f>'Area 23'!BN40</f>
        <v>4</v>
      </c>
      <c r="E247" s="460">
        <f>'Area 23'!BR40</f>
        <v>5</v>
      </c>
      <c r="F247" s="460">
        <f>'Area 23'!BP40</f>
        <v>20</v>
      </c>
      <c r="G247" s="460" t="str">
        <f>'Area 23'!BV40</f>
        <v>53</v>
      </c>
      <c r="H247">
        <f t="shared" si="9"/>
        <v>5</v>
      </c>
      <c r="I247">
        <f t="shared" si="10"/>
        <v>5</v>
      </c>
      <c r="J247">
        <f t="shared" si="11"/>
        <v>25</v>
      </c>
    </row>
    <row r="248" spans="1:10">
      <c r="A248" t="s">
        <v>4</v>
      </c>
      <c r="B248" t="s">
        <v>85</v>
      </c>
      <c r="C248" s="317">
        <f>'Area 23'!E41</f>
        <v>37</v>
      </c>
      <c r="D248" s="460" t="str">
        <f>'Area 23'!BN41</f>
        <v>4</v>
      </c>
      <c r="E248" s="460">
        <f>'Area 23'!BR41</f>
        <v>5</v>
      </c>
      <c r="F248" s="460">
        <f>'Area 23'!BP41</f>
        <v>20</v>
      </c>
      <c r="G248" s="460" t="str">
        <f>'Area 23'!BV41</f>
        <v>53</v>
      </c>
      <c r="H248">
        <f t="shared" si="9"/>
        <v>5</v>
      </c>
      <c r="I248">
        <f t="shared" si="10"/>
        <v>5</v>
      </c>
      <c r="J248">
        <f t="shared" si="11"/>
        <v>25</v>
      </c>
    </row>
    <row r="249" spans="1:10">
      <c r="A249" t="s">
        <v>4</v>
      </c>
      <c r="B249" t="s">
        <v>86</v>
      </c>
      <c r="C249" s="317">
        <f>'Area 23'!E42</f>
        <v>38</v>
      </c>
      <c r="D249" s="460" t="str">
        <f>'Area 23'!BN42</f>
        <v>5</v>
      </c>
      <c r="E249" s="460">
        <f>'Area 23'!BR42</f>
        <v>5</v>
      </c>
      <c r="F249" s="460">
        <f>'Area 23'!BP42</f>
        <v>25</v>
      </c>
      <c r="G249" s="460" t="str">
        <f>'Area 23'!BV42</f>
        <v>51</v>
      </c>
      <c r="H249">
        <f t="shared" si="9"/>
        <v>5</v>
      </c>
      <c r="I249">
        <f t="shared" si="10"/>
        <v>2</v>
      </c>
      <c r="J249">
        <f t="shared" si="11"/>
        <v>10</v>
      </c>
    </row>
    <row r="250" spans="1:10">
      <c r="A250" t="s">
        <v>4</v>
      </c>
      <c r="B250" t="s">
        <v>87</v>
      </c>
      <c r="C250" s="317">
        <f>'Area 23'!E43</f>
        <v>39</v>
      </c>
      <c r="D250" s="460" t="str">
        <f>'Area 23'!BN43</f>
        <v>1</v>
      </c>
      <c r="E250" s="460">
        <f>'Area 23'!BR43</f>
        <v>2</v>
      </c>
      <c r="F250" s="460">
        <f>'Area 23'!BP43</f>
        <v>2</v>
      </c>
      <c r="G250" s="460" t="str">
        <f>'Area 23'!BV43</f>
        <v>13</v>
      </c>
      <c r="H250">
        <f t="shared" si="9"/>
        <v>1</v>
      </c>
      <c r="I250">
        <f t="shared" si="10"/>
        <v>1</v>
      </c>
      <c r="J250">
        <f t="shared" si="11"/>
        <v>1</v>
      </c>
    </row>
    <row r="251" spans="1:10">
      <c r="A251" t="s">
        <v>4</v>
      </c>
      <c r="B251" t="s">
        <v>88</v>
      </c>
      <c r="C251" s="317">
        <f>'Area 23'!E44</f>
        <v>40</v>
      </c>
      <c r="D251" s="460">
        <f>'Area 23'!BN44</f>
        <v>0</v>
      </c>
      <c r="E251" s="460">
        <f>'Area 23'!BR44</f>
        <v>0</v>
      </c>
      <c r="F251" s="460">
        <f>'Area 23'!BP44</f>
        <v>0</v>
      </c>
      <c r="G251" s="460" t="str">
        <f>'Area 23'!BV44</f>
        <v>0</v>
      </c>
      <c r="H251">
        <f t="shared" si="9"/>
        <v>0</v>
      </c>
      <c r="I251">
        <f t="shared" si="10"/>
        <v>0</v>
      </c>
      <c r="J251">
        <f t="shared" si="11"/>
        <v>0</v>
      </c>
    </row>
    <row r="252" spans="1:10">
      <c r="A252" t="s">
        <v>4</v>
      </c>
      <c r="B252" t="s">
        <v>89</v>
      </c>
      <c r="C252" s="317">
        <f>'Area 23'!E45</f>
        <v>41</v>
      </c>
      <c r="D252" s="460">
        <f>'Area 23'!BN45</f>
        <v>1</v>
      </c>
      <c r="E252" s="460">
        <f>'Area 23'!BR45</f>
        <v>2</v>
      </c>
      <c r="F252" s="460">
        <f>'Area 23'!BP45</f>
        <v>2</v>
      </c>
      <c r="G252" s="460" t="str">
        <f>'Area 23'!BV45</f>
        <v>13</v>
      </c>
      <c r="H252">
        <f t="shared" si="9"/>
        <v>1</v>
      </c>
      <c r="I252">
        <f t="shared" si="10"/>
        <v>1</v>
      </c>
      <c r="J252">
        <f t="shared" si="11"/>
        <v>1</v>
      </c>
    </row>
    <row r="253" spans="1:10">
      <c r="A253" t="s">
        <v>4</v>
      </c>
      <c r="B253" t="s">
        <v>90</v>
      </c>
      <c r="C253" s="317" t="str">
        <f>'Area 23'!E46</f>
        <v>42</v>
      </c>
      <c r="D253" s="460">
        <f>'Area 23'!BN46</f>
        <v>-1</v>
      </c>
      <c r="E253" s="460">
        <f>'Area 23'!BR46</f>
        <v>1</v>
      </c>
      <c r="F253" s="460">
        <f>'Area 23'!BP46</f>
        <v>-1</v>
      </c>
      <c r="G253" s="460" t="str">
        <f>'Area 23'!BV46</f>
        <v>-1-1</v>
      </c>
      <c r="H253">
        <f t="shared" si="9"/>
        <v>-1</v>
      </c>
      <c r="I253">
        <f t="shared" si="10"/>
        <v>-1</v>
      </c>
      <c r="J253">
        <f t="shared" si="11"/>
        <v>1</v>
      </c>
    </row>
    <row r="254" spans="1:10">
      <c r="A254" t="s">
        <v>4</v>
      </c>
      <c r="B254" t="s">
        <v>92</v>
      </c>
      <c r="C254" s="317">
        <f>'Area 23'!E47</f>
        <v>43</v>
      </c>
      <c r="D254" s="460">
        <f>'Area 23'!BN47</f>
        <v>-1</v>
      </c>
      <c r="E254" s="460">
        <f>'Area 23'!BR47</f>
        <v>1</v>
      </c>
      <c r="F254" s="460">
        <f>'Area 23'!BP47</f>
        <v>-1</v>
      </c>
      <c r="G254" s="460" t="str">
        <f>'Area 23'!BV47</f>
        <v>-1-1</v>
      </c>
      <c r="H254">
        <f t="shared" si="9"/>
        <v>-1</v>
      </c>
      <c r="I254">
        <f t="shared" si="10"/>
        <v>-1</v>
      </c>
      <c r="J254">
        <f t="shared" si="11"/>
        <v>1</v>
      </c>
    </row>
    <row r="255" spans="1:10">
      <c r="A255" t="s">
        <v>4</v>
      </c>
      <c r="B255" t="s">
        <v>93</v>
      </c>
      <c r="C255" s="317">
        <f>'Area 23'!E48</f>
        <v>44</v>
      </c>
      <c r="D255" s="460">
        <f>'Area 23'!BN48</f>
        <v>-1</v>
      </c>
      <c r="E255" s="460">
        <f>'Area 23'!BR48</f>
        <v>1</v>
      </c>
      <c r="F255" s="460">
        <f>'Area 23'!BP48</f>
        <v>-1</v>
      </c>
      <c r="G255" s="460" t="str">
        <f>'Area 23'!BV48</f>
        <v>-1-1</v>
      </c>
      <c r="H255">
        <f t="shared" si="9"/>
        <v>-1</v>
      </c>
      <c r="I255">
        <f t="shared" si="10"/>
        <v>-1</v>
      </c>
      <c r="J255">
        <f t="shared" si="11"/>
        <v>1</v>
      </c>
    </row>
    <row r="256" spans="1:10">
      <c r="A256" t="s">
        <v>4</v>
      </c>
      <c r="B256" t="s">
        <v>94</v>
      </c>
      <c r="C256" s="317">
        <f>'Area 23'!E49</f>
        <v>45</v>
      </c>
      <c r="D256" s="460">
        <f>'Area 23'!BN49</f>
        <v>-1</v>
      </c>
      <c r="E256" s="460">
        <f>'Area 23'!BR49</f>
        <v>1</v>
      </c>
      <c r="F256" s="460">
        <f>'Area 23'!BP49</f>
        <v>-1</v>
      </c>
      <c r="G256" s="460" t="str">
        <f>'Area 23'!BV49</f>
        <v>-1-1</v>
      </c>
      <c r="H256">
        <f t="shared" si="9"/>
        <v>-1</v>
      </c>
      <c r="I256">
        <f t="shared" si="10"/>
        <v>-1</v>
      </c>
      <c r="J256">
        <f t="shared" si="11"/>
        <v>1</v>
      </c>
    </row>
    <row r="257" spans="1:10">
      <c r="A257" t="s">
        <v>4</v>
      </c>
      <c r="B257" t="s">
        <v>95</v>
      </c>
      <c r="C257" s="317">
        <f>'Area 23'!E50</f>
        <v>46</v>
      </c>
      <c r="D257" s="460">
        <f>'Area 23'!BN50</f>
        <v>1</v>
      </c>
      <c r="E257" s="460">
        <f>'Area 23'!BR50</f>
        <v>1</v>
      </c>
      <c r="F257" s="460">
        <f>'Area 23'!BP50</f>
        <v>1</v>
      </c>
      <c r="G257" s="460" t="str">
        <f>'Area 23'!BV50</f>
        <v>13</v>
      </c>
      <c r="H257">
        <f t="shared" si="9"/>
        <v>1</v>
      </c>
      <c r="I257">
        <f t="shared" si="10"/>
        <v>1</v>
      </c>
      <c r="J257">
        <f t="shared" si="11"/>
        <v>1</v>
      </c>
    </row>
    <row r="258" spans="1:10">
      <c r="A258" t="s">
        <v>4</v>
      </c>
      <c r="B258" t="s">
        <v>97</v>
      </c>
      <c r="C258" s="317">
        <f>'Area 23'!E51</f>
        <v>47</v>
      </c>
      <c r="D258" s="460" t="str">
        <f>'Area 23'!BN51</f>
        <v>3</v>
      </c>
      <c r="E258" s="460">
        <f>'Area 23'!BR51</f>
        <v>4</v>
      </c>
      <c r="F258" s="460">
        <f>'Area 23'!BP51</f>
        <v>12</v>
      </c>
      <c r="G258" s="460" t="str">
        <f>'Area 23'!BV51</f>
        <v>32</v>
      </c>
      <c r="H258">
        <f t="shared" ref="H258:H282" si="12">VLOOKUP(F258,biorisk,2,FALSE)</f>
        <v>3</v>
      </c>
      <c r="I258">
        <f t="shared" ref="I258:I282" si="13">VLOOKUP(G258,futurerisk,2,FALSE)</f>
        <v>1</v>
      </c>
      <c r="J258">
        <f t="shared" si="11"/>
        <v>3</v>
      </c>
    </row>
    <row r="259" spans="1:10">
      <c r="A259" t="s">
        <v>4</v>
      </c>
      <c r="B259" t="s">
        <v>98</v>
      </c>
      <c r="C259" s="317">
        <f>'Area 23'!E52</f>
        <v>48</v>
      </c>
      <c r="D259" s="460" t="str">
        <f>'Area 23'!BN52</f>
        <v>1</v>
      </c>
      <c r="E259" s="460">
        <f>'Area 23'!BR52</f>
        <v>1</v>
      </c>
      <c r="F259" s="460">
        <f>'Area 23'!BP52</f>
        <v>1</v>
      </c>
      <c r="G259" s="460" t="str">
        <f>'Area 23'!BV52</f>
        <v>13</v>
      </c>
      <c r="H259">
        <f t="shared" si="12"/>
        <v>1</v>
      </c>
      <c r="I259">
        <f t="shared" si="13"/>
        <v>1</v>
      </c>
      <c r="J259">
        <f t="shared" ref="J259:J282" si="14">H259*I259</f>
        <v>1</v>
      </c>
    </row>
    <row r="260" spans="1:10">
      <c r="A260" t="s">
        <v>4</v>
      </c>
      <c r="B260" t="s">
        <v>99</v>
      </c>
      <c r="C260" s="317">
        <f>'Area 23'!E53</f>
        <v>49</v>
      </c>
      <c r="D260" s="460">
        <f>'Area 23'!BN53</f>
        <v>-1</v>
      </c>
      <c r="E260" s="460">
        <f>'Area 23'!BR53</f>
        <v>1</v>
      </c>
      <c r="F260" s="460">
        <f>'Area 23'!BP53</f>
        <v>-1</v>
      </c>
      <c r="G260" s="460" t="str">
        <f>'Area 23'!BV53</f>
        <v>-1-1</v>
      </c>
      <c r="H260">
        <f t="shared" si="12"/>
        <v>-1</v>
      </c>
      <c r="I260">
        <f t="shared" si="13"/>
        <v>-1</v>
      </c>
      <c r="J260">
        <f t="shared" si="14"/>
        <v>1</v>
      </c>
    </row>
    <row r="261" spans="1:10">
      <c r="A261" t="s">
        <v>4</v>
      </c>
      <c r="B261" t="s">
        <v>100</v>
      </c>
      <c r="C261" s="317">
        <f>'Area 23'!E54</f>
        <v>50</v>
      </c>
      <c r="D261" s="460" t="str">
        <f>'Area 23'!BN54</f>
        <v>1</v>
      </c>
      <c r="E261" s="460">
        <f>'Area 23'!BR54</f>
        <v>1</v>
      </c>
      <c r="F261" s="460">
        <f>'Area 23'!BP54</f>
        <v>1</v>
      </c>
      <c r="G261" s="460" t="str">
        <f>'Area 23'!BV54</f>
        <v>12</v>
      </c>
      <c r="H261">
        <f t="shared" si="12"/>
        <v>1</v>
      </c>
      <c r="I261">
        <f t="shared" si="13"/>
        <v>1</v>
      </c>
      <c r="J261">
        <f t="shared" si="14"/>
        <v>1</v>
      </c>
    </row>
    <row r="262" spans="1:10">
      <c r="A262" t="s">
        <v>4</v>
      </c>
      <c r="B262" t="s">
        <v>101</v>
      </c>
      <c r="C262" s="317">
        <f>'Area 23'!E55</f>
        <v>51</v>
      </c>
      <c r="D262" s="460">
        <f>'Area 23'!BN55</f>
        <v>-1</v>
      </c>
      <c r="E262" s="460">
        <f>'Area 23'!BR55</f>
        <v>1</v>
      </c>
      <c r="F262" s="460">
        <f>'Area 23'!BP55</f>
        <v>-1</v>
      </c>
      <c r="G262" s="460" t="str">
        <f>'Area 23'!BV55</f>
        <v>-1-1</v>
      </c>
      <c r="H262">
        <f t="shared" si="12"/>
        <v>-1</v>
      </c>
      <c r="I262">
        <f t="shared" si="13"/>
        <v>-1</v>
      </c>
      <c r="J262">
        <f t="shared" si="14"/>
        <v>1</v>
      </c>
    </row>
    <row r="263" spans="1:10">
      <c r="A263" t="s">
        <v>4</v>
      </c>
      <c r="B263" t="s">
        <v>102</v>
      </c>
      <c r="C263" s="317">
        <f>'Area 23'!E56</f>
        <v>52</v>
      </c>
      <c r="D263" s="460" t="str">
        <f>'Area 23'!BN56</f>
        <v>3</v>
      </c>
      <c r="E263" s="460">
        <f>'Area 23'!BR56</f>
        <v>4</v>
      </c>
      <c r="F263" s="460">
        <f>'Area 23'!BP56</f>
        <v>12</v>
      </c>
      <c r="G263" s="460" t="str">
        <f>'Area 23'!BV56</f>
        <v>32</v>
      </c>
      <c r="H263">
        <f t="shared" si="12"/>
        <v>3</v>
      </c>
      <c r="I263">
        <f t="shared" si="13"/>
        <v>1</v>
      </c>
      <c r="J263">
        <f t="shared" si="14"/>
        <v>3</v>
      </c>
    </row>
    <row r="264" spans="1:10">
      <c r="A264" t="s">
        <v>4</v>
      </c>
      <c r="B264" t="s">
        <v>103</v>
      </c>
      <c r="C264" s="317">
        <f>'Area 23'!E57</f>
        <v>53</v>
      </c>
      <c r="D264" s="460">
        <f>'Area 23'!BN57</f>
        <v>1</v>
      </c>
      <c r="E264" s="460">
        <f>'Area 23'!BR57</f>
        <v>2</v>
      </c>
      <c r="F264" s="460">
        <f>'Area 23'!BP57</f>
        <v>2</v>
      </c>
      <c r="G264" s="460" t="str">
        <f>'Area 23'!BV57</f>
        <v>13</v>
      </c>
      <c r="H264">
        <f t="shared" si="12"/>
        <v>1</v>
      </c>
      <c r="I264">
        <f t="shared" si="13"/>
        <v>1</v>
      </c>
      <c r="J264">
        <f t="shared" si="14"/>
        <v>1</v>
      </c>
    </row>
    <row r="265" spans="1:10">
      <c r="A265" t="s">
        <v>4</v>
      </c>
      <c r="B265" t="s">
        <v>104</v>
      </c>
      <c r="C265" s="317">
        <f>'Area 23'!E58</f>
        <v>54</v>
      </c>
      <c r="D265" s="460">
        <f>'Area 23'!BN58</f>
        <v>1</v>
      </c>
      <c r="E265" s="460">
        <f>'Area 23'!BR58</f>
        <v>2</v>
      </c>
      <c r="F265" s="460">
        <f>'Area 23'!BP58</f>
        <v>2</v>
      </c>
      <c r="G265" s="460" t="str">
        <f>'Area 23'!BV58</f>
        <v>13</v>
      </c>
      <c r="H265">
        <f t="shared" si="12"/>
        <v>1</v>
      </c>
      <c r="I265">
        <f t="shared" si="13"/>
        <v>1</v>
      </c>
      <c r="J265">
        <f t="shared" si="14"/>
        <v>1</v>
      </c>
    </row>
    <row r="266" spans="1:10">
      <c r="A266" t="s">
        <v>4</v>
      </c>
      <c r="B266" t="s">
        <v>105</v>
      </c>
      <c r="C266" s="317">
        <f>'Area 23'!E59</f>
        <v>55</v>
      </c>
      <c r="D266" s="460">
        <f>'Area 23'!BN59</f>
        <v>1</v>
      </c>
      <c r="E266" s="460">
        <f>'Area 23'!BR59</f>
        <v>2</v>
      </c>
      <c r="F266" s="460">
        <f>'Area 23'!BP59</f>
        <v>2</v>
      </c>
      <c r="G266" s="460" t="str">
        <f>'Area 23'!BV59</f>
        <v>13</v>
      </c>
      <c r="H266">
        <f t="shared" si="12"/>
        <v>1</v>
      </c>
      <c r="I266">
        <f t="shared" si="13"/>
        <v>1</v>
      </c>
      <c r="J266">
        <f t="shared" si="14"/>
        <v>1</v>
      </c>
    </row>
    <row r="267" spans="1:10">
      <c r="A267" t="s">
        <v>4</v>
      </c>
      <c r="B267" t="s">
        <v>106</v>
      </c>
      <c r="C267" s="317">
        <f>'Area 23'!E60</f>
        <v>56</v>
      </c>
      <c r="D267" s="460" t="str">
        <f>'Area 23'!BN60</f>
        <v>3</v>
      </c>
      <c r="E267" s="460">
        <f>'Area 23'!BR60</f>
        <v>4</v>
      </c>
      <c r="F267" s="460">
        <f>'Area 23'!BP60</f>
        <v>12</v>
      </c>
      <c r="G267" s="460" t="str">
        <f>'Area 23'!BV60</f>
        <v>34</v>
      </c>
      <c r="H267">
        <f t="shared" si="12"/>
        <v>3</v>
      </c>
      <c r="I267">
        <f t="shared" si="13"/>
        <v>4</v>
      </c>
      <c r="J267">
        <f t="shared" si="14"/>
        <v>12</v>
      </c>
    </row>
    <row r="268" spans="1:10">
      <c r="A268" t="s">
        <v>4</v>
      </c>
      <c r="B268" t="s">
        <v>107</v>
      </c>
      <c r="C268" s="317">
        <f>'Area 23'!E61</f>
        <v>57</v>
      </c>
      <c r="D268" s="460" t="str">
        <f>'Area 23'!BN61</f>
        <v>3</v>
      </c>
      <c r="E268" s="460">
        <f>'Area 23'!BR61</f>
        <v>4</v>
      </c>
      <c r="F268" s="460">
        <f>'Area 23'!BP61</f>
        <v>12</v>
      </c>
      <c r="G268" s="460" t="str">
        <f>'Area 23'!BV61</f>
        <v>34</v>
      </c>
      <c r="H268">
        <f t="shared" si="12"/>
        <v>3</v>
      </c>
      <c r="I268">
        <f t="shared" si="13"/>
        <v>4</v>
      </c>
      <c r="J268">
        <f t="shared" si="14"/>
        <v>12</v>
      </c>
    </row>
    <row r="269" spans="1:10">
      <c r="A269" t="s">
        <v>4</v>
      </c>
      <c r="B269" t="s">
        <v>108</v>
      </c>
      <c r="C269" s="317" t="str">
        <f>'Area 23'!E62</f>
        <v>58</v>
      </c>
      <c r="D269" s="460" t="str">
        <f>'Area 23'!BN62</f>
        <v>3</v>
      </c>
      <c r="E269" s="460">
        <f>'Area 23'!BR62</f>
        <v>5</v>
      </c>
      <c r="F269" s="460">
        <f>'Area 23'!BP62</f>
        <v>15</v>
      </c>
      <c r="G269" s="460" t="str">
        <f>'Area 23'!BV62</f>
        <v>43</v>
      </c>
      <c r="H269">
        <f t="shared" si="12"/>
        <v>4</v>
      </c>
      <c r="I269">
        <f t="shared" si="13"/>
        <v>4</v>
      </c>
      <c r="J269">
        <f t="shared" si="14"/>
        <v>16</v>
      </c>
    </row>
    <row r="270" spans="1:10">
      <c r="A270" t="s">
        <v>4</v>
      </c>
      <c r="B270" t="s">
        <v>109</v>
      </c>
      <c r="C270" s="317">
        <f>'Area 23'!E63</f>
        <v>59</v>
      </c>
      <c r="D270" s="460" t="str">
        <f>'Area 23'!BN63</f>
        <v>3</v>
      </c>
      <c r="E270" s="460">
        <f>'Area 23'!BR63</f>
        <v>5</v>
      </c>
      <c r="F270" s="460">
        <f>'Area 23'!BP63</f>
        <v>15</v>
      </c>
      <c r="G270" s="460" t="str">
        <f>'Area 23'!BV63</f>
        <v>43</v>
      </c>
      <c r="H270">
        <f t="shared" si="12"/>
        <v>4</v>
      </c>
      <c r="I270">
        <f t="shared" si="13"/>
        <v>4</v>
      </c>
      <c r="J270">
        <f t="shared" si="14"/>
        <v>16</v>
      </c>
    </row>
    <row r="271" spans="1:10">
      <c r="A271" t="s">
        <v>4</v>
      </c>
      <c r="B271" t="s">
        <v>110</v>
      </c>
      <c r="C271" s="317">
        <f>'Area 23'!E64</f>
        <v>60</v>
      </c>
      <c r="D271" s="460">
        <f>'Area 23'!BN64</f>
        <v>-1</v>
      </c>
      <c r="E271" s="460">
        <f>'Area 23'!BR64</f>
        <v>1</v>
      </c>
      <c r="F271" s="460">
        <f>'Area 23'!BP64</f>
        <v>-1</v>
      </c>
      <c r="G271" s="460" t="str">
        <f>'Area 23'!BV64</f>
        <v>-1-1</v>
      </c>
      <c r="H271">
        <f t="shared" si="12"/>
        <v>-1</v>
      </c>
      <c r="I271">
        <f t="shared" si="13"/>
        <v>-1</v>
      </c>
      <c r="J271">
        <f t="shared" si="14"/>
        <v>1</v>
      </c>
    </row>
    <row r="272" spans="1:10">
      <c r="A272" t="s">
        <v>4</v>
      </c>
      <c r="B272" t="s">
        <v>111</v>
      </c>
      <c r="C272" s="317">
        <f>'Area 23'!E65</f>
        <v>61</v>
      </c>
      <c r="D272" s="460">
        <f>'Area 23'!BN65</f>
        <v>-1</v>
      </c>
      <c r="E272" s="460">
        <f>'Area 23'!BR65</f>
        <v>1</v>
      </c>
      <c r="F272" s="460">
        <f>'Area 23'!BP65</f>
        <v>-1</v>
      </c>
      <c r="G272" s="460" t="str">
        <f>'Area 23'!BV65</f>
        <v>-1-1</v>
      </c>
      <c r="H272">
        <f t="shared" si="12"/>
        <v>-1</v>
      </c>
      <c r="I272">
        <f t="shared" si="13"/>
        <v>-1</v>
      </c>
      <c r="J272">
        <f t="shared" si="14"/>
        <v>1</v>
      </c>
    </row>
    <row r="273" spans="1:10">
      <c r="A273" t="s">
        <v>4</v>
      </c>
      <c r="B273" t="s">
        <v>112</v>
      </c>
      <c r="C273" s="317">
        <f>'Area 23'!E66</f>
        <v>62</v>
      </c>
      <c r="D273" s="460">
        <f>'Area 23'!BN66</f>
        <v>-1</v>
      </c>
      <c r="E273" s="460">
        <f>'Area 23'!BR66</f>
        <v>1</v>
      </c>
      <c r="F273" s="460">
        <f>'Area 23'!BP66</f>
        <v>-1</v>
      </c>
      <c r="G273" s="460" t="str">
        <f>'Area 23'!BV66</f>
        <v>-1-1</v>
      </c>
      <c r="H273">
        <f t="shared" si="12"/>
        <v>-1</v>
      </c>
      <c r="I273">
        <f t="shared" si="13"/>
        <v>-1</v>
      </c>
      <c r="J273">
        <f t="shared" si="14"/>
        <v>1</v>
      </c>
    </row>
    <row r="274" spans="1:10">
      <c r="A274" t="s">
        <v>4</v>
      </c>
      <c r="B274" t="s">
        <v>113</v>
      </c>
      <c r="C274" s="317">
        <f>'Area 23'!E67</f>
        <v>63</v>
      </c>
      <c r="D274" s="460">
        <f>'Area 23'!BN67</f>
        <v>-1</v>
      </c>
      <c r="E274" s="460">
        <f>'Area 23'!BR67</f>
        <v>1</v>
      </c>
      <c r="F274" s="460">
        <f>'Area 23'!BP67</f>
        <v>-1</v>
      </c>
      <c r="G274" s="460" t="str">
        <f>'Area 23'!BV67</f>
        <v>-1-1</v>
      </c>
      <c r="H274">
        <f t="shared" si="12"/>
        <v>-1</v>
      </c>
      <c r="I274">
        <f t="shared" si="13"/>
        <v>-1</v>
      </c>
      <c r="J274">
        <f t="shared" si="14"/>
        <v>1</v>
      </c>
    </row>
    <row r="275" spans="1:10">
      <c r="A275" t="s">
        <v>4</v>
      </c>
      <c r="B275" t="s">
        <v>114</v>
      </c>
      <c r="C275" s="317">
        <f>'Area 23'!E68</f>
        <v>64</v>
      </c>
      <c r="D275" s="460">
        <f>'Area 23'!BN68</f>
        <v>-1</v>
      </c>
      <c r="E275" s="460">
        <f>'Area 23'!BR68</f>
        <v>1</v>
      </c>
      <c r="F275" s="460">
        <f>'Area 23'!BP68</f>
        <v>-1</v>
      </c>
      <c r="G275" s="460" t="str">
        <f>'Area 23'!BV68</f>
        <v>-1-1</v>
      </c>
      <c r="H275">
        <f t="shared" si="12"/>
        <v>-1</v>
      </c>
      <c r="I275">
        <f t="shared" si="13"/>
        <v>-1</v>
      </c>
      <c r="J275">
        <f t="shared" si="14"/>
        <v>1</v>
      </c>
    </row>
    <row r="276" spans="1:10">
      <c r="A276" t="s">
        <v>4</v>
      </c>
      <c r="B276" t="s">
        <v>115</v>
      </c>
      <c r="C276" s="317">
        <f>'Area 23'!E69</f>
        <v>65</v>
      </c>
      <c r="D276" s="460" t="str">
        <f>'Area 23'!BN69</f>
        <v>1</v>
      </c>
      <c r="E276" s="460">
        <f>'Area 23'!BR69</f>
        <v>2</v>
      </c>
      <c r="F276" s="460">
        <f>'Area 23'!BP69</f>
        <v>2</v>
      </c>
      <c r="G276" s="460" t="str">
        <f>'Area 23'!BV69</f>
        <v>13</v>
      </c>
      <c r="H276">
        <f t="shared" si="12"/>
        <v>1</v>
      </c>
      <c r="I276">
        <f t="shared" si="13"/>
        <v>1</v>
      </c>
      <c r="J276">
        <f t="shared" si="14"/>
        <v>1</v>
      </c>
    </row>
    <row r="277" spans="1:10">
      <c r="A277" t="s">
        <v>4</v>
      </c>
      <c r="B277" t="s">
        <v>116</v>
      </c>
      <c r="C277" s="317">
        <f>'Area 23'!E70</f>
        <v>66</v>
      </c>
      <c r="D277" s="460">
        <f>'Area 23'!BN70</f>
        <v>-1</v>
      </c>
      <c r="E277" s="460">
        <f>'Area 23'!BR70</f>
        <v>1</v>
      </c>
      <c r="F277" s="460">
        <f>'Area 23'!BP70</f>
        <v>-1</v>
      </c>
      <c r="G277" s="460" t="str">
        <f>'Area 23'!BV70</f>
        <v>-1-1</v>
      </c>
      <c r="H277">
        <f t="shared" si="12"/>
        <v>-1</v>
      </c>
      <c r="I277">
        <f t="shared" si="13"/>
        <v>-1</v>
      </c>
      <c r="J277">
        <f t="shared" si="14"/>
        <v>1</v>
      </c>
    </row>
    <row r="278" spans="1:10">
      <c r="A278" t="s">
        <v>4</v>
      </c>
      <c r="B278" t="s">
        <v>118</v>
      </c>
      <c r="C278" s="317">
        <f>'Area 23'!E71</f>
        <v>67</v>
      </c>
      <c r="D278" s="460">
        <f>'Area 23'!BN71</f>
        <v>-1</v>
      </c>
      <c r="E278" s="460">
        <f>'Area 23'!BR71</f>
        <v>1</v>
      </c>
      <c r="F278" s="460">
        <f>'Area 23'!BP71</f>
        <v>-1</v>
      </c>
      <c r="G278" s="460" t="str">
        <f>'Area 23'!BV71</f>
        <v>-1-1</v>
      </c>
      <c r="H278">
        <f t="shared" si="12"/>
        <v>-1</v>
      </c>
      <c r="I278">
        <f t="shared" si="13"/>
        <v>-1</v>
      </c>
      <c r="J278">
        <f t="shared" si="14"/>
        <v>1</v>
      </c>
    </row>
    <row r="279" spans="1:10">
      <c r="A279" t="s">
        <v>4</v>
      </c>
      <c r="B279" t="s">
        <v>119</v>
      </c>
      <c r="C279" s="317">
        <f>'Area 23'!E72</f>
        <v>68</v>
      </c>
      <c r="D279" s="460" t="str">
        <f>'Area 23'!BN72</f>
        <v>3</v>
      </c>
      <c r="E279" s="460">
        <f>'Area 23'!BR72</f>
        <v>3</v>
      </c>
      <c r="F279" s="460">
        <f>'Area 23'!BP72</f>
        <v>9</v>
      </c>
      <c r="G279" s="460" t="str">
        <f>'Area 23'!BV72</f>
        <v>32</v>
      </c>
      <c r="H279">
        <f t="shared" si="12"/>
        <v>3</v>
      </c>
      <c r="I279">
        <f t="shared" si="13"/>
        <v>1</v>
      </c>
      <c r="J279">
        <f t="shared" si="14"/>
        <v>3</v>
      </c>
    </row>
    <row r="280" spans="1:10">
      <c r="A280" t="s">
        <v>4</v>
      </c>
      <c r="B280" t="s">
        <v>120</v>
      </c>
      <c r="C280" s="317">
        <f>'Area 23'!E73</f>
        <v>69</v>
      </c>
      <c r="D280" s="460" t="str">
        <f>'Area 23'!BN73</f>
        <v>3</v>
      </c>
      <c r="E280" s="460">
        <f>'Area 23'!BR73</f>
        <v>5</v>
      </c>
      <c r="F280" s="460">
        <f>'Area 23'!BP73</f>
        <v>15</v>
      </c>
      <c r="G280" s="460" t="str">
        <f>'Area 23'!BV73</f>
        <v>42</v>
      </c>
      <c r="H280">
        <f t="shared" si="12"/>
        <v>4</v>
      </c>
      <c r="I280">
        <f t="shared" si="13"/>
        <v>2</v>
      </c>
      <c r="J280">
        <f t="shared" si="14"/>
        <v>8</v>
      </c>
    </row>
    <row r="281" spans="1:10">
      <c r="A281" t="s">
        <v>4</v>
      </c>
      <c r="B281" t="s">
        <v>121</v>
      </c>
      <c r="C281" s="317">
        <f>'Area 23'!E74</f>
        <v>70</v>
      </c>
      <c r="D281" s="460" t="str">
        <f>'Area 23'!BN74</f>
        <v>1</v>
      </c>
      <c r="E281" s="460">
        <f>'Area 23'!BR74</f>
        <v>2</v>
      </c>
      <c r="F281" s="460">
        <f>'Area 23'!BP74</f>
        <v>2</v>
      </c>
      <c r="G281" s="460" t="str">
        <f>'Area 23'!BV74</f>
        <v>13</v>
      </c>
      <c r="H281">
        <f t="shared" si="12"/>
        <v>1</v>
      </c>
      <c r="I281">
        <f t="shared" si="13"/>
        <v>1</v>
      </c>
      <c r="J281">
        <f t="shared" si="14"/>
        <v>1</v>
      </c>
    </row>
    <row r="282" spans="1:10">
      <c r="A282" t="s">
        <v>8</v>
      </c>
      <c r="B282" t="s">
        <v>40</v>
      </c>
      <c r="C282" s="460">
        <f>'Area 24'!E5</f>
        <v>1</v>
      </c>
      <c r="D282" s="460">
        <f>'Area 24'!I5</f>
        <v>1</v>
      </c>
      <c r="E282" s="460">
        <f>'Area 24'!M5</f>
        <v>2</v>
      </c>
      <c r="F282" s="460">
        <f>'Area 24'!K5</f>
        <v>2</v>
      </c>
      <c r="G282" s="460" t="str">
        <f>'Area 24'!Q5</f>
        <v>13</v>
      </c>
      <c r="H282">
        <f t="shared" si="12"/>
        <v>1</v>
      </c>
      <c r="I282">
        <f t="shared" si="13"/>
        <v>1</v>
      </c>
      <c r="J282">
        <f t="shared" si="14"/>
        <v>1</v>
      </c>
    </row>
    <row r="283" spans="1:10">
      <c r="A283" t="s">
        <v>8</v>
      </c>
      <c r="B283" t="s">
        <v>41</v>
      </c>
      <c r="C283" s="460">
        <f>'Area 24'!E6</f>
        <v>2</v>
      </c>
      <c r="D283" s="460">
        <f>'Area 24'!I6</f>
        <v>1</v>
      </c>
      <c r="E283" s="460">
        <f>'Area 24'!M6</f>
        <v>1</v>
      </c>
      <c r="F283" s="460">
        <f>'Area 24'!K6</f>
        <v>1</v>
      </c>
      <c r="G283" s="460" t="str">
        <f>'Area 24'!Q6</f>
        <v>21</v>
      </c>
      <c r="H283">
        <f t="shared" ref="H283:H285" si="15">VLOOKUP(F283,biorisk,2,FALSE)</f>
        <v>1</v>
      </c>
      <c r="I283">
        <f t="shared" ref="I283:I285" si="16">VLOOKUP(G283,futurerisk,2,FALSE)</f>
        <v>1</v>
      </c>
      <c r="J283">
        <f t="shared" ref="J283:J285" si="17">H283*I283</f>
        <v>1</v>
      </c>
    </row>
    <row r="284" spans="1:10">
      <c r="A284" t="s">
        <v>8</v>
      </c>
      <c r="B284" t="s">
        <v>44</v>
      </c>
      <c r="C284" s="460">
        <f>'Area 24'!E7</f>
        <v>3</v>
      </c>
      <c r="D284" s="460">
        <f>'Area 24'!I7</f>
        <v>1</v>
      </c>
      <c r="E284" s="460">
        <f>'Area 24'!M7</f>
        <v>1</v>
      </c>
      <c r="F284" s="460">
        <f>'Area 24'!K7</f>
        <v>1</v>
      </c>
      <c r="G284" s="460" t="str">
        <f>'Area 24'!Q7</f>
        <v>23</v>
      </c>
      <c r="H284">
        <f t="shared" si="15"/>
        <v>1</v>
      </c>
      <c r="I284">
        <f t="shared" si="16"/>
        <v>2</v>
      </c>
      <c r="J284">
        <f t="shared" si="17"/>
        <v>2</v>
      </c>
    </row>
    <row r="285" spans="1:10">
      <c r="A285" t="s">
        <v>8</v>
      </c>
      <c r="B285" t="s">
        <v>45</v>
      </c>
      <c r="C285" s="460">
        <f>'Area 24'!E8</f>
        <v>4</v>
      </c>
      <c r="D285" s="460">
        <f>'Area 24'!I8</f>
        <v>-1</v>
      </c>
      <c r="E285" s="460">
        <f>'Area 24'!M8</f>
        <v>1</v>
      </c>
      <c r="F285" s="460">
        <f>'Area 24'!K8</f>
        <v>-1</v>
      </c>
      <c r="G285" s="460" t="str">
        <f>'Area 24'!Q8</f>
        <v>-1-1</v>
      </c>
      <c r="H285">
        <f t="shared" si="15"/>
        <v>-1</v>
      </c>
      <c r="I285">
        <f t="shared" si="16"/>
        <v>-1</v>
      </c>
      <c r="J285">
        <f t="shared" si="17"/>
        <v>1</v>
      </c>
    </row>
    <row r="286" spans="1:10">
      <c r="A286" t="s">
        <v>8</v>
      </c>
      <c r="B286" t="s">
        <v>46</v>
      </c>
      <c r="C286" s="460">
        <f>'Area 24'!E9</f>
        <v>5</v>
      </c>
      <c r="D286" s="460">
        <f>'Area 24'!I9</f>
        <v>1</v>
      </c>
      <c r="E286" s="460">
        <f>'Area 24'!M9</f>
        <v>1</v>
      </c>
      <c r="F286" s="460">
        <f>'Area 24'!K9</f>
        <v>1</v>
      </c>
      <c r="G286" s="460" t="str">
        <f>'Area 24'!Q9</f>
        <v>21</v>
      </c>
      <c r="H286">
        <f t="shared" ref="H286:H349" si="18">VLOOKUP(F286,biorisk,2,FALSE)</f>
        <v>1</v>
      </c>
      <c r="I286">
        <f t="shared" ref="I286:I349" si="19">VLOOKUP(G286,futurerisk,2,FALSE)</f>
        <v>1</v>
      </c>
      <c r="J286">
        <f t="shared" ref="J286:J349" si="20">H286*I286</f>
        <v>1</v>
      </c>
    </row>
    <row r="287" spans="1:10">
      <c r="A287" t="s">
        <v>8</v>
      </c>
      <c r="B287" t="s">
        <v>48</v>
      </c>
      <c r="C287" s="460">
        <f>'Area 24'!E10</f>
        <v>6</v>
      </c>
      <c r="D287" s="460">
        <f>'Area 24'!I10</f>
        <v>1</v>
      </c>
      <c r="E287" s="460">
        <f>'Area 24'!M10</f>
        <v>1</v>
      </c>
      <c r="F287" s="460">
        <f>'Area 24'!K10</f>
        <v>1</v>
      </c>
      <c r="G287" s="460" t="str">
        <f>'Area 24'!Q10</f>
        <v>14</v>
      </c>
      <c r="H287">
        <f t="shared" si="18"/>
        <v>1</v>
      </c>
      <c r="I287">
        <f t="shared" si="19"/>
        <v>2</v>
      </c>
      <c r="J287">
        <f t="shared" si="20"/>
        <v>2</v>
      </c>
    </row>
    <row r="288" spans="1:10">
      <c r="A288" t="s">
        <v>8</v>
      </c>
      <c r="B288" t="s">
        <v>49</v>
      </c>
      <c r="C288" s="460">
        <f>'Area 24'!E11</f>
        <v>7</v>
      </c>
      <c r="D288" s="460">
        <f>'Area 24'!I11</f>
        <v>1</v>
      </c>
      <c r="E288" s="460">
        <f>'Area 24'!M11</f>
        <v>1</v>
      </c>
      <c r="F288" s="460">
        <f>'Area 24'!K11</f>
        <v>1</v>
      </c>
      <c r="G288" s="460" t="str">
        <f>'Area 24'!Q11</f>
        <v>13</v>
      </c>
      <c r="H288">
        <f t="shared" si="18"/>
        <v>1</v>
      </c>
      <c r="I288">
        <f t="shared" si="19"/>
        <v>1</v>
      </c>
      <c r="J288">
        <f t="shared" si="20"/>
        <v>1</v>
      </c>
    </row>
    <row r="289" spans="1:10">
      <c r="A289" t="s">
        <v>8</v>
      </c>
      <c r="B289" t="s">
        <v>50</v>
      </c>
      <c r="C289" s="460">
        <f>'Area 24'!E12</f>
        <v>8</v>
      </c>
      <c r="D289" s="460">
        <f>'Area 24'!I12</f>
        <v>1</v>
      </c>
      <c r="E289" s="460">
        <f>'Area 24'!M12</f>
        <v>1</v>
      </c>
      <c r="F289" s="460">
        <f>'Area 24'!K12</f>
        <v>1</v>
      </c>
      <c r="G289" s="460" t="str">
        <f>'Area 24'!Q12</f>
        <v>13</v>
      </c>
      <c r="H289">
        <f t="shared" si="18"/>
        <v>1</v>
      </c>
      <c r="I289">
        <f t="shared" si="19"/>
        <v>1</v>
      </c>
      <c r="J289">
        <f t="shared" si="20"/>
        <v>1</v>
      </c>
    </row>
    <row r="290" spans="1:10">
      <c r="A290" t="s">
        <v>8</v>
      </c>
      <c r="B290" t="s">
        <v>52</v>
      </c>
      <c r="C290" s="460">
        <f>'Area 24'!E13</f>
        <v>9</v>
      </c>
      <c r="D290" s="460">
        <f>'Area 24'!I13</f>
        <v>1</v>
      </c>
      <c r="E290" s="460">
        <f>'Area 24'!M13</f>
        <v>2</v>
      </c>
      <c r="F290" s="460">
        <f>'Area 24'!K13</f>
        <v>2</v>
      </c>
      <c r="G290" s="460" t="str">
        <f>'Area 24'!Q13</f>
        <v>12</v>
      </c>
      <c r="H290">
        <f t="shared" si="18"/>
        <v>1</v>
      </c>
      <c r="I290">
        <f t="shared" si="19"/>
        <v>1</v>
      </c>
      <c r="J290">
        <f t="shared" si="20"/>
        <v>1</v>
      </c>
    </row>
    <row r="291" spans="1:10">
      <c r="A291" t="s">
        <v>8</v>
      </c>
      <c r="B291" t="s">
        <v>53</v>
      </c>
      <c r="C291" s="460">
        <f>'Area 24'!E14</f>
        <v>10</v>
      </c>
      <c r="D291" s="460">
        <f>'Area 24'!I14</f>
        <v>-1</v>
      </c>
      <c r="E291" s="460">
        <f>'Area 24'!M14</f>
        <v>1</v>
      </c>
      <c r="F291" s="460">
        <f>'Area 24'!K14</f>
        <v>-1</v>
      </c>
      <c r="G291" s="460" t="str">
        <f>'Area 24'!Q14</f>
        <v>-1-1</v>
      </c>
      <c r="H291">
        <f t="shared" si="18"/>
        <v>-1</v>
      </c>
      <c r="I291">
        <f t="shared" si="19"/>
        <v>-1</v>
      </c>
      <c r="J291">
        <f t="shared" si="20"/>
        <v>1</v>
      </c>
    </row>
    <row r="292" spans="1:10">
      <c r="A292" t="s">
        <v>8</v>
      </c>
      <c r="B292" t="s">
        <v>55</v>
      </c>
      <c r="C292" s="460">
        <f>'Area 24'!E15</f>
        <v>11</v>
      </c>
      <c r="D292" s="460">
        <f>'Area 24'!I15</f>
        <v>2</v>
      </c>
      <c r="E292" s="460">
        <f>'Area 24'!M15</f>
        <v>3</v>
      </c>
      <c r="F292" s="460">
        <f>'Area 24'!K15</f>
        <v>6</v>
      </c>
      <c r="G292" s="460" t="str">
        <f>'Area 24'!Q15</f>
        <v>24</v>
      </c>
      <c r="H292">
        <f t="shared" si="18"/>
        <v>2</v>
      </c>
      <c r="I292">
        <f t="shared" si="19"/>
        <v>3</v>
      </c>
      <c r="J292">
        <f t="shared" si="20"/>
        <v>6</v>
      </c>
    </row>
    <row r="293" spans="1:10">
      <c r="A293" t="s">
        <v>8</v>
      </c>
      <c r="B293" t="s">
        <v>56</v>
      </c>
      <c r="C293" s="460">
        <f>'Area 24'!E16</f>
        <v>12</v>
      </c>
      <c r="D293" s="460">
        <f>'Area 24'!I16</f>
        <v>0</v>
      </c>
      <c r="E293" s="460">
        <f>'Area 24'!M16</f>
        <v>0</v>
      </c>
      <c r="F293" s="460">
        <f>'Area 24'!K16</f>
        <v>0</v>
      </c>
      <c r="G293" s="460" t="str">
        <f>'Area 24'!Q16</f>
        <v>0</v>
      </c>
      <c r="H293">
        <f t="shared" si="18"/>
        <v>0</v>
      </c>
      <c r="I293">
        <f t="shared" si="19"/>
        <v>0</v>
      </c>
      <c r="J293">
        <f t="shared" si="20"/>
        <v>0</v>
      </c>
    </row>
    <row r="294" spans="1:10">
      <c r="A294" t="s">
        <v>8</v>
      </c>
      <c r="B294" t="s">
        <v>57</v>
      </c>
      <c r="C294" s="460">
        <f>'Area 24'!E17</f>
        <v>13</v>
      </c>
      <c r="D294" s="460">
        <f>'Area 24'!I17</f>
        <v>-1</v>
      </c>
      <c r="E294" s="460">
        <f>'Area 24'!M17</f>
        <v>1</v>
      </c>
      <c r="F294" s="460">
        <f>'Area 24'!K17</f>
        <v>-1</v>
      </c>
      <c r="G294" s="460" t="str">
        <f>'Area 24'!Q17</f>
        <v>-1-1</v>
      </c>
      <c r="H294">
        <f t="shared" si="18"/>
        <v>-1</v>
      </c>
      <c r="I294">
        <f t="shared" si="19"/>
        <v>-1</v>
      </c>
      <c r="J294">
        <f t="shared" si="20"/>
        <v>1</v>
      </c>
    </row>
    <row r="295" spans="1:10">
      <c r="A295" t="s">
        <v>8</v>
      </c>
      <c r="B295" t="s">
        <v>58</v>
      </c>
      <c r="C295" s="460">
        <f>'Area 24'!E18</f>
        <v>14</v>
      </c>
      <c r="D295" s="460">
        <f>'Area 24'!I18</f>
        <v>-1</v>
      </c>
      <c r="E295" s="460">
        <f>'Area 24'!M18</f>
        <v>1</v>
      </c>
      <c r="F295" s="460">
        <f>'Area 24'!K18</f>
        <v>-1</v>
      </c>
      <c r="G295" s="460" t="str">
        <f>'Area 24'!Q18</f>
        <v>-1-1</v>
      </c>
      <c r="H295">
        <f t="shared" si="18"/>
        <v>-1</v>
      </c>
      <c r="I295">
        <f t="shared" si="19"/>
        <v>-1</v>
      </c>
      <c r="J295">
        <f t="shared" si="20"/>
        <v>1</v>
      </c>
    </row>
    <row r="296" spans="1:10">
      <c r="A296" t="s">
        <v>8</v>
      </c>
      <c r="B296" t="s">
        <v>59</v>
      </c>
      <c r="C296" s="460">
        <f>'Area 24'!E19</f>
        <v>15</v>
      </c>
      <c r="D296" s="460">
        <f>'Area 24'!I19</f>
        <v>1</v>
      </c>
      <c r="E296" s="460">
        <f>'Area 24'!M19</f>
        <v>1</v>
      </c>
      <c r="F296" s="460">
        <f>'Area 24'!K19</f>
        <v>1</v>
      </c>
      <c r="G296" s="460" t="str">
        <f>'Area 24'!Q19</f>
        <v>11</v>
      </c>
      <c r="H296">
        <f t="shared" si="18"/>
        <v>1</v>
      </c>
      <c r="I296">
        <f t="shared" si="19"/>
        <v>1</v>
      </c>
      <c r="J296">
        <f t="shared" si="20"/>
        <v>1</v>
      </c>
    </row>
    <row r="297" spans="1:10">
      <c r="A297" t="s">
        <v>8</v>
      </c>
      <c r="B297" t="s">
        <v>61</v>
      </c>
      <c r="C297" s="460">
        <f>'Area 24'!E20</f>
        <v>16</v>
      </c>
      <c r="D297" s="460">
        <f>'Area 24'!I20</f>
        <v>1</v>
      </c>
      <c r="E297" s="460">
        <f>'Area 24'!M20</f>
        <v>1</v>
      </c>
      <c r="F297" s="460">
        <f>'Area 24'!K20</f>
        <v>1</v>
      </c>
      <c r="G297" s="460" t="str">
        <f>'Area 24'!Q20</f>
        <v>23</v>
      </c>
      <c r="H297">
        <f t="shared" si="18"/>
        <v>1</v>
      </c>
      <c r="I297">
        <f t="shared" si="19"/>
        <v>2</v>
      </c>
      <c r="J297">
        <f t="shared" si="20"/>
        <v>2</v>
      </c>
    </row>
    <row r="298" spans="1:10">
      <c r="A298" t="s">
        <v>8</v>
      </c>
      <c r="B298" t="s">
        <v>62</v>
      </c>
      <c r="C298" s="460">
        <f>'Area 24'!E21</f>
        <v>17</v>
      </c>
      <c r="D298" s="460">
        <f>'Area 24'!I21</f>
        <v>1</v>
      </c>
      <c r="E298" s="460">
        <f>'Area 24'!M21</f>
        <v>1</v>
      </c>
      <c r="F298" s="460">
        <f>'Area 24'!K21</f>
        <v>1</v>
      </c>
      <c r="G298" s="460" t="str">
        <f>'Area 24'!Q21</f>
        <v>23</v>
      </c>
      <c r="H298">
        <f t="shared" si="18"/>
        <v>1</v>
      </c>
      <c r="I298">
        <f t="shared" si="19"/>
        <v>2</v>
      </c>
      <c r="J298">
        <f t="shared" si="20"/>
        <v>2</v>
      </c>
    </row>
    <row r="299" spans="1:10">
      <c r="A299" t="s">
        <v>8</v>
      </c>
      <c r="B299" t="s">
        <v>291</v>
      </c>
      <c r="C299" s="460">
        <f>'Area 24'!E22</f>
        <v>18</v>
      </c>
      <c r="D299" s="460">
        <f>'Area 24'!I22</f>
        <v>1</v>
      </c>
      <c r="E299" s="460">
        <f>'Area 24'!M22</f>
        <v>1</v>
      </c>
      <c r="F299" s="460">
        <f>'Area 24'!K22</f>
        <v>1</v>
      </c>
      <c r="G299" s="460" t="str">
        <f>'Area 24'!Q22</f>
        <v>23</v>
      </c>
      <c r="H299">
        <f t="shared" si="18"/>
        <v>1</v>
      </c>
      <c r="I299">
        <f t="shared" si="19"/>
        <v>2</v>
      </c>
      <c r="J299">
        <f t="shared" si="20"/>
        <v>2</v>
      </c>
    </row>
    <row r="300" spans="1:10">
      <c r="A300" t="s">
        <v>8</v>
      </c>
      <c r="B300" t="s">
        <v>64</v>
      </c>
      <c r="C300" s="460">
        <f>'Area 24'!E23</f>
        <v>19</v>
      </c>
      <c r="D300" s="460">
        <f>'Area 24'!I23</f>
        <v>-1</v>
      </c>
      <c r="E300" s="460">
        <f>'Area 24'!M23</f>
        <v>1</v>
      </c>
      <c r="F300" s="460">
        <f>'Area 24'!K23</f>
        <v>-1</v>
      </c>
      <c r="G300" s="460" t="str">
        <f>'Area 24'!Q23</f>
        <v>-1-1</v>
      </c>
      <c r="H300">
        <f t="shared" si="18"/>
        <v>-1</v>
      </c>
      <c r="I300">
        <f t="shared" si="19"/>
        <v>-1</v>
      </c>
      <c r="J300">
        <f t="shared" si="20"/>
        <v>1</v>
      </c>
    </row>
    <row r="301" spans="1:10">
      <c r="A301" t="s">
        <v>8</v>
      </c>
      <c r="B301" t="s">
        <v>65</v>
      </c>
      <c r="C301" s="460">
        <f>'Area 24'!E24</f>
        <v>20</v>
      </c>
      <c r="D301" s="460">
        <f>'Area 24'!I24</f>
        <v>-1</v>
      </c>
      <c r="E301" s="460">
        <f>'Area 24'!M24</f>
        <v>1</v>
      </c>
      <c r="F301" s="460">
        <f>'Area 24'!K24</f>
        <v>-1</v>
      </c>
      <c r="G301" s="460" t="str">
        <f>'Area 24'!Q24</f>
        <v>-1-1</v>
      </c>
      <c r="H301">
        <f t="shared" si="18"/>
        <v>-1</v>
      </c>
      <c r="I301">
        <f t="shared" si="19"/>
        <v>-1</v>
      </c>
      <c r="J301">
        <f t="shared" si="20"/>
        <v>1</v>
      </c>
    </row>
    <row r="302" spans="1:10">
      <c r="A302" t="s">
        <v>8</v>
      </c>
      <c r="B302" t="s">
        <v>66</v>
      </c>
      <c r="C302" s="460">
        <f>'Area 24'!E25</f>
        <v>21</v>
      </c>
      <c r="D302" s="460">
        <f>'Area 24'!I25</f>
        <v>1</v>
      </c>
      <c r="E302" s="460">
        <f>'Area 24'!M25</f>
        <v>1</v>
      </c>
      <c r="F302" s="460">
        <f>'Area 24'!K25</f>
        <v>1</v>
      </c>
      <c r="G302" s="460" t="str">
        <f>'Area 24'!Q25</f>
        <v>11</v>
      </c>
      <c r="H302">
        <f t="shared" si="18"/>
        <v>1</v>
      </c>
      <c r="I302">
        <f t="shared" si="19"/>
        <v>1</v>
      </c>
      <c r="J302">
        <f t="shared" si="20"/>
        <v>1</v>
      </c>
    </row>
    <row r="303" spans="1:10">
      <c r="A303" t="s">
        <v>8</v>
      </c>
      <c r="B303" t="s">
        <v>67</v>
      </c>
      <c r="C303" s="460">
        <f>'Area 24'!E26</f>
        <v>22</v>
      </c>
      <c r="D303" s="460">
        <f>'Area 24'!I26</f>
        <v>-1</v>
      </c>
      <c r="E303" s="460">
        <f>'Area 24'!M26</f>
        <v>1</v>
      </c>
      <c r="F303" s="460">
        <f>'Area 24'!K26</f>
        <v>-1</v>
      </c>
      <c r="G303" s="460" t="str">
        <f>'Area 24'!Q26</f>
        <v>-1-1</v>
      </c>
      <c r="H303">
        <f t="shared" si="18"/>
        <v>-1</v>
      </c>
      <c r="I303">
        <f t="shared" si="19"/>
        <v>-1</v>
      </c>
      <c r="J303">
        <f t="shared" si="20"/>
        <v>1</v>
      </c>
    </row>
    <row r="304" spans="1:10">
      <c r="A304" t="s">
        <v>8</v>
      </c>
      <c r="B304" t="s">
        <v>69</v>
      </c>
      <c r="C304" s="460">
        <f>'Area 24'!E27</f>
        <v>23</v>
      </c>
      <c r="D304" s="460">
        <f>'Area 24'!I27</f>
        <v>0</v>
      </c>
      <c r="E304" s="460">
        <f>'Area 24'!M27</f>
        <v>0</v>
      </c>
      <c r="F304" s="460">
        <f>'Area 24'!K27</f>
        <v>0</v>
      </c>
      <c r="G304" s="460" t="str">
        <f>'Area 24'!Q27</f>
        <v>0</v>
      </c>
      <c r="H304">
        <f t="shared" si="18"/>
        <v>0</v>
      </c>
      <c r="I304">
        <f t="shared" si="19"/>
        <v>0</v>
      </c>
      <c r="J304">
        <f t="shared" si="20"/>
        <v>0</v>
      </c>
    </row>
    <row r="305" spans="1:10">
      <c r="A305" t="s">
        <v>8</v>
      </c>
      <c r="B305" t="s">
        <v>71</v>
      </c>
      <c r="C305" s="460">
        <f>'Area 24'!E28</f>
        <v>24</v>
      </c>
      <c r="D305" s="460">
        <f>'Area 24'!I28</f>
        <v>0</v>
      </c>
      <c r="E305" s="460">
        <f>'Area 24'!M28</f>
        <v>0</v>
      </c>
      <c r="F305" s="460">
        <f>'Area 24'!K28</f>
        <v>0</v>
      </c>
      <c r="G305" s="460" t="str">
        <f>'Area 24'!Q28</f>
        <v>0</v>
      </c>
      <c r="H305">
        <f t="shared" si="18"/>
        <v>0</v>
      </c>
      <c r="I305">
        <f t="shared" si="19"/>
        <v>0</v>
      </c>
      <c r="J305">
        <f t="shared" si="20"/>
        <v>0</v>
      </c>
    </row>
    <row r="306" spans="1:10">
      <c r="A306" t="s">
        <v>8</v>
      </c>
      <c r="B306" t="s">
        <v>72</v>
      </c>
      <c r="C306" s="460">
        <f>'Area 24'!E29</f>
        <v>25</v>
      </c>
      <c r="D306" s="460">
        <f>'Area 24'!I29</f>
        <v>-1</v>
      </c>
      <c r="E306" s="460">
        <f>'Area 24'!M29</f>
        <v>1</v>
      </c>
      <c r="F306" s="460">
        <f>'Area 24'!K29</f>
        <v>-1</v>
      </c>
      <c r="G306" s="460" t="str">
        <f>'Area 24'!Q29</f>
        <v>-1-1</v>
      </c>
      <c r="H306">
        <f t="shared" si="18"/>
        <v>-1</v>
      </c>
      <c r="I306">
        <f t="shared" si="19"/>
        <v>-1</v>
      </c>
      <c r="J306">
        <f t="shared" si="20"/>
        <v>1</v>
      </c>
    </row>
    <row r="307" spans="1:10">
      <c r="A307" t="s">
        <v>8</v>
      </c>
      <c r="B307" t="s">
        <v>73</v>
      </c>
      <c r="C307" s="460">
        <f>'Area 24'!E30</f>
        <v>26</v>
      </c>
      <c r="D307" s="460">
        <f>'Area 24'!I30</f>
        <v>-1</v>
      </c>
      <c r="E307" s="460">
        <f>'Area 24'!M30</f>
        <v>1</v>
      </c>
      <c r="F307" s="460">
        <f>'Area 24'!K30</f>
        <v>-1</v>
      </c>
      <c r="G307" s="460" t="str">
        <f>'Area 24'!Q30</f>
        <v>-1-1</v>
      </c>
      <c r="H307">
        <f t="shared" si="18"/>
        <v>-1</v>
      </c>
      <c r="I307">
        <f t="shared" si="19"/>
        <v>-1</v>
      </c>
      <c r="J307">
        <f t="shared" si="20"/>
        <v>1</v>
      </c>
    </row>
    <row r="308" spans="1:10">
      <c r="A308" t="s">
        <v>8</v>
      </c>
      <c r="B308" t="s">
        <v>74</v>
      </c>
      <c r="C308" s="460">
        <f>'Area 24'!E31</f>
        <v>27</v>
      </c>
      <c r="D308" s="460">
        <f>'Area 24'!I31</f>
        <v>-1</v>
      </c>
      <c r="E308" s="460">
        <f>'Area 24'!M31</f>
        <v>1</v>
      </c>
      <c r="F308" s="460">
        <f>'Area 24'!K31</f>
        <v>-1</v>
      </c>
      <c r="G308" s="460" t="str">
        <f>'Area 24'!Q31</f>
        <v>-1-1</v>
      </c>
      <c r="H308">
        <f t="shared" si="18"/>
        <v>-1</v>
      </c>
      <c r="I308">
        <f t="shared" si="19"/>
        <v>-1</v>
      </c>
      <c r="J308">
        <f t="shared" si="20"/>
        <v>1</v>
      </c>
    </row>
    <row r="309" spans="1:10">
      <c r="A309" t="s">
        <v>8</v>
      </c>
      <c r="B309" t="s">
        <v>75</v>
      </c>
      <c r="C309" s="460">
        <f>'Area 24'!E32</f>
        <v>28</v>
      </c>
      <c r="D309" s="460">
        <f>'Area 24'!I32</f>
        <v>-1</v>
      </c>
      <c r="E309" s="460">
        <f>'Area 24'!M32</f>
        <v>1</v>
      </c>
      <c r="F309" s="460">
        <f>'Area 24'!K32</f>
        <v>-1</v>
      </c>
      <c r="G309" s="460" t="str">
        <f>'Area 24'!Q32</f>
        <v>-1-1</v>
      </c>
      <c r="H309">
        <f t="shared" si="18"/>
        <v>-1</v>
      </c>
      <c r="I309">
        <f t="shared" si="19"/>
        <v>-1</v>
      </c>
      <c r="J309">
        <f t="shared" si="20"/>
        <v>1</v>
      </c>
    </row>
    <row r="310" spans="1:10">
      <c r="A310" t="s">
        <v>8</v>
      </c>
      <c r="B310" t="s">
        <v>76</v>
      </c>
      <c r="C310" s="460">
        <f>'Area 24'!E33</f>
        <v>29</v>
      </c>
      <c r="D310" s="460">
        <f>'Area 24'!I33</f>
        <v>1</v>
      </c>
      <c r="E310" s="460">
        <f>'Area 24'!M33</f>
        <v>1</v>
      </c>
      <c r="F310" s="460">
        <f>'Area 24'!K33</f>
        <v>1</v>
      </c>
      <c r="G310" s="460" t="str">
        <f>'Area 24'!Q33</f>
        <v>11</v>
      </c>
      <c r="H310">
        <f t="shared" si="18"/>
        <v>1</v>
      </c>
      <c r="I310">
        <f t="shared" si="19"/>
        <v>1</v>
      </c>
      <c r="J310">
        <f t="shared" si="20"/>
        <v>1</v>
      </c>
    </row>
    <row r="311" spans="1:10">
      <c r="A311" t="s">
        <v>8</v>
      </c>
      <c r="B311" t="s">
        <v>78</v>
      </c>
      <c r="C311" s="460">
        <f>'Area 24'!E34</f>
        <v>30</v>
      </c>
      <c r="D311" s="460">
        <f>'Area 24'!I34</f>
        <v>0</v>
      </c>
      <c r="E311" s="460">
        <f>'Area 24'!M34</f>
        <v>0</v>
      </c>
      <c r="F311" s="460">
        <f>'Area 24'!K34</f>
        <v>0</v>
      </c>
      <c r="G311" s="460" t="str">
        <f>'Area 24'!Q34</f>
        <v>0</v>
      </c>
      <c r="H311">
        <f t="shared" si="18"/>
        <v>0</v>
      </c>
      <c r="I311">
        <f t="shared" si="19"/>
        <v>0</v>
      </c>
      <c r="J311">
        <f t="shared" si="20"/>
        <v>0</v>
      </c>
    </row>
    <row r="312" spans="1:10">
      <c r="A312" t="s">
        <v>8</v>
      </c>
      <c r="B312" t="s">
        <v>79</v>
      </c>
      <c r="C312" s="460">
        <f>'Area 24'!E35</f>
        <v>31</v>
      </c>
      <c r="D312" s="460">
        <f>'Area 24'!I35</f>
        <v>0</v>
      </c>
      <c r="E312" s="460">
        <f>'Area 24'!M35</f>
        <v>0</v>
      </c>
      <c r="F312" s="460">
        <f>'Area 24'!K35</f>
        <v>0</v>
      </c>
      <c r="G312" s="460" t="str">
        <f>'Area 24'!Q35</f>
        <v>0</v>
      </c>
      <c r="H312">
        <f t="shared" si="18"/>
        <v>0</v>
      </c>
      <c r="I312">
        <f t="shared" si="19"/>
        <v>0</v>
      </c>
      <c r="J312">
        <f t="shared" si="20"/>
        <v>0</v>
      </c>
    </row>
    <row r="313" spans="1:10">
      <c r="A313" t="s">
        <v>8</v>
      </c>
      <c r="B313" t="s">
        <v>80</v>
      </c>
      <c r="C313" s="460">
        <f>'Area 24'!E36</f>
        <v>32</v>
      </c>
      <c r="D313" s="460">
        <f>'Area 24'!I36</f>
        <v>1</v>
      </c>
      <c r="E313" s="460">
        <f>'Area 24'!M36</f>
        <v>1</v>
      </c>
      <c r="F313" s="460">
        <f>'Area 24'!K36</f>
        <v>1</v>
      </c>
      <c r="G313" s="460" t="str">
        <f>'Area 24'!Q36</f>
        <v>23</v>
      </c>
      <c r="H313">
        <f t="shared" si="18"/>
        <v>1</v>
      </c>
      <c r="I313">
        <f t="shared" si="19"/>
        <v>2</v>
      </c>
      <c r="J313">
        <f t="shared" si="20"/>
        <v>2</v>
      </c>
    </row>
    <row r="314" spans="1:10">
      <c r="A314" t="s">
        <v>8</v>
      </c>
      <c r="B314" t="s">
        <v>81</v>
      </c>
      <c r="C314" s="460">
        <f>'Area 24'!E37</f>
        <v>33</v>
      </c>
      <c r="D314" s="460">
        <f>'Area 24'!I37</f>
        <v>-1</v>
      </c>
      <c r="E314" s="460">
        <f>'Area 24'!M37</f>
        <v>1</v>
      </c>
      <c r="F314" s="460">
        <f>'Area 24'!K37</f>
        <v>-1</v>
      </c>
      <c r="G314" s="460" t="str">
        <f>'Area 24'!Q37</f>
        <v>-1-1</v>
      </c>
      <c r="H314">
        <f t="shared" si="18"/>
        <v>-1</v>
      </c>
      <c r="I314">
        <f t="shared" si="19"/>
        <v>-1</v>
      </c>
      <c r="J314">
        <f t="shared" si="20"/>
        <v>1</v>
      </c>
    </row>
    <row r="315" spans="1:10">
      <c r="A315" t="s">
        <v>8</v>
      </c>
      <c r="B315" t="s">
        <v>82</v>
      </c>
      <c r="C315" s="460">
        <f>'Area 24'!E38</f>
        <v>34</v>
      </c>
      <c r="D315" s="460">
        <f>'Area 24'!I38</f>
        <v>1</v>
      </c>
      <c r="E315" s="460">
        <f>'Area 24'!M38</f>
        <v>1</v>
      </c>
      <c r="F315" s="460">
        <f>'Area 24'!K38</f>
        <v>1</v>
      </c>
      <c r="G315" s="460" t="str">
        <f>'Area 24'!Q38</f>
        <v>23</v>
      </c>
      <c r="H315">
        <f t="shared" si="18"/>
        <v>1</v>
      </c>
      <c r="I315">
        <f t="shared" si="19"/>
        <v>2</v>
      </c>
      <c r="J315">
        <f t="shared" si="20"/>
        <v>2</v>
      </c>
    </row>
    <row r="316" spans="1:10">
      <c r="A316" t="s">
        <v>8</v>
      </c>
      <c r="B316" t="s">
        <v>83</v>
      </c>
      <c r="C316" s="460">
        <f>'Area 24'!E39</f>
        <v>35</v>
      </c>
      <c r="D316" s="460">
        <f>'Area 24'!I39</f>
        <v>-1</v>
      </c>
      <c r="E316" s="460">
        <f>'Area 24'!M39</f>
        <v>1</v>
      </c>
      <c r="F316" s="460">
        <f>'Area 24'!K39</f>
        <v>-1</v>
      </c>
      <c r="G316" s="460" t="str">
        <f>'Area 24'!Q39</f>
        <v>-1-1</v>
      </c>
      <c r="H316">
        <f t="shared" si="18"/>
        <v>-1</v>
      </c>
      <c r="I316">
        <f t="shared" si="19"/>
        <v>-1</v>
      </c>
      <c r="J316">
        <f t="shared" si="20"/>
        <v>1</v>
      </c>
    </row>
    <row r="317" spans="1:10">
      <c r="A317" t="s">
        <v>8</v>
      </c>
      <c r="B317" t="s">
        <v>84</v>
      </c>
      <c r="C317" s="460">
        <f>'Area 24'!E40</f>
        <v>36</v>
      </c>
      <c r="D317" s="460">
        <f>'Area 24'!I40</f>
        <v>1</v>
      </c>
      <c r="E317" s="460">
        <f>'Area 24'!M40</f>
        <v>1</v>
      </c>
      <c r="F317" s="460">
        <f>'Area 24'!K40</f>
        <v>1</v>
      </c>
      <c r="G317" s="460" t="str">
        <f>'Area 24'!Q40</f>
        <v>13</v>
      </c>
      <c r="H317">
        <f t="shared" si="18"/>
        <v>1</v>
      </c>
      <c r="I317">
        <f t="shared" si="19"/>
        <v>1</v>
      </c>
      <c r="J317">
        <f t="shared" si="20"/>
        <v>1</v>
      </c>
    </row>
    <row r="318" spans="1:10">
      <c r="A318" t="s">
        <v>8</v>
      </c>
      <c r="B318" t="s">
        <v>85</v>
      </c>
      <c r="C318" s="460">
        <f>'Area 24'!E41</f>
        <v>37</v>
      </c>
      <c r="D318" s="460">
        <f>'Area 24'!I41</f>
        <v>1</v>
      </c>
      <c r="E318" s="460">
        <f>'Area 24'!M41</f>
        <v>1</v>
      </c>
      <c r="F318" s="460">
        <f>'Area 24'!K41</f>
        <v>1</v>
      </c>
      <c r="G318" s="460" t="str">
        <f>'Area 24'!Q41</f>
        <v>13</v>
      </c>
      <c r="H318">
        <f t="shared" si="18"/>
        <v>1</v>
      </c>
      <c r="I318">
        <f t="shared" si="19"/>
        <v>1</v>
      </c>
      <c r="J318">
        <f t="shared" si="20"/>
        <v>1</v>
      </c>
    </row>
    <row r="319" spans="1:10">
      <c r="A319" t="s">
        <v>8</v>
      </c>
      <c r="B319" t="s">
        <v>86</v>
      </c>
      <c r="C319" s="460">
        <f>'Area 24'!E42</f>
        <v>38</v>
      </c>
      <c r="D319" s="460">
        <f>'Area 24'!I42</f>
        <v>1</v>
      </c>
      <c r="E319" s="460">
        <f>'Area 24'!M42</f>
        <v>1</v>
      </c>
      <c r="F319" s="460">
        <f>'Area 24'!K42</f>
        <v>1</v>
      </c>
      <c r="G319" s="460" t="str">
        <f>'Area 24'!Q42</f>
        <v>14</v>
      </c>
      <c r="H319">
        <f t="shared" si="18"/>
        <v>1</v>
      </c>
      <c r="I319">
        <f t="shared" si="19"/>
        <v>2</v>
      </c>
      <c r="J319">
        <f t="shared" si="20"/>
        <v>2</v>
      </c>
    </row>
    <row r="320" spans="1:10">
      <c r="A320" t="s">
        <v>8</v>
      </c>
      <c r="B320" t="s">
        <v>87</v>
      </c>
      <c r="C320" s="460">
        <f>'Area 24'!E43</f>
        <v>39</v>
      </c>
      <c r="D320" s="460">
        <f>'Area 24'!I43</f>
        <v>1</v>
      </c>
      <c r="E320" s="460">
        <f>'Area 24'!M43</f>
        <v>1</v>
      </c>
      <c r="F320" s="460">
        <f>'Area 24'!K43</f>
        <v>1</v>
      </c>
      <c r="G320" s="460" t="str">
        <f>'Area 24'!Q43</f>
        <v>11</v>
      </c>
      <c r="H320">
        <f t="shared" si="18"/>
        <v>1</v>
      </c>
      <c r="I320">
        <f t="shared" si="19"/>
        <v>1</v>
      </c>
      <c r="J320">
        <f t="shared" si="20"/>
        <v>1</v>
      </c>
    </row>
    <row r="321" spans="1:10">
      <c r="A321" t="s">
        <v>8</v>
      </c>
      <c r="B321" t="s">
        <v>88</v>
      </c>
      <c r="C321" s="460">
        <f>'Area 24'!E44</f>
        <v>40</v>
      </c>
      <c r="D321" s="460">
        <f>'Area 24'!I44</f>
        <v>1</v>
      </c>
      <c r="E321" s="460">
        <f>'Area 24'!M44</f>
        <v>1</v>
      </c>
      <c r="F321" s="460">
        <f>'Area 24'!K44</f>
        <v>1</v>
      </c>
      <c r="G321" s="460" t="str">
        <f>'Area 24'!Q44</f>
        <v>14</v>
      </c>
      <c r="H321">
        <f t="shared" si="18"/>
        <v>1</v>
      </c>
      <c r="I321">
        <f t="shared" si="19"/>
        <v>2</v>
      </c>
      <c r="J321">
        <f t="shared" si="20"/>
        <v>2</v>
      </c>
    </row>
    <row r="322" spans="1:10">
      <c r="A322" t="s">
        <v>8</v>
      </c>
      <c r="B322" t="s">
        <v>89</v>
      </c>
      <c r="C322" s="460">
        <f>'Area 24'!E45</f>
        <v>41</v>
      </c>
      <c r="D322" s="460">
        <f>'Area 24'!I45</f>
        <v>1</v>
      </c>
      <c r="E322" s="460">
        <f>'Area 24'!M45</f>
        <v>1</v>
      </c>
      <c r="F322" s="460">
        <f>'Area 24'!K45</f>
        <v>1</v>
      </c>
      <c r="G322" s="460" t="str">
        <f>'Area 24'!Q45</f>
        <v>14</v>
      </c>
      <c r="H322">
        <f t="shared" si="18"/>
        <v>1</v>
      </c>
      <c r="I322">
        <f t="shared" si="19"/>
        <v>2</v>
      </c>
      <c r="J322">
        <f t="shared" si="20"/>
        <v>2</v>
      </c>
    </row>
    <row r="323" spans="1:10">
      <c r="A323" t="s">
        <v>8</v>
      </c>
      <c r="B323" t="s">
        <v>90</v>
      </c>
      <c r="C323" s="460">
        <f>'Area 24'!E46</f>
        <v>42</v>
      </c>
      <c r="D323" s="460">
        <f>'Area 24'!I46</f>
        <v>-1</v>
      </c>
      <c r="E323" s="460">
        <f>'Area 24'!M46</f>
        <v>1</v>
      </c>
      <c r="F323" s="460">
        <f>'Area 24'!K46</f>
        <v>-1</v>
      </c>
      <c r="G323" s="460" t="str">
        <f>'Area 24'!Q46</f>
        <v>-1-1</v>
      </c>
      <c r="H323">
        <f t="shared" si="18"/>
        <v>-1</v>
      </c>
      <c r="I323">
        <f t="shared" si="19"/>
        <v>-1</v>
      </c>
      <c r="J323">
        <f t="shared" si="20"/>
        <v>1</v>
      </c>
    </row>
    <row r="324" spans="1:10">
      <c r="A324" t="s">
        <v>8</v>
      </c>
      <c r="B324" t="s">
        <v>92</v>
      </c>
      <c r="C324" s="460">
        <f>'Area 24'!E47</f>
        <v>43</v>
      </c>
      <c r="D324" s="460">
        <f>'Area 24'!I47</f>
        <v>-1</v>
      </c>
      <c r="E324" s="460">
        <f>'Area 24'!M47</f>
        <v>1</v>
      </c>
      <c r="F324" s="460">
        <f>'Area 24'!K47</f>
        <v>-1</v>
      </c>
      <c r="G324" s="460" t="str">
        <f>'Area 24'!Q47</f>
        <v>-1-1</v>
      </c>
      <c r="H324">
        <f t="shared" si="18"/>
        <v>-1</v>
      </c>
      <c r="I324">
        <f t="shared" si="19"/>
        <v>-1</v>
      </c>
      <c r="J324">
        <f t="shared" si="20"/>
        <v>1</v>
      </c>
    </row>
    <row r="325" spans="1:10">
      <c r="A325" t="s">
        <v>8</v>
      </c>
      <c r="B325" t="s">
        <v>93</v>
      </c>
      <c r="C325" s="460">
        <f>'Area 24'!E48</f>
        <v>44</v>
      </c>
      <c r="D325" s="460">
        <f>'Area 24'!I48</f>
        <v>-1</v>
      </c>
      <c r="E325" s="460">
        <f>'Area 24'!M48</f>
        <v>1</v>
      </c>
      <c r="F325" s="460">
        <f>'Area 24'!K48</f>
        <v>-1</v>
      </c>
      <c r="G325" s="460" t="str">
        <f>'Area 24'!Q48</f>
        <v>-1-1</v>
      </c>
      <c r="H325">
        <f t="shared" si="18"/>
        <v>-1</v>
      </c>
      <c r="I325">
        <f t="shared" si="19"/>
        <v>-1</v>
      </c>
      <c r="J325">
        <f t="shared" si="20"/>
        <v>1</v>
      </c>
    </row>
    <row r="326" spans="1:10">
      <c r="A326" t="s">
        <v>8</v>
      </c>
      <c r="B326" t="s">
        <v>94</v>
      </c>
      <c r="C326" s="460">
        <f>'Area 24'!E49</f>
        <v>45</v>
      </c>
      <c r="D326" s="460">
        <f>'Area 24'!I49</f>
        <v>1</v>
      </c>
      <c r="E326" s="460">
        <f>'Area 24'!M49</f>
        <v>1</v>
      </c>
      <c r="F326" s="460">
        <f>'Area 24'!K49</f>
        <v>1</v>
      </c>
      <c r="G326" s="460" t="str">
        <f>'Area 24'!Q49</f>
        <v>14</v>
      </c>
      <c r="H326">
        <f t="shared" si="18"/>
        <v>1</v>
      </c>
      <c r="I326">
        <f t="shared" si="19"/>
        <v>2</v>
      </c>
      <c r="J326">
        <f t="shared" si="20"/>
        <v>2</v>
      </c>
    </row>
    <row r="327" spans="1:10">
      <c r="A327" t="s">
        <v>8</v>
      </c>
      <c r="B327" t="s">
        <v>95</v>
      </c>
      <c r="C327" s="460">
        <f>'Area 24'!E50</f>
        <v>46</v>
      </c>
      <c r="D327" s="460">
        <f>'Area 24'!I50</f>
        <v>0</v>
      </c>
      <c r="E327" s="460">
        <f>'Area 24'!M50</f>
        <v>0</v>
      </c>
      <c r="F327" s="460">
        <f>'Area 24'!K50</f>
        <v>0</v>
      </c>
      <c r="G327" s="460" t="str">
        <f>'Area 24'!Q50</f>
        <v>0</v>
      </c>
      <c r="H327">
        <f t="shared" si="18"/>
        <v>0</v>
      </c>
      <c r="I327">
        <f t="shared" si="19"/>
        <v>0</v>
      </c>
      <c r="J327">
        <f t="shared" si="20"/>
        <v>0</v>
      </c>
    </row>
    <row r="328" spans="1:10">
      <c r="A328" t="s">
        <v>8</v>
      </c>
      <c r="B328" t="s">
        <v>97</v>
      </c>
      <c r="C328" s="460">
        <f>'Area 24'!E51</f>
        <v>47</v>
      </c>
      <c r="D328" s="460">
        <f>'Area 24'!I51</f>
        <v>1</v>
      </c>
      <c r="E328" s="460">
        <f>'Area 24'!M51</f>
        <v>1</v>
      </c>
      <c r="F328" s="460">
        <f>'Area 24'!K51</f>
        <v>1</v>
      </c>
      <c r="G328" s="460" t="str">
        <f>'Area 24'!Q51</f>
        <v>23</v>
      </c>
      <c r="H328">
        <f t="shared" si="18"/>
        <v>1</v>
      </c>
      <c r="I328">
        <f t="shared" si="19"/>
        <v>2</v>
      </c>
      <c r="J328">
        <f t="shared" si="20"/>
        <v>2</v>
      </c>
    </row>
    <row r="329" spans="1:10">
      <c r="A329" t="s">
        <v>8</v>
      </c>
      <c r="B329" t="s">
        <v>98</v>
      </c>
      <c r="C329" s="460">
        <f>'Area 24'!E52</f>
        <v>48</v>
      </c>
      <c r="D329" s="460">
        <f>'Area 24'!I52</f>
        <v>1</v>
      </c>
      <c r="E329" s="460">
        <f>'Area 24'!M52</f>
        <v>1</v>
      </c>
      <c r="F329" s="460">
        <f>'Area 24'!K52</f>
        <v>1</v>
      </c>
      <c r="G329" s="460" t="str">
        <f>'Area 24'!Q52</f>
        <v>23</v>
      </c>
      <c r="H329">
        <f t="shared" si="18"/>
        <v>1</v>
      </c>
      <c r="I329">
        <f t="shared" si="19"/>
        <v>2</v>
      </c>
      <c r="J329">
        <f t="shared" si="20"/>
        <v>2</v>
      </c>
    </row>
    <row r="330" spans="1:10">
      <c r="A330" t="s">
        <v>8</v>
      </c>
      <c r="B330" t="s">
        <v>99</v>
      </c>
      <c r="C330" s="460">
        <f>'Area 24'!E53</f>
        <v>49</v>
      </c>
      <c r="D330" s="460">
        <f>'Area 24'!I53</f>
        <v>-1</v>
      </c>
      <c r="E330" s="460">
        <f>'Area 24'!M53</f>
        <v>1</v>
      </c>
      <c r="F330" s="460">
        <f>'Area 24'!K53</f>
        <v>-1</v>
      </c>
      <c r="G330" s="460" t="str">
        <f>'Area 24'!Q53</f>
        <v>-1-1</v>
      </c>
      <c r="H330">
        <f t="shared" si="18"/>
        <v>-1</v>
      </c>
      <c r="I330">
        <f t="shared" si="19"/>
        <v>-1</v>
      </c>
      <c r="J330">
        <f t="shared" si="20"/>
        <v>1</v>
      </c>
    </row>
    <row r="331" spans="1:10">
      <c r="A331" t="s">
        <v>8</v>
      </c>
      <c r="B331" t="s">
        <v>100</v>
      </c>
      <c r="C331" s="460">
        <f>'Area 24'!E54</f>
        <v>50</v>
      </c>
      <c r="D331" s="460">
        <f>'Area 24'!I54</f>
        <v>1</v>
      </c>
      <c r="E331" s="460">
        <f>'Area 24'!M54</f>
        <v>1</v>
      </c>
      <c r="F331" s="460">
        <f>'Area 24'!K54</f>
        <v>1</v>
      </c>
      <c r="G331" s="460" t="str">
        <f>'Area 24'!Q54</f>
        <v>14</v>
      </c>
      <c r="H331">
        <f t="shared" si="18"/>
        <v>1</v>
      </c>
      <c r="I331">
        <f t="shared" si="19"/>
        <v>2</v>
      </c>
      <c r="J331">
        <f t="shared" si="20"/>
        <v>2</v>
      </c>
    </row>
    <row r="332" spans="1:10">
      <c r="A332" t="s">
        <v>8</v>
      </c>
      <c r="B332" t="s">
        <v>101</v>
      </c>
      <c r="C332" s="460">
        <f>'Area 24'!E55</f>
        <v>51</v>
      </c>
      <c r="D332" s="460">
        <f>'Area 24'!I55</f>
        <v>2</v>
      </c>
      <c r="E332" s="460">
        <f>'Area 24'!M55</f>
        <v>5</v>
      </c>
      <c r="F332" s="460">
        <f>'Area 24'!K55</f>
        <v>10</v>
      </c>
      <c r="G332" s="460" t="str">
        <f>'Area 24'!Q55</f>
        <v>34</v>
      </c>
      <c r="H332">
        <f t="shared" si="18"/>
        <v>3</v>
      </c>
      <c r="I332">
        <f t="shared" si="19"/>
        <v>4</v>
      </c>
      <c r="J332">
        <f t="shared" si="20"/>
        <v>12</v>
      </c>
    </row>
    <row r="333" spans="1:10">
      <c r="A333" t="s">
        <v>8</v>
      </c>
      <c r="B333" t="s">
        <v>102</v>
      </c>
      <c r="C333" s="460">
        <f>'Area 24'!E56</f>
        <v>52</v>
      </c>
      <c r="D333" s="460">
        <f>'Area 24'!I56</f>
        <v>-1</v>
      </c>
      <c r="E333" s="460">
        <f>'Area 24'!M56</f>
        <v>1</v>
      </c>
      <c r="F333" s="460">
        <f>'Area 24'!K56</f>
        <v>-1</v>
      </c>
      <c r="G333" s="460" t="str">
        <f>'Area 24'!Q56</f>
        <v>-1-1</v>
      </c>
      <c r="H333">
        <f t="shared" si="18"/>
        <v>-1</v>
      </c>
      <c r="I333">
        <f t="shared" si="19"/>
        <v>-1</v>
      </c>
      <c r="J333">
        <f t="shared" si="20"/>
        <v>1</v>
      </c>
    </row>
    <row r="334" spans="1:10">
      <c r="A334" t="s">
        <v>8</v>
      </c>
      <c r="B334" t="s">
        <v>103</v>
      </c>
      <c r="C334" s="460">
        <f>'Area 24'!E57</f>
        <v>53</v>
      </c>
      <c r="D334" s="460">
        <f>'Area 24'!I57</f>
        <v>1</v>
      </c>
      <c r="E334" s="460">
        <f>'Area 24'!M57</f>
        <v>1</v>
      </c>
      <c r="F334" s="460">
        <f>'Area 24'!K57</f>
        <v>1</v>
      </c>
      <c r="G334" s="460" t="str">
        <f>'Area 24'!Q57</f>
        <v>23</v>
      </c>
      <c r="H334">
        <f t="shared" si="18"/>
        <v>1</v>
      </c>
      <c r="I334">
        <f t="shared" si="19"/>
        <v>2</v>
      </c>
      <c r="J334">
        <f t="shared" si="20"/>
        <v>2</v>
      </c>
    </row>
    <row r="335" spans="1:10">
      <c r="A335" t="s">
        <v>8</v>
      </c>
      <c r="B335" t="s">
        <v>104</v>
      </c>
      <c r="C335" s="460">
        <f>'Area 24'!E58</f>
        <v>54</v>
      </c>
      <c r="D335" s="460">
        <f>'Area 24'!I58</f>
        <v>-1</v>
      </c>
      <c r="E335" s="460">
        <f>'Area 24'!M58</f>
        <v>1</v>
      </c>
      <c r="F335" s="460">
        <f>'Area 24'!K58</f>
        <v>-1</v>
      </c>
      <c r="G335" s="460" t="str">
        <f>'Area 24'!Q58</f>
        <v>-1-1</v>
      </c>
      <c r="H335">
        <f t="shared" si="18"/>
        <v>-1</v>
      </c>
      <c r="I335">
        <f t="shared" si="19"/>
        <v>-1</v>
      </c>
      <c r="J335">
        <f t="shared" si="20"/>
        <v>1</v>
      </c>
    </row>
    <row r="336" spans="1:10">
      <c r="A336" t="s">
        <v>8</v>
      </c>
      <c r="B336" t="s">
        <v>105</v>
      </c>
      <c r="C336" s="460">
        <f>'Area 24'!E59</f>
        <v>55</v>
      </c>
      <c r="D336" s="460">
        <f>'Area 24'!I59</f>
        <v>-1</v>
      </c>
      <c r="E336" s="460">
        <f>'Area 24'!M59</f>
        <v>1</v>
      </c>
      <c r="F336" s="460">
        <f>'Area 24'!K59</f>
        <v>-1</v>
      </c>
      <c r="G336" s="460" t="str">
        <f>'Area 24'!Q59</f>
        <v>-1-1</v>
      </c>
      <c r="H336">
        <f t="shared" si="18"/>
        <v>-1</v>
      </c>
      <c r="I336">
        <f t="shared" si="19"/>
        <v>-1</v>
      </c>
      <c r="J336">
        <f t="shared" si="20"/>
        <v>1</v>
      </c>
    </row>
    <row r="337" spans="1:10">
      <c r="A337" t="s">
        <v>8</v>
      </c>
      <c r="B337" t="s">
        <v>106</v>
      </c>
      <c r="C337" s="460">
        <f>'Area 24'!E60</f>
        <v>56</v>
      </c>
      <c r="D337" s="460">
        <f>'Area 24'!I60</f>
        <v>-1</v>
      </c>
      <c r="E337" s="460">
        <f>'Area 24'!M60</f>
        <v>1</v>
      </c>
      <c r="F337" s="460">
        <f>'Area 24'!K60</f>
        <v>-1</v>
      </c>
      <c r="G337" s="460" t="str">
        <f>'Area 24'!Q60</f>
        <v>-1-1</v>
      </c>
      <c r="H337">
        <f t="shared" si="18"/>
        <v>-1</v>
      </c>
      <c r="I337">
        <f t="shared" si="19"/>
        <v>-1</v>
      </c>
      <c r="J337">
        <f t="shared" si="20"/>
        <v>1</v>
      </c>
    </row>
    <row r="338" spans="1:10">
      <c r="A338" t="s">
        <v>8</v>
      </c>
      <c r="B338" t="s">
        <v>107</v>
      </c>
      <c r="C338" s="460">
        <f>'Area 24'!E61</f>
        <v>57</v>
      </c>
      <c r="D338" s="460">
        <f>'Area 24'!I61</f>
        <v>-1</v>
      </c>
      <c r="E338" s="460">
        <f>'Area 24'!M61</f>
        <v>1</v>
      </c>
      <c r="F338" s="460">
        <f>'Area 24'!K61</f>
        <v>-1</v>
      </c>
      <c r="G338" s="460" t="str">
        <f>'Area 24'!Q61</f>
        <v>-1-1</v>
      </c>
      <c r="H338">
        <f t="shared" si="18"/>
        <v>-1</v>
      </c>
      <c r="I338">
        <f t="shared" si="19"/>
        <v>-1</v>
      </c>
      <c r="J338">
        <f t="shared" si="20"/>
        <v>1</v>
      </c>
    </row>
    <row r="339" spans="1:10">
      <c r="A339" t="s">
        <v>8</v>
      </c>
      <c r="B339" t="s">
        <v>108</v>
      </c>
      <c r="C339" s="460">
        <f>'Area 24'!E62</f>
        <v>58</v>
      </c>
      <c r="D339" s="460">
        <f>'Area 24'!I62</f>
        <v>-1</v>
      </c>
      <c r="E339" s="460">
        <f>'Area 24'!M62</f>
        <v>1</v>
      </c>
      <c r="F339" s="460">
        <f>'Area 24'!K62</f>
        <v>-1</v>
      </c>
      <c r="G339" s="460" t="str">
        <f>'Area 24'!Q62</f>
        <v>-1-1</v>
      </c>
      <c r="H339">
        <f t="shared" si="18"/>
        <v>-1</v>
      </c>
      <c r="I339">
        <f t="shared" si="19"/>
        <v>-1</v>
      </c>
      <c r="J339">
        <f t="shared" si="20"/>
        <v>1</v>
      </c>
    </row>
    <row r="340" spans="1:10">
      <c r="A340" t="s">
        <v>8</v>
      </c>
      <c r="B340" t="s">
        <v>109</v>
      </c>
      <c r="C340" s="460">
        <f>'Area 24'!E63</f>
        <v>59</v>
      </c>
      <c r="D340" s="460">
        <f>'Area 24'!I63</f>
        <v>-1</v>
      </c>
      <c r="E340" s="460">
        <f>'Area 24'!M63</f>
        <v>1</v>
      </c>
      <c r="F340" s="460">
        <f>'Area 24'!K63</f>
        <v>-1</v>
      </c>
      <c r="G340" s="460" t="str">
        <f>'Area 24'!Q63</f>
        <v>-1-1</v>
      </c>
      <c r="H340">
        <f t="shared" si="18"/>
        <v>-1</v>
      </c>
      <c r="I340">
        <f t="shared" si="19"/>
        <v>-1</v>
      </c>
      <c r="J340">
        <f t="shared" si="20"/>
        <v>1</v>
      </c>
    </row>
    <row r="341" spans="1:10">
      <c r="A341" t="s">
        <v>8</v>
      </c>
      <c r="B341" t="s">
        <v>110</v>
      </c>
      <c r="C341" s="460">
        <f>'Area 24'!E64</f>
        <v>60</v>
      </c>
      <c r="D341" s="460">
        <f>'Area 24'!I64</f>
        <v>-1</v>
      </c>
      <c r="E341" s="460">
        <f>'Area 24'!M64</f>
        <v>1</v>
      </c>
      <c r="F341" s="460">
        <f>'Area 24'!K64</f>
        <v>-1</v>
      </c>
      <c r="G341" s="460" t="str">
        <f>'Area 24'!Q64</f>
        <v>-1-1</v>
      </c>
      <c r="H341">
        <f t="shared" si="18"/>
        <v>-1</v>
      </c>
      <c r="I341">
        <f t="shared" si="19"/>
        <v>-1</v>
      </c>
      <c r="J341">
        <f t="shared" si="20"/>
        <v>1</v>
      </c>
    </row>
    <row r="342" spans="1:10">
      <c r="A342" t="s">
        <v>8</v>
      </c>
      <c r="B342" t="s">
        <v>111</v>
      </c>
      <c r="C342" s="460">
        <f>'Area 24'!E65</f>
        <v>61</v>
      </c>
      <c r="D342" s="460">
        <f>'Area 24'!I65</f>
        <v>-1</v>
      </c>
      <c r="E342" s="460">
        <f>'Area 24'!M65</f>
        <v>1</v>
      </c>
      <c r="F342" s="460">
        <f>'Area 24'!K65</f>
        <v>-1</v>
      </c>
      <c r="G342" s="460" t="str">
        <f>'Area 24'!Q65</f>
        <v>-1-1</v>
      </c>
      <c r="H342">
        <f t="shared" si="18"/>
        <v>-1</v>
      </c>
      <c r="I342">
        <f t="shared" si="19"/>
        <v>-1</v>
      </c>
      <c r="J342">
        <f t="shared" si="20"/>
        <v>1</v>
      </c>
    </row>
    <row r="343" spans="1:10">
      <c r="A343" t="s">
        <v>8</v>
      </c>
      <c r="B343" t="s">
        <v>112</v>
      </c>
      <c r="C343" s="460">
        <f>'Area 24'!E66</f>
        <v>62</v>
      </c>
      <c r="D343" s="460">
        <f>'Area 24'!I66</f>
        <v>-1</v>
      </c>
      <c r="E343" s="460">
        <f>'Area 24'!M66</f>
        <v>1</v>
      </c>
      <c r="F343" s="460">
        <f>'Area 24'!K66</f>
        <v>-1</v>
      </c>
      <c r="G343" s="460" t="str">
        <f>'Area 24'!Q66</f>
        <v>-1-1</v>
      </c>
      <c r="H343">
        <f t="shared" si="18"/>
        <v>-1</v>
      </c>
      <c r="I343">
        <f t="shared" si="19"/>
        <v>-1</v>
      </c>
      <c r="J343">
        <f t="shared" si="20"/>
        <v>1</v>
      </c>
    </row>
    <row r="344" spans="1:10">
      <c r="A344" t="s">
        <v>8</v>
      </c>
      <c r="B344" t="s">
        <v>113</v>
      </c>
      <c r="C344" s="460">
        <f>'Area 24'!E67</f>
        <v>63</v>
      </c>
      <c r="D344" s="460">
        <f>'Area 24'!I67</f>
        <v>-1</v>
      </c>
      <c r="E344" s="460">
        <f>'Area 24'!M67</f>
        <v>1</v>
      </c>
      <c r="F344" s="460">
        <f>'Area 24'!K67</f>
        <v>-1</v>
      </c>
      <c r="G344" s="460" t="str">
        <f>'Area 24'!Q67</f>
        <v>-1-1</v>
      </c>
      <c r="H344">
        <f t="shared" si="18"/>
        <v>-1</v>
      </c>
      <c r="I344">
        <f t="shared" si="19"/>
        <v>-1</v>
      </c>
      <c r="J344">
        <f t="shared" si="20"/>
        <v>1</v>
      </c>
    </row>
    <row r="345" spans="1:10">
      <c r="A345" t="s">
        <v>8</v>
      </c>
      <c r="B345" t="s">
        <v>114</v>
      </c>
      <c r="C345" s="460">
        <f>'Area 24'!E68</f>
        <v>64</v>
      </c>
      <c r="D345" s="460">
        <f>'Area 24'!I68</f>
        <v>-1</v>
      </c>
      <c r="E345" s="460">
        <f>'Area 24'!M68</f>
        <v>1</v>
      </c>
      <c r="F345" s="460">
        <f>'Area 24'!K68</f>
        <v>-1</v>
      </c>
      <c r="G345" s="460" t="str">
        <f>'Area 24'!Q68</f>
        <v>-1-1</v>
      </c>
      <c r="H345">
        <f t="shared" si="18"/>
        <v>-1</v>
      </c>
      <c r="I345">
        <f t="shared" si="19"/>
        <v>-1</v>
      </c>
      <c r="J345">
        <f t="shared" si="20"/>
        <v>1</v>
      </c>
    </row>
    <row r="346" spans="1:10">
      <c r="A346" t="s">
        <v>8</v>
      </c>
      <c r="B346" t="s">
        <v>115</v>
      </c>
      <c r="C346" s="460">
        <f>'Area 24'!E69</f>
        <v>65</v>
      </c>
      <c r="D346" s="460">
        <f>'Area 24'!I69</f>
        <v>1</v>
      </c>
      <c r="E346" s="460">
        <f>'Area 24'!M69</f>
        <v>1</v>
      </c>
      <c r="F346" s="460">
        <f>'Area 24'!K69</f>
        <v>1</v>
      </c>
      <c r="G346" s="460" t="str">
        <f>'Area 24'!Q69</f>
        <v>14</v>
      </c>
      <c r="H346">
        <f t="shared" si="18"/>
        <v>1</v>
      </c>
      <c r="I346">
        <f t="shared" si="19"/>
        <v>2</v>
      </c>
      <c r="J346">
        <f t="shared" si="20"/>
        <v>2</v>
      </c>
    </row>
    <row r="347" spans="1:10">
      <c r="A347" t="s">
        <v>8</v>
      </c>
      <c r="B347" t="s">
        <v>116</v>
      </c>
      <c r="C347" s="460">
        <f>'Area 24'!E70</f>
        <v>66</v>
      </c>
      <c r="D347" s="460">
        <f>'Area 24'!I70</f>
        <v>0</v>
      </c>
      <c r="E347" s="460">
        <f>'Area 24'!M70</f>
        <v>0</v>
      </c>
      <c r="F347" s="460">
        <f>'Area 24'!K70</f>
        <v>0</v>
      </c>
      <c r="G347" s="460" t="str">
        <f>'Area 24'!Q70</f>
        <v>0</v>
      </c>
      <c r="H347">
        <f t="shared" si="18"/>
        <v>0</v>
      </c>
      <c r="I347">
        <f t="shared" si="19"/>
        <v>0</v>
      </c>
      <c r="J347">
        <f t="shared" si="20"/>
        <v>0</v>
      </c>
    </row>
    <row r="348" spans="1:10">
      <c r="A348" t="s">
        <v>8</v>
      </c>
      <c r="B348" t="s">
        <v>118</v>
      </c>
      <c r="C348" s="460">
        <f>'Area 24'!E71</f>
        <v>67</v>
      </c>
      <c r="D348" s="460">
        <f>'Area 24'!I71</f>
        <v>3</v>
      </c>
      <c r="E348" s="460">
        <f>'Area 24'!M71</f>
        <v>5</v>
      </c>
      <c r="F348" s="460">
        <f>'Area 24'!K71</f>
        <v>15</v>
      </c>
      <c r="G348" s="460" t="str">
        <f>'Area 24'!Q71</f>
        <v>44</v>
      </c>
      <c r="H348">
        <f t="shared" si="18"/>
        <v>4</v>
      </c>
      <c r="I348">
        <f t="shared" si="19"/>
        <v>5</v>
      </c>
      <c r="J348">
        <f t="shared" si="20"/>
        <v>20</v>
      </c>
    </row>
    <row r="349" spans="1:10">
      <c r="A349" t="s">
        <v>8</v>
      </c>
      <c r="B349" t="s">
        <v>119</v>
      </c>
      <c r="C349" s="460">
        <f>'Area 24'!E72</f>
        <v>68</v>
      </c>
      <c r="D349" s="460">
        <f>'Area 24'!I72</f>
        <v>-1</v>
      </c>
      <c r="E349" s="460">
        <f>'Area 24'!M72</f>
        <v>1</v>
      </c>
      <c r="F349" s="460">
        <f>'Area 24'!K72</f>
        <v>-1</v>
      </c>
      <c r="G349" s="460" t="str">
        <f>'Area 24'!Q72</f>
        <v>-1-1</v>
      </c>
      <c r="H349">
        <f t="shared" si="18"/>
        <v>-1</v>
      </c>
      <c r="I349">
        <f t="shared" si="19"/>
        <v>-1</v>
      </c>
      <c r="J349">
        <f t="shared" si="20"/>
        <v>1</v>
      </c>
    </row>
    <row r="350" spans="1:10">
      <c r="A350" t="s">
        <v>8</v>
      </c>
      <c r="B350" t="s">
        <v>120</v>
      </c>
      <c r="C350" s="460">
        <f>'Area 24'!E73</f>
        <v>69</v>
      </c>
      <c r="D350" s="460">
        <f>'Area 24'!I73</f>
        <v>1</v>
      </c>
      <c r="E350" s="460">
        <f>'Area 24'!M73</f>
        <v>1</v>
      </c>
      <c r="F350" s="460">
        <f>'Area 24'!K73</f>
        <v>1</v>
      </c>
      <c r="G350" s="460" t="str">
        <f>'Area 24'!Q73</f>
        <v>13</v>
      </c>
      <c r="H350">
        <f t="shared" ref="H350:H351" si="21">VLOOKUP(F350,biorisk,2,FALSE)</f>
        <v>1</v>
      </c>
      <c r="I350">
        <f t="shared" ref="I350:I351" si="22">VLOOKUP(G350,futurerisk,2,FALSE)</f>
        <v>1</v>
      </c>
      <c r="J350">
        <f t="shared" ref="J350:J351" si="23">H350*I350</f>
        <v>1</v>
      </c>
    </row>
    <row r="351" spans="1:10">
      <c r="A351" t="s">
        <v>8</v>
      </c>
      <c r="B351" t="s">
        <v>121</v>
      </c>
      <c r="C351" s="460">
        <f>'Area 24'!E74</f>
        <v>70</v>
      </c>
      <c r="D351" s="460">
        <f>'Area 24'!I74</f>
        <v>-1</v>
      </c>
      <c r="E351" s="460">
        <f>'Area 24'!M74</f>
        <v>1</v>
      </c>
      <c r="F351" s="460">
        <f>'Area 24'!K74</f>
        <v>-1</v>
      </c>
      <c r="G351" s="460" t="str">
        <f>'Area 24'!Q74</f>
        <v>-1-1</v>
      </c>
      <c r="H351">
        <f t="shared" si="21"/>
        <v>-1</v>
      </c>
      <c r="I351">
        <f t="shared" si="22"/>
        <v>-1</v>
      </c>
      <c r="J351">
        <f t="shared" si="23"/>
        <v>1</v>
      </c>
    </row>
    <row r="352" spans="1:10">
      <c r="A352" t="s">
        <v>9</v>
      </c>
      <c r="B352" t="s">
        <v>40</v>
      </c>
      <c r="C352" s="460">
        <v>1</v>
      </c>
      <c r="D352" s="460">
        <f>'Area 24'!AC5</f>
        <v>1</v>
      </c>
      <c r="E352" s="460">
        <f>'Area 24'!AG5</f>
        <v>2</v>
      </c>
      <c r="F352" s="460">
        <f>'Area 24'!AE5</f>
        <v>2</v>
      </c>
      <c r="G352" s="460" t="str">
        <f>'Area 24'!AK5</f>
        <v>13</v>
      </c>
      <c r="H352">
        <f t="shared" ref="H352:H415" si="24">VLOOKUP(F352,biorisk,2,FALSE)</f>
        <v>1</v>
      </c>
      <c r="I352">
        <f t="shared" ref="I352:I415" si="25">VLOOKUP(G352,futurerisk,2,FALSE)</f>
        <v>1</v>
      </c>
      <c r="J352">
        <f t="shared" ref="J352:J415" si="26">H352*I352</f>
        <v>1</v>
      </c>
    </row>
    <row r="353" spans="1:10">
      <c r="A353" t="s">
        <v>9</v>
      </c>
      <c r="B353" t="s">
        <v>41</v>
      </c>
      <c r="C353" s="460">
        <v>2</v>
      </c>
      <c r="D353" s="460">
        <f>'Area 24'!AC6</f>
        <v>1</v>
      </c>
      <c r="E353" s="460">
        <f>'Area 24'!AG6</f>
        <v>1</v>
      </c>
      <c r="F353" s="460">
        <f>'Area 24'!AE6</f>
        <v>1</v>
      </c>
      <c r="G353" s="460" t="str">
        <f>'Area 24'!AK6</f>
        <v>21</v>
      </c>
      <c r="H353">
        <f t="shared" si="24"/>
        <v>1</v>
      </c>
      <c r="I353">
        <f t="shared" si="25"/>
        <v>1</v>
      </c>
      <c r="J353">
        <f t="shared" si="26"/>
        <v>1</v>
      </c>
    </row>
    <row r="354" spans="1:10">
      <c r="A354" t="s">
        <v>9</v>
      </c>
      <c r="B354" t="s">
        <v>44</v>
      </c>
      <c r="C354" s="460">
        <v>3</v>
      </c>
      <c r="D354" s="460">
        <f>'Area 24'!AC7</f>
        <v>1</v>
      </c>
      <c r="E354" s="460">
        <f>'Area 24'!AG7</f>
        <v>1</v>
      </c>
      <c r="F354" s="460">
        <f>'Area 24'!AE7</f>
        <v>1</v>
      </c>
      <c r="G354" s="460" t="str">
        <f>'Area 24'!AK7</f>
        <v>23</v>
      </c>
      <c r="H354">
        <f t="shared" si="24"/>
        <v>1</v>
      </c>
      <c r="I354">
        <f t="shared" si="25"/>
        <v>2</v>
      </c>
      <c r="J354">
        <f t="shared" si="26"/>
        <v>2</v>
      </c>
    </row>
    <row r="355" spans="1:10">
      <c r="A355" t="s">
        <v>9</v>
      </c>
      <c r="B355" t="s">
        <v>45</v>
      </c>
      <c r="C355" s="460">
        <v>4</v>
      </c>
      <c r="D355" s="460">
        <f>'Area 24'!AC8</f>
        <v>-1</v>
      </c>
      <c r="E355" s="460">
        <f>'Area 24'!AG8</f>
        <v>1</v>
      </c>
      <c r="F355" s="460">
        <f>'Area 24'!AE8</f>
        <v>-1</v>
      </c>
      <c r="G355" s="460" t="str">
        <f>'Area 24'!AK8</f>
        <v>-1-1</v>
      </c>
      <c r="H355">
        <f t="shared" si="24"/>
        <v>-1</v>
      </c>
      <c r="I355">
        <f t="shared" si="25"/>
        <v>-1</v>
      </c>
      <c r="J355">
        <f t="shared" si="26"/>
        <v>1</v>
      </c>
    </row>
    <row r="356" spans="1:10">
      <c r="A356" t="s">
        <v>9</v>
      </c>
      <c r="B356" t="s">
        <v>46</v>
      </c>
      <c r="C356" s="460">
        <v>5</v>
      </c>
      <c r="D356" s="460">
        <f>'Area 24'!AC9</f>
        <v>1</v>
      </c>
      <c r="E356" s="460">
        <f>'Area 24'!AG9</f>
        <v>1</v>
      </c>
      <c r="F356" s="460">
        <f>'Area 24'!AE9</f>
        <v>1</v>
      </c>
      <c r="G356" s="460" t="str">
        <f>'Area 24'!AK9</f>
        <v>13</v>
      </c>
      <c r="H356">
        <f t="shared" si="24"/>
        <v>1</v>
      </c>
      <c r="I356">
        <f t="shared" si="25"/>
        <v>1</v>
      </c>
      <c r="J356">
        <f t="shared" si="26"/>
        <v>1</v>
      </c>
    </row>
    <row r="357" spans="1:10">
      <c r="A357" t="s">
        <v>9</v>
      </c>
      <c r="B357" t="s">
        <v>48</v>
      </c>
      <c r="C357" s="460">
        <v>6</v>
      </c>
      <c r="D357" s="460">
        <f>'Area 24'!AC10</f>
        <v>1</v>
      </c>
      <c r="E357" s="460">
        <f>'Area 24'!AG10</f>
        <v>1</v>
      </c>
      <c r="F357" s="460">
        <f>'Area 24'!AE10</f>
        <v>1</v>
      </c>
      <c r="G357" s="460" t="str">
        <f>'Area 24'!AK10</f>
        <v>14</v>
      </c>
      <c r="H357">
        <f t="shared" si="24"/>
        <v>1</v>
      </c>
      <c r="I357">
        <f t="shared" si="25"/>
        <v>2</v>
      </c>
      <c r="J357">
        <f t="shared" si="26"/>
        <v>2</v>
      </c>
    </row>
    <row r="358" spans="1:10">
      <c r="A358" t="s">
        <v>9</v>
      </c>
      <c r="B358" t="s">
        <v>49</v>
      </c>
      <c r="C358" s="460">
        <v>7</v>
      </c>
      <c r="D358" s="460">
        <f>'Area 24'!AC11</f>
        <v>1</v>
      </c>
      <c r="E358" s="460">
        <f>'Area 24'!AG11</f>
        <v>1</v>
      </c>
      <c r="F358" s="460">
        <f>'Area 24'!AE11</f>
        <v>1</v>
      </c>
      <c r="G358" s="460" t="str">
        <f>'Area 24'!AK11</f>
        <v>13</v>
      </c>
      <c r="H358">
        <f t="shared" si="24"/>
        <v>1</v>
      </c>
      <c r="I358">
        <f t="shared" si="25"/>
        <v>1</v>
      </c>
      <c r="J358">
        <f t="shared" si="26"/>
        <v>1</v>
      </c>
    </row>
    <row r="359" spans="1:10">
      <c r="A359" t="s">
        <v>9</v>
      </c>
      <c r="B359" t="s">
        <v>50</v>
      </c>
      <c r="C359" s="460">
        <v>8</v>
      </c>
      <c r="D359" s="460">
        <f>'Area 24'!AC12</f>
        <v>1</v>
      </c>
      <c r="E359" s="460">
        <f>'Area 24'!AG12</f>
        <v>1</v>
      </c>
      <c r="F359" s="460">
        <f>'Area 24'!AE12</f>
        <v>1</v>
      </c>
      <c r="G359" s="460" t="str">
        <f>'Area 24'!AK12</f>
        <v>13</v>
      </c>
      <c r="H359">
        <f t="shared" si="24"/>
        <v>1</v>
      </c>
      <c r="I359">
        <f t="shared" si="25"/>
        <v>1</v>
      </c>
      <c r="J359">
        <f t="shared" si="26"/>
        <v>1</v>
      </c>
    </row>
    <row r="360" spans="1:10">
      <c r="A360" t="s">
        <v>9</v>
      </c>
      <c r="B360" t="s">
        <v>52</v>
      </c>
      <c r="C360" s="460">
        <v>9</v>
      </c>
      <c r="D360" s="460">
        <f>'Area 24'!AC13</f>
        <v>1</v>
      </c>
      <c r="E360" s="460">
        <f>'Area 24'!AG13</f>
        <v>2</v>
      </c>
      <c r="F360" s="460">
        <f>'Area 24'!AE13</f>
        <v>2</v>
      </c>
      <c r="G360" s="460" t="str">
        <f>'Area 24'!AK13</f>
        <v>12</v>
      </c>
      <c r="H360">
        <f t="shared" si="24"/>
        <v>1</v>
      </c>
      <c r="I360">
        <f t="shared" si="25"/>
        <v>1</v>
      </c>
      <c r="J360">
        <f t="shared" si="26"/>
        <v>1</v>
      </c>
    </row>
    <row r="361" spans="1:10">
      <c r="A361" t="s">
        <v>9</v>
      </c>
      <c r="B361" t="s">
        <v>53</v>
      </c>
      <c r="C361" s="460">
        <v>10</v>
      </c>
      <c r="D361" s="460">
        <f>'Area 24'!AC14</f>
        <v>-1</v>
      </c>
      <c r="E361" s="460">
        <f>'Area 24'!AG14</f>
        <v>1</v>
      </c>
      <c r="F361" s="460">
        <f>'Area 24'!AE14</f>
        <v>-1</v>
      </c>
      <c r="G361" s="460" t="str">
        <f>'Area 24'!AK14</f>
        <v>-1-1</v>
      </c>
      <c r="H361">
        <f t="shared" si="24"/>
        <v>-1</v>
      </c>
      <c r="I361">
        <f t="shared" si="25"/>
        <v>-1</v>
      </c>
      <c r="J361">
        <f t="shared" si="26"/>
        <v>1</v>
      </c>
    </row>
    <row r="362" spans="1:10">
      <c r="A362" t="s">
        <v>9</v>
      </c>
      <c r="B362" t="s">
        <v>55</v>
      </c>
      <c r="C362" s="460">
        <v>11</v>
      </c>
      <c r="D362" s="460">
        <f>'Area 24'!AC15</f>
        <v>1</v>
      </c>
      <c r="E362" s="460">
        <f>'Area 24'!AG15</f>
        <v>3</v>
      </c>
      <c r="F362" s="460">
        <f>'Area 24'!AE15</f>
        <v>3</v>
      </c>
      <c r="G362" s="460" t="str">
        <f>'Area 24'!AK15</f>
        <v>14</v>
      </c>
      <c r="H362">
        <f t="shared" si="24"/>
        <v>1</v>
      </c>
      <c r="I362">
        <f t="shared" si="25"/>
        <v>2</v>
      </c>
      <c r="J362">
        <f t="shared" si="26"/>
        <v>2</v>
      </c>
    </row>
    <row r="363" spans="1:10">
      <c r="A363" t="s">
        <v>9</v>
      </c>
      <c r="B363" t="s">
        <v>56</v>
      </c>
      <c r="C363" s="460">
        <v>12</v>
      </c>
      <c r="D363" s="460">
        <f>'Area 24'!AC16</f>
        <v>0</v>
      </c>
      <c r="E363" s="460">
        <f>'Area 24'!AG16</f>
        <v>0</v>
      </c>
      <c r="F363" s="460">
        <f>'Area 24'!AE16</f>
        <v>0</v>
      </c>
      <c r="G363" s="460" t="str">
        <f>'Area 24'!AK16</f>
        <v>0</v>
      </c>
      <c r="H363">
        <f t="shared" si="24"/>
        <v>0</v>
      </c>
      <c r="I363">
        <f t="shared" si="25"/>
        <v>0</v>
      </c>
      <c r="J363">
        <f t="shared" si="26"/>
        <v>0</v>
      </c>
    </row>
    <row r="364" spans="1:10">
      <c r="A364" t="s">
        <v>9</v>
      </c>
      <c r="B364" t="s">
        <v>57</v>
      </c>
      <c r="C364" s="460">
        <v>13</v>
      </c>
      <c r="D364" s="460">
        <f>'Area 24'!AC17</f>
        <v>-1</v>
      </c>
      <c r="E364" s="460">
        <f>'Area 24'!AG17</f>
        <v>1</v>
      </c>
      <c r="F364" s="460">
        <f>'Area 24'!AE17</f>
        <v>-1</v>
      </c>
      <c r="G364" s="460" t="str">
        <f>'Area 24'!AK17</f>
        <v>-1-1</v>
      </c>
      <c r="H364">
        <f t="shared" si="24"/>
        <v>-1</v>
      </c>
      <c r="I364">
        <f t="shared" si="25"/>
        <v>-1</v>
      </c>
      <c r="J364">
        <f t="shared" si="26"/>
        <v>1</v>
      </c>
    </row>
    <row r="365" spans="1:10">
      <c r="A365" t="s">
        <v>9</v>
      </c>
      <c r="B365" t="s">
        <v>58</v>
      </c>
      <c r="C365" s="460">
        <v>14</v>
      </c>
      <c r="D365" s="460">
        <f>'Area 24'!AC18</f>
        <v>-1</v>
      </c>
      <c r="E365" s="460">
        <f>'Area 24'!AG18</f>
        <v>1</v>
      </c>
      <c r="F365" s="460">
        <f>'Area 24'!AE18</f>
        <v>-1</v>
      </c>
      <c r="G365" s="460" t="str">
        <f>'Area 24'!AK18</f>
        <v>-1-1</v>
      </c>
      <c r="H365">
        <f t="shared" si="24"/>
        <v>-1</v>
      </c>
      <c r="I365">
        <f t="shared" si="25"/>
        <v>-1</v>
      </c>
      <c r="J365">
        <f t="shared" si="26"/>
        <v>1</v>
      </c>
    </row>
    <row r="366" spans="1:10">
      <c r="A366" t="s">
        <v>9</v>
      </c>
      <c r="B366" t="s">
        <v>59</v>
      </c>
      <c r="C366" s="460">
        <v>15</v>
      </c>
      <c r="D366" s="460">
        <f>'Area 24'!AC19</f>
        <v>1</v>
      </c>
      <c r="E366" s="460">
        <f>'Area 24'!AG19</f>
        <v>1</v>
      </c>
      <c r="F366" s="460">
        <f>'Area 24'!AE19</f>
        <v>1</v>
      </c>
      <c r="G366" s="460" t="str">
        <f>'Area 24'!AK19</f>
        <v>11</v>
      </c>
      <c r="H366">
        <f t="shared" si="24"/>
        <v>1</v>
      </c>
      <c r="I366">
        <f t="shared" si="25"/>
        <v>1</v>
      </c>
      <c r="J366">
        <f t="shared" si="26"/>
        <v>1</v>
      </c>
    </row>
    <row r="367" spans="1:10">
      <c r="A367" t="s">
        <v>9</v>
      </c>
      <c r="B367" t="s">
        <v>61</v>
      </c>
      <c r="C367" s="460">
        <v>16</v>
      </c>
      <c r="D367" s="460">
        <f>'Area 24'!AC20</f>
        <v>1</v>
      </c>
      <c r="E367" s="460">
        <f>'Area 24'!AG20</f>
        <v>1</v>
      </c>
      <c r="F367" s="460">
        <f>'Area 24'!AE20</f>
        <v>1</v>
      </c>
      <c r="G367" s="460" t="str">
        <f>'Area 24'!AK20</f>
        <v>23</v>
      </c>
      <c r="H367">
        <f t="shared" si="24"/>
        <v>1</v>
      </c>
      <c r="I367">
        <f t="shared" si="25"/>
        <v>2</v>
      </c>
      <c r="J367">
        <f t="shared" si="26"/>
        <v>2</v>
      </c>
    </row>
    <row r="368" spans="1:10">
      <c r="A368" t="s">
        <v>9</v>
      </c>
      <c r="B368" t="s">
        <v>62</v>
      </c>
      <c r="C368" s="460">
        <v>17</v>
      </c>
      <c r="D368" s="460">
        <f>'Area 24'!AC21</f>
        <v>1</v>
      </c>
      <c r="E368" s="460">
        <f>'Area 24'!AG21</f>
        <v>1</v>
      </c>
      <c r="F368" s="460">
        <f>'Area 24'!AE21</f>
        <v>1</v>
      </c>
      <c r="G368" s="460" t="str">
        <f>'Area 24'!AK21</f>
        <v>23</v>
      </c>
      <c r="H368">
        <f t="shared" si="24"/>
        <v>1</v>
      </c>
      <c r="I368">
        <f t="shared" si="25"/>
        <v>2</v>
      </c>
      <c r="J368">
        <f t="shared" si="26"/>
        <v>2</v>
      </c>
    </row>
    <row r="369" spans="1:10">
      <c r="A369" t="s">
        <v>9</v>
      </c>
      <c r="B369" t="s">
        <v>291</v>
      </c>
      <c r="C369" s="460">
        <v>18</v>
      </c>
      <c r="D369" s="460">
        <f>'Area 24'!AC22</f>
        <v>1</v>
      </c>
      <c r="E369" s="460">
        <f>'Area 24'!AG22</f>
        <v>1</v>
      </c>
      <c r="F369" s="460">
        <f>'Area 24'!AE22</f>
        <v>1</v>
      </c>
      <c r="G369" s="460" t="str">
        <f>'Area 24'!AK22</f>
        <v>23</v>
      </c>
      <c r="H369">
        <f t="shared" si="24"/>
        <v>1</v>
      </c>
      <c r="I369">
        <f t="shared" si="25"/>
        <v>2</v>
      </c>
      <c r="J369">
        <f t="shared" si="26"/>
        <v>2</v>
      </c>
    </row>
    <row r="370" spans="1:10">
      <c r="A370" t="s">
        <v>9</v>
      </c>
      <c r="B370" t="s">
        <v>64</v>
      </c>
      <c r="C370" s="460">
        <v>19</v>
      </c>
      <c r="D370" s="460">
        <f>'Area 24'!AC23</f>
        <v>-1</v>
      </c>
      <c r="E370" s="460">
        <f>'Area 24'!AG23</f>
        <v>1</v>
      </c>
      <c r="F370" s="460">
        <f>'Area 24'!AE23</f>
        <v>-1</v>
      </c>
      <c r="G370" s="460" t="str">
        <f>'Area 24'!AK23</f>
        <v>-1-1</v>
      </c>
      <c r="H370">
        <f t="shared" si="24"/>
        <v>-1</v>
      </c>
      <c r="I370">
        <f t="shared" si="25"/>
        <v>-1</v>
      </c>
      <c r="J370">
        <f t="shared" si="26"/>
        <v>1</v>
      </c>
    </row>
    <row r="371" spans="1:10">
      <c r="A371" t="s">
        <v>9</v>
      </c>
      <c r="B371" t="s">
        <v>65</v>
      </c>
      <c r="C371" s="460">
        <v>20</v>
      </c>
      <c r="D371" s="460">
        <f>'Area 24'!AC24</f>
        <v>-1</v>
      </c>
      <c r="E371" s="460">
        <f>'Area 24'!AG24</f>
        <v>1</v>
      </c>
      <c r="F371" s="460">
        <f>'Area 24'!AE24</f>
        <v>-1</v>
      </c>
      <c r="G371" s="460" t="str">
        <f>'Area 24'!AK24</f>
        <v>-1-1</v>
      </c>
      <c r="H371">
        <f t="shared" si="24"/>
        <v>-1</v>
      </c>
      <c r="I371">
        <f t="shared" si="25"/>
        <v>-1</v>
      </c>
      <c r="J371">
        <f t="shared" si="26"/>
        <v>1</v>
      </c>
    </row>
    <row r="372" spans="1:10">
      <c r="A372" t="s">
        <v>9</v>
      </c>
      <c r="B372" t="s">
        <v>66</v>
      </c>
      <c r="C372" s="460">
        <v>21</v>
      </c>
      <c r="D372" s="460">
        <f>'Area 24'!AC25</f>
        <v>1</v>
      </c>
      <c r="E372" s="460">
        <f>'Area 24'!AG25</f>
        <v>1</v>
      </c>
      <c r="F372" s="460">
        <f>'Area 24'!AE25</f>
        <v>1</v>
      </c>
      <c r="G372" s="460" t="str">
        <f>'Area 24'!AK25</f>
        <v>11</v>
      </c>
      <c r="H372">
        <f t="shared" si="24"/>
        <v>1</v>
      </c>
      <c r="I372">
        <f t="shared" si="25"/>
        <v>1</v>
      </c>
      <c r="J372">
        <f t="shared" si="26"/>
        <v>1</v>
      </c>
    </row>
    <row r="373" spans="1:10">
      <c r="A373" t="s">
        <v>9</v>
      </c>
      <c r="B373" t="s">
        <v>67</v>
      </c>
      <c r="C373" s="460">
        <v>22</v>
      </c>
      <c r="D373" s="460">
        <f>'Area 24'!AC26</f>
        <v>-1</v>
      </c>
      <c r="E373" s="460">
        <f>'Area 24'!AG26</f>
        <v>1</v>
      </c>
      <c r="F373" s="460">
        <f>'Area 24'!AE26</f>
        <v>-1</v>
      </c>
      <c r="G373" s="460" t="str">
        <f>'Area 24'!AK26</f>
        <v>-1-1</v>
      </c>
      <c r="H373">
        <f t="shared" si="24"/>
        <v>-1</v>
      </c>
      <c r="I373">
        <f t="shared" si="25"/>
        <v>-1</v>
      </c>
      <c r="J373">
        <f t="shared" si="26"/>
        <v>1</v>
      </c>
    </row>
    <row r="374" spans="1:10">
      <c r="A374" t="s">
        <v>9</v>
      </c>
      <c r="B374" t="s">
        <v>69</v>
      </c>
      <c r="C374" s="460">
        <v>23</v>
      </c>
      <c r="D374" s="460">
        <f>'Area 24'!AC27</f>
        <v>0</v>
      </c>
      <c r="E374" s="460">
        <f>'Area 24'!AG27</f>
        <v>0</v>
      </c>
      <c r="F374" s="460">
        <f>'Area 24'!AE27</f>
        <v>0</v>
      </c>
      <c r="G374" s="460" t="str">
        <f>'Area 24'!AK27</f>
        <v>0</v>
      </c>
      <c r="H374">
        <f t="shared" si="24"/>
        <v>0</v>
      </c>
      <c r="I374">
        <f t="shared" si="25"/>
        <v>0</v>
      </c>
      <c r="J374">
        <f t="shared" si="26"/>
        <v>0</v>
      </c>
    </row>
    <row r="375" spans="1:10">
      <c r="A375" t="s">
        <v>9</v>
      </c>
      <c r="B375" t="s">
        <v>71</v>
      </c>
      <c r="C375" s="460">
        <v>24</v>
      </c>
      <c r="D375" s="460">
        <f>'Area 24'!AC28</f>
        <v>0</v>
      </c>
      <c r="E375" s="460">
        <f>'Area 24'!AG28</f>
        <v>0</v>
      </c>
      <c r="F375" s="460">
        <f>'Area 24'!AE28</f>
        <v>0</v>
      </c>
      <c r="G375" s="460" t="str">
        <f>'Area 24'!AK28</f>
        <v>0</v>
      </c>
      <c r="H375">
        <f t="shared" si="24"/>
        <v>0</v>
      </c>
      <c r="I375">
        <f t="shared" si="25"/>
        <v>0</v>
      </c>
      <c r="J375">
        <f t="shared" si="26"/>
        <v>0</v>
      </c>
    </row>
    <row r="376" spans="1:10">
      <c r="A376" t="s">
        <v>9</v>
      </c>
      <c r="B376" t="s">
        <v>72</v>
      </c>
      <c r="C376" s="460">
        <v>25</v>
      </c>
      <c r="D376" s="460">
        <f>'Area 24'!AC29</f>
        <v>-1</v>
      </c>
      <c r="E376" s="460">
        <f>'Area 24'!AG29</f>
        <v>1</v>
      </c>
      <c r="F376" s="460">
        <f>'Area 24'!AE29</f>
        <v>-1</v>
      </c>
      <c r="G376" s="460" t="str">
        <f>'Area 24'!AK29</f>
        <v>-1-1</v>
      </c>
      <c r="H376">
        <f t="shared" si="24"/>
        <v>-1</v>
      </c>
      <c r="I376">
        <f t="shared" si="25"/>
        <v>-1</v>
      </c>
      <c r="J376">
        <f t="shared" si="26"/>
        <v>1</v>
      </c>
    </row>
    <row r="377" spans="1:10">
      <c r="A377" t="s">
        <v>9</v>
      </c>
      <c r="B377" t="s">
        <v>73</v>
      </c>
      <c r="C377" s="460">
        <v>26</v>
      </c>
      <c r="D377" s="460">
        <f>'Area 24'!AC30</f>
        <v>-1</v>
      </c>
      <c r="E377" s="460">
        <f>'Area 24'!AG30</f>
        <v>1</v>
      </c>
      <c r="F377" s="460">
        <f>'Area 24'!AE30</f>
        <v>-1</v>
      </c>
      <c r="G377" s="460" t="str">
        <f>'Area 24'!AK30</f>
        <v>-1-1</v>
      </c>
      <c r="H377">
        <f t="shared" si="24"/>
        <v>-1</v>
      </c>
      <c r="I377">
        <f t="shared" si="25"/>
        <v>-1</v>
      </c>
      <c r="J377">
        <f t="shared" si="26"/>
        <v>1</v>
      </c>
    </row>
    <row r="378" spans="1:10">
      <c r="A378" t="s">
        <v>9</v>
      </c>
      <c r="B378" t="s">
        <v>74</v>
      </c>
      <c r="C378" s="460">
        <v>27</v>
      </c>
      <c r="D378" s="460">
        <f>'Area 24'!AC31</f>
        <v>-1</v>
      </c>
      <c r="E378" s="460">
        <f>'Area 24'!AG31</f>
        <v>1</v>
      </c>
      <c r="F378" s="460">
        <f>'Area 24'!AE31</f>
        <v>-1</v>
      </c>
      <c r="G378" s="460" t="str">
        <f>'Area 24'!AK31</f>
        <v>-1-1</v>
      </c>
      <c r="H378">
        <f t="shared" si="24"/>
        <v>-1</v>
      </c>
      <c r="I378">
        <f t="shared" si="25"/>
        <v>-1</v>
      </c>
      <c r="J378">
        <f t="shared" si="26"/>
        <v>1</v>
      </c>
    </row>
    <row r="379" spans="1:10">
      <c r="A379" t="s">
        <v>9</v>
      </c>
      <c r="B379" t="s">
        <v>75</v>
      </c>
      <c r="C379" s="460">
        <v>28</v>
      </c>
      <c r="D379" s="460">
        <f>'Area 24'!AC32</f>
        <v>-1</v>
      </c>
      <c r="E379" s="460">
        <f>'Area 24'!AG32</f>
        <v>1</v>
      </c>
      <c r="F379" s="460">
        <f>'Area 24'!AE32</f>
        <v>-1</v>
      </c>
      <c r="G379" s="460" t="str">
        <f>'Area 24'!AK32</f>
        <v>-1-1</v>
      </c>
      <c r="H379">
        <f t="shared" si="24"/>
        <v>-1</v>
      </c>
      <c r="I379">
        <f t="shared" si="25"/>
        <v>-1</v>
      </c>
      <c r="J379">
        <f t="shared" si="26"/>
        <v>1</v>
      </c>
    </row>
    <row r="380" spans="1:10">
      <c r="A380" t="s">
        <v>9</v>
      </c>
      <c r="B380" t="s">
        <v>76</v>
      </c>
      <c r="C380" s="460">
        <v>29</v>
      </c>
      <c r="D380" s="460">
        <f>'Area 24'!AC33</f>
        <v>1</v>
      </c>
      <c r="E380" s="460">
        <f>'Area 24'!AG33</f>
        <v>1</v>
      </c>
      <c r="F380" s="460">
        <f>'Area 24'!AE33</f>
        <v>1</v>
      </c>
      <c r="G380" s="460" t="str">
        <f>'Area 24'!AK33</f>
        <v>11</v>
      </c>
      <c r="H380">
        <f t="shared" si="24"/>
        <v>1</v>
      </c>
      <c r="I380">
        <f t="shared" si="25"/>
        <v>1</v>
      </c>
      <c r="J380">
        <f t="shared" si="26"/>
        <v>1</v>
      </c>
    </row>
    <row r="381" spans="1:10">
      <c r="A381" t="s">
        <v>9</v>
      </c>
      <c r="B381" t="s">
        <v>78</v>
      </c>
      <c r="C381" s="460">
        <v>30</v>
      </c>
      <c r="D381" s="460">
        <f>'Area 24'!AC34</f>
        <v>0</v>
      </c>
      <c r="E381" s="460">
        <f>'Area 24'!AG34</f>
        <v>0</v>
      </c>
      <c r="F381" s="460">
        <f>'Area 24'!AE34</f>
        <v>0</v>
      </c>
      <c r="G381" s="460" t="str">
        <f>'Area 24'!AK34</f>
        <v>0</v>
      </c>
      <c r="H381">
        <f t="shared" si="24"/>
        <v>0</v>
      </c>
      <c r="I381">
        <f t="shared" si="25"/>
        <v>0</v>
      </c>
      <c r="J381">
        <f t="shared" si="26"/>
        <v>0</v>
      </c>
    </row>
    <row r="382" spans="1:10">
      <c r="A382" t="s">
        <v>9</v>
      </c>
      <c r="B382" t="s">
        <v>79</v>
      </c>
      <c r="C382" s="460">
        <v>31</v>
      </c>
      <c r="D382" s="460">
        <f>'Area 24'!AC35</f>
        <v>0</v>
      </c>
      <c r="E382" s="460">
        <f>'Area 24'!AG35</f>
        <v>0</v>
      </c>
      <c r="F382" s="460">
        <f>'Area 24'!AE35</f>
        <v>0</v>
      </c>
      <c r="G382" s="460" t="str">
        <f>'Area 24'!AK35</f>
        <v>0</v>
      </c>
      <c r="H382">
        <f t="shared" si="24"/>
        <v>0</v>
      </c>
      <c r="I382">
        <f t="shared" si="25"/>
        <v>0</v>
      </c>
      <c r="J382">
        <f t="shared" si="26"/>
        <v>0</v>
      </c>
    </row>
    <row r="383" spans="1:10">
      <c r="A383" t="s">
        <v>9</v>
      </c>
      <c r="B383" t="s">
        <v>80</v>
      </c>
      <c r="C383" s="460">
        <v>32</v>
      </c>
      <c r="D383" s="460">
        <f>'Area 24'!AC36</f>
        <v>1</v>
      </c>
      <c r="E383" s="460">
        <f>'Area 24'!AG36</f>
        <v>1</v>
      </c>
      <c r="F383" s="460">
        <f>'Area 24'!AE36</f>
        <v>1</v>
      </c>
      <c r="G383" s="460" t="str">
        <f>'Area 24'!AK36</f>
        <v>23</v>
      </c>
      <c r="H383">
        <f t="shared" si="24"/>
        <v>1</v>
      </c>
      <c r="I383">
        <f t="shared" si="25"/>
        <v>2</v>
      </c>
      <c r="J383">
        <f t="shared" si="26"/>
        <v>2</v>
      </c>
    </row>
    <row r="384" spans="1:10">
      <c r="A384" t="s">
        <v>9</v>
      </c>
      <c r="B384" t="s">
        <v>81</v>
      </c>
      <c r="C384" s="460">
        <v>33</v>
      </c>
      <c r="D384" s="460">
        <f>'Area 24'!AC37</f>
        <v>-1</v>
      </c>
      <c r="E384" s="460">
        <f>'Area 24'!AG37</f>
        <v>1</v>
      </c>
      <c r="F384" s="460">
        <f>'Area 24'!AE37</f>
        <v>-1</v>
      </c>
      <c r="G384" s="460" t="str">
        <f>'Area 24'!AK37</f>
        <v>-1-1</v>
      </c>
      <c r="H384">
        <f t="shared" si="24"/>
        <v>-1</v>
      </c>
      <c r="I384">
        <f t="shared" si="25"/>
        <v>-1</v>
      </c>
      <c r="J384">
        <f t="shared" si="26"/>
        <v>1</v>
      </c>
    </row>
    <row r="385" spans="1:10">
      <c r="A385" t="s">
        <v>9</v>
      </c>
      <c r="B385" t="s">
        <v>82</v>
      </c>
      <c r="C385" s="460">
        <v>34</v>
      </c>
      <c r="D385" s="460">
        <f>'Area 24'!AC38</f>
        <v>1</v>
      </c>
      <c r="E385" s="460">
        <f>'Area 24'!AG38</f>
        <v>1</v>
      </c>
      <c r="F385" s="460">
        <f>'Area 24'!AE38</f>
        <v>1</v>
      </c>
      <c r="G385" s="460" t="str">
        <f>'Area 24'!AK38</f>
        <v>23</v>
      </c>
      <c r="H385">
        <f t="shared" si="24"/>
        <v>1</v>
      </c>
      <c r="I385">
        <f t="shared" si="25"/>
        <v>2</v>
      </c>
      <c r="J385">
        <f t="shared" si="26"/>
        <v>2</v>
      </c>
    </row>
    <row r="386" spans="1:10">
      <c r="A386" t="s">
        <v>9</v>
      </c>
      <c r="B386" t="s">
        <v>83</v>
      </c>
      <c r="C386" s="460">
        <v>35</v>
      </c>
      <c r="D386" s="460">
        <f>'Area 24'!AC39</f>
        <v>-1</v>
      </c>
      <c r="E386" s="460">
        <f>'Area 24'!AG39</f>
        <v>1</v>
      </c>
      <c r="F386" s="460">
        <f>'Area 24'!AE39</f>
        <v>-1</v>
      </c>
      <c r="G386" s="460" t="str">
        <f>'Area 24'!AK39</f>
        <v>-1-1</v>
      </c>
      <c r="H386">
        <f t="shared" si="24"/>
        <v>-1</v>
      </c>
      <c r="I386">
        <f t="shared" si="25"/>
        <v>-1</v>
      </c>
      <c r="J386">
        <f t="shared" si="26"/>
        <v>1</v>
      </c>
    </row>
    <row r="387" spans="1:10">
      <c r="A387" t="s">
        <v>9</v>
      </c>
      <c r="B387" t="s">
        <v>84</v>
      </c>
      <c r="C387" s="460">
        <v>36</v>
      </c>
      <c r="D387" s="460">
        <f>'Area 24'!AC40</f>
        <v>1</v>
      </c>
      <c r="E387" s="460">
        <f>'Area 24'!AG40</f>
        <v>2</v>
      </c>
      <c r="F387" s="460">
        <f>'Area 24'!AE40</f>
        <v>2</v>
      </c>
      <c r="G387" s="460" t="str">
        <f>'Area 24'!AK40</f>
        <v>14</v>
      </c>
      <c r="H387">
        <f t="shared" si="24"/>
        <v>1</v>
      </c>
      <c r="I387">
        <f t="shared" si="25"/>
        <v>2</v>
      </c>
      <c r="J387">
        <f t="shared" si="26"/>
        <v>2</v>
      </c>
    </row>
    <row r="388" spans="1:10">
      <c r="A388" t="s">
        <v>9</v>
      </c>
      <c r="B388" t="s">
        <v>85</v>
      </c>
      <c r="C388" s="460">
        <v>37</v>
      </c>
      <c r="D388" s="460">
        <f>'Area 24'!AC41</f>
        <v>1</v>
      </c>
      <c r="E388" s="460">
        <f>'Area 24'!AG41</f>
        <v>2</v>
      </c>
      <c r="F388" s="460">
        <f>'Area 24'!AE41</f>
        <v>2</v>
      </c>
      <c r="G388" s="460" t="str">
        <f>'Area 24'!AK41</f>
        <v>14</v>
      </c>
      <c r="H388">
        <f t="shared" si="24"/>
        <v>1</v>
      </c>
      <c r="I388">
        <f t="shared" si="25"/>
        <v>2</v>
      </c>
      <c r="J388">
        <f t="shared" si="26"/>
        <v>2</v>
      </c>
    </row>
    <row r="389" spans="1:10">
      <c r="A389" t="s">
        <v>9</v>
      </c>
      <c r="B389" t="s">
        <v>86</v>
      </c>
      <c r="C389" s="460">
        <v>38</v>
      </c>
      <c r="D389" s="460">
        <f>'Area 24'!AC42</f>
        <v>1</v>
      </c>
      <c r="E389" s="460">
        <f>'Area 24'!AG42</f>
        <v>1</v>
      </c>
      <c r="F389" s="460">
        <f>'Area 24'!AE42</f>
        <v>1</v>
      </c>
      <c r="G389" s="460" t="str">
        <f>'Area 24'!AK42</f>
        <v>14</v>
      </c>
      <c r="H389">
        <f t="shared" si="24"/>
        <v>1</v>
      </c>
      <c r="I389">
        <f t="shared" si="25"/>
        <v>2</v>
      </c>
      <c r="J389">
        <f t="shared" si="26"/>
        <v>2</v>
      </c>
    </row>
    <row r="390" spans="1:10">
      <c r="A390" t="s">
        <v>9</v>
      </c>
      <c r="B390" t="s">
        <v>87</v>
      </c>
      <c r="C390" s="460">
        <v>39</v>
      </c>
      <c r="D390" s="460">
        <f>'Area 24'!AC43</f>
        <v>1</v>
      </c>
      <c r="E390" s="460">
        <f>'Area 24'!AG43</f>
        <v>1</v>
      </c>
      <c r="F390" s="460">
        <f>'Area 24'!AE43</f>
        <v>1</v>
      </c>
      <c r="G390" s="460" t="str">
        <f>'Area 24'!AK43</f>
        <v>11</v>
      </c>
      <c r="H390">
        <f t="shared" si="24"/>
        <v>1</v>
      </c>
      <c r="I390">
        <f t="shared" si="25"/>
        <v>1</v>
      </c>
      <c r="J390">
        <f t="shared" si="26"/>
        <v>1</v>
      </c>
    </row>
    <row r="391" spans="1:10">
      <c r="A391" t="s">
        <v>9</v>
      </c>
      <c r="B391" t="s">
        <v>88</v>
      </c>
      <c r="C391" s="460">
        <v>40</v>
      </c>
      <c r="D391" s="460">
        <f>'Area 24'!AC44</f>
        <v>2</v>
      </c>
      <c r="E391" s="460">
        <f>'Area 24'!AG44</f>
        <v>4</v>
      </c>
      <c r="F391" s="460">
        <f>'Area 24'!AE44</f>
        <v>8</v>
      </c>
      <c r="G391" s="460" t="str">
        <f>'Area 24'!AK44</f>
        <v>34</v>
      </c>
      <c r="H391">
        <f t="shared" si="24"/>
        <v>3</v>
      </c>
      <c r="I391">
        <f t="shared" si="25"/>
        <v>4</v>
      </c>
      <c r="J391">
        <f t="shared" si="26"/>
        <v>12</v>
      </c>
    </row>
    <row r="392" spans="1:10">
      <c r="A392" t="s">
        <v>9</v>
      </c>
      <c r="B392" t="s">
        <v>89</v>
      </c>
      <c r="C392" s="460">
        <v>41</v>
      </c>
      <c r="D392" s="460">
        <f>'Area 24'!AC45</f>
        <v>1</v>
      </c>
      <c r="E392" s="460">
        <f>'Area 24'!AG45</f>
        <v>1</v>
      </c>
      <c r="F392" s="460">
        <f>'Area 24'!AE45</f>
        <v>1</v>
      </c>
      <c r="G392" s="460" t="str">
        <f>'Area 24'!AK45</f>
        <v>14</v>
      </c>
      <c r="H392">
        <f t="shared" si="24"/>
        <v>1</v>
      </c>
      <c r="I392">
        <f t="shared" si="25"/>
        <v>2</v>
      </c>
      <c r="J392">
        <f t="shared" si="26"/>
        <v>2</v>
      </c>
    </row>
    <row r="393" spans="1:10">
      <c r="A393" t="s">
        <v>9</v>
      </c>
      <c r="B393" t="s">
        <v>90</v>
      </c>
      <c r="C393" s="460">
        <v>42</v>
      </c>
      <c r="D393" s="460">
        <f>'Area 24'!AC46</f>
        <v>-1</v>
      </c>
      <c r="E393" s="460">
        <f>'Area 24'!AG46</f>
        <v>1</v>
      </c>
      <c r="F393" s="460">
        <f>'Area 24'!AE46</f>
        <v>-1</v>
      </c>
      <c r="G393" s="460" t="str">
        <f>'Area 24'!AK46</f>
        <v>-1-1</v>
      </c>
      <c r="H393">
        <f t="shared" si="24"/>
        <v>-1</v>
      </c>
      <c r="I393">
        <f t="shared" si="25"/>
        <v>-1</v>
      </c>
      <c r="J393">
        <f t="shared" si="26"/>
        <v>1</v>
      </c>
    </row>
    <row r="394" spans="1:10">
      <c r="A394" t="s">
        <v>9</v>
      </c>
      <c r="B394" t="s">
        <v>92</v>
      </c>
      <c r="C394" s="460">
        <v>43</v>
      </c>
      <c r="D394" s="460">
        <f>'Area 24'!AC47</f>
        <v>-1</v>
      </c>
      <c r="E394" s="460">
        <f>'Area 24'!AG47</f>
        <v>1</v>
      </c>
      <c r="F394" s="460">
        <f>'Area 24'!AE47</f>
        <v>-1</v>
      </c>
      <c r="G394" s="460" t="str">
        <f>'Area 24'!AK47</f>
        <v>-1-1</v>
      </c>
      <c r="H394">
        <f t="shared" si="24"/>
        <v>-1</v>
      </c>
      <c r="I394">
        <f t="shared" si="25"/>
        <v>-1</v>
      </c>
      <c r="J394">
        <f t="shared" si="26"/>
        <v>1</v>
      </c>
    </row>
    <row r="395" spans="1:10">
      <c r="A395" t="s">
        <v>9</v>
      </c>
      <c r="B395" t="s">
        <v>93</v>
      </c>
      <c r="C395" s="460">
        <v>44</v>
      </c>
      <c r="D395" s="460">
        <f>'Area 24'!AC48</f>
        <v>-1</v>
      </c>
      <c r="E395" s="460">
        <f>'Area 24'!AG48</f>
        <v>1</v>
      </c>
      <c r="F395" s="460">
        <f>'Area 24'!AE48</f>
        <v>-1</v>
      </c>
      <c r="G395" s="460" t="str">
        <f>'Area 24'!AK48</f>
        <v>-1-1</v>
      </c>
      <c r="H395">
        <f t="shared" si="24"/>
        <v>-1</v>
      </c>
      <c r="I395">
        <f t="shared" si="25"/>
        <v>-1</v>
      </c>
      <c r="J395">
        <f t="shared" si="26"/>
        <v>1</v>
      </c>
    </row>
    <row r="396" spans="1:10">
      <c r="A396" t="s">
        <v>9</v>
      </c>
      <c r="B396" t="s">
        <v>94</v>
      </c>
      <c r="C396" s="460">
        <v>45</v>
      </c>
      <c r="D396" s="460">
        <f>'Area 24'!AC49</f>
        <v>1</v>
      </c>
      <c r="E396" s="460">
        <f>'Area 24'!AG49</f>
        <v>1</v>
      </c>
      <c r="F396" s="460">
        <f>'Area 24'!AE49</f>
        <v>1</v>
      </c>
      <c r="G396" s="460" t="str">
        <f>'Area 24'!AK49</f>
        <v>14</v>
      </c>
      <c r="H396">
        <f t="shared" si="24"/>
        <v>1</v>
      </c>
      <c r="I396">
        <f t="shared" si="25"/>
        <v>2</v>
      </c>
      <c r="J396">
        <f t="shared" si="26"/>
        <v>2</v>
      </c>
    </row>
    <row r="397" spans="1:10">
      <c r="A397" t="s">
        <v>9</v>
      </c>
      <c r="B397" t="s">
        <v>95</v>
      </c>
      <c r="C397" s="460">
        <v>46</v>
      </c>
      <c r="D397" s="460">
        <f>'Area 24'!AC50</f>
        <v>0</v>
      </c>
      <c r="E397" s="460">
        <f>'Area 24'!AG50</f>
        <v>0</v>
      </c>
      <c r="F397" s="460">
        <f>'Area 24'!AE50</f>
        <v>0</v>
      </c>
      <c r="G397" s="460" t="str">
        <f>'Area 24'!AK50</f>
        <v>0</v>
      </c>
      <c r="H397">
        <f t="shared" si="24"/>
        <v>0</v>
      </c>
      <c r="I397">
        <f t="shared" si="25"/>
        <v>0</v>
      </c>
      <c r="J397">
        <f t="shared" si="26"/>
        <v>0</v>
      </c>
    </row>
    <row r="398" spans="1:10">
      <c r="A398" t="s">
        <v>9</v>
      </c>
      <c r="B398" t="s">
        <v>97</v>
      </c>
      <c r="C398" s="460">
        <v>47</v>
      </c>
      <c r="D398" s="460">
        <f>'Area 24'!AC51</f>
        <v>1</v>
      </c>
      <c r="E398" s="460">
        <f>'Area 24'!AG51</f>
        <v>1</v>
      </c>
      <c r="F398" s="460">
        <f>'Area 24'!AE51</f>
        <v>1</v>
      </c>
      <c r="G398" s="460" t="str">
        <f>'Area 24'!AK51</f>
        <v>23</v>
      </c>
      <c r="H398">
        <f t="shared" si="24"/>
        <v>1</v>
      </c>
      <c r="I398">
        <f t="shared" si="25"/>
        <v>2</v>
      </c>
      <c r="J398">
        <f t="shared" si="26"/>
        <v>2</v>
      </c>
    </row>
    <row r="399" spans="1:10">
      <c r="A399" t="s">
        <v>9</v>
      </c>
      <c r="B399" t="s">
        <v>98</v>
      </c>
      <c r="C399" s="460">
        <v>48</v>
      </c>
      <c r="D399" s="460">
        <f>'Area 24'!AC52</f>
        <v>1</v>
      </c>
      <c r="E399" s="460">
        <f>'Area 24'!AG52</f>
        <v>1</v>
      </c>
      <c r="F399" s="460">
        <f>'Area 24'!AE52</f>
        <v>1</v>
      </c>
      <c r="G399" s="460" t="str">
        <f>'Area 24'!AK52</f>
        <v>23</v>
      </c>
      <c r="H399">
        <f t="shared" si="24"/>
        <v>1</v>
      </c>
      <c r="I399">
        <f t="shared" si="25"/>
        <v>2</v>
      </c>
      <c r="J399">
        <f t="shared" si="26"/>
        <v>2</v>
      </c>
    </row>
    <row r="400" spans="1:10">
      <c r="A400" t="s">
        <v>9</v>
      </c>
      <c r="B400" t="s">
        <v>99</v>
      </c>
      <c r="C400" s="460">
        <v>49</v>
      </c>
      <c r="D400" s="460">
        <f>'Area 24'!AC53</f>
        <v>-1</v>
      </c>
      <c r="E400" s="460">
        <f>'Area 24'!AG53</f>
        <v>1</v>
      </c>
      <c r="F400" s="460">
        <f>'Area 24'!AE53</f>
        <v>-1</v>
      </c>
      <c r="G400" s="460" t="str">
        <f>'Area 24'!AK53</f>
        <v>-1-1</v>
      </c>
      <c r="H400">
        <f t="shared" si="24"/>
        <v>-1</v>
      </c>
      <c r="I400">
        <f t="shared" si="25"/>
        <v>-1</v>
      </c>
      <c r="J400">
        <f t="shared" si="26"/>
        <v>1</v>
      </c>
    </row>
    <row r="401" spans="1:10">
      <c r="A401" t="s">
        <v>9</v>
      </c>
      <c r="B401" t="s">
        <v>100</v>
      </c>
      <c r="C401" s="460">
        <v>50</v>
      </c>
      <c r="D401" s="460">
        <f>'Area 24'!AC54</f>
        <v>1</v>
      </c>
      <c r="E401" s="460">
        <f>'Area 24'!AG54</f>
        <v>1</v>
      </c>
      <c r="F401" s="460">
        <f>'Area 24'!AE54</f>
        <v>1</v>
      </c>
      <c r="G401" s="460" t="str">
        <f>'Area 24'!AK54</f>
        <v>14</v>
      </c>
      <c r="H401">
        <f t="shared" si="24"/>
        <v>1</v>
      </c>
      <c r="I401">
        <f t="shared" si="25"/>
        <v>2</v>
      </c>
      <c r="J401">
        <f t="shared" si="26"/>
        <v>2</v>
      </c>
    </row>
    <row r="402" spans="1:10">
      <c r="A402" t="s">
        <v>9</v>
      </c>
      <c r="B402" t="s">
        <v>101</v>
      </c>
      <c r="C402" s="460">
        <v>51</v>
      </c>
      <c r="D402" s="460">
        <f>'Area 24'!AC55</f>
        <v>1</v>
      </c>
      <c r="E402" s="460">
        <f>'Area 24'!AG55</f>
        <v>5</v>
      </c>
      <c r="F402" s="460">
        <f>'Area 24'!AE55</f>
        <v>5</v>
      </c>
      <c r="G402" s="460" t="str">
        <f>'Area 24'!AK55</f>
        <v>24</v>
      </c>
      <c r="H402">
        <f t="shared" si="24"/>
        <v>2</v>
      </c>
      <c r="I402">
        <f t="shared" si="25"/>
        <v>3</v>
      </c>
      <c r="J402">
        <f t="shared" si="26"/>
        <v>6</v>
      </c>
    </row>
    <row r="403" spans="1:10">
      <c r="A403" t="s">
        <v>9</v>
      </c>
      <c r="B403" t="s">
        <v>102</v>
      </c>
      <c r="C403" s="460">
        <v>52</v>
      </c>
      <c r="D403" s="460">
        <f>'Area 24'!AC56</f>
        <v>-1</v>
      </c>
      <c r="E403" s="460">
        <f>'Area 24'!AG56</f>
        <v>1</v>
      </c>
      <c r="F403" s="460">
        <f>'Area 24'!AE56</f>
        <v>-1</v>
      </c>
      <c r="G403" s="460" t="str">
        <f>'Area 24'!AK56</f>
        <v>-1-1</v>
      </c>
      <c r="H403">
        <f t="shared" si="24"/>
        <v>-1</v>
      </c>
      <c r="I403">
        <f t="shared" si="25"/>
        <v>-1</v>
      </c>
      <c r="J403">
        <f t="shared" si="26"/>
        <v>1</v>
      </c>
    </row>
    <row r="404" spans="1:10">
      <c r="A404" t="s">
        <v>9</v>
      </c>
      <c r="B404" t="s">
        <v>103</v>
      </c>
      <c r="C404" s="460">
        <v>53</v>
      </c>
      <c r="D404" s="460">
        <f>'Area 24'!AC57</f>
        <v>1</v>
      </c>
      <c r="E404" s="460">
        <f>'Area 24'!AG57</f>
        <v>1</v>
      </c>
      <c r="F404" s="460">
        <f>'Area 24'!AE57</f>
        <v>1</v>
      </c>
      <c r="G404" s="460" t="str">
        <f>'Area 24'!AK57</f>
        <v>23</v>
      </c>
      <c r="H404">
        <f t="shared" si="24"/>
        <v>1</v>
      </c>
      <c r="I404">
        <f t="shared" si="25"/>
        <v>2</v>
      </c>
      <c r="J404">
        <f t="shared" si="26"/>
        <v>2</v>
      </c>
    </row>
    <row r="405" spans="1:10">
      <c r="A405" t="s">
        <v>9</v>
      </c>
      <c r="B405" t="s">
        <v>104</v>
      </c>
      <c r="C405" s="460">
        <v>54</v>
      </c>
      <c r="D405" s="460">
        <f>'Area 24'!AC58</f>
        <v>-1</v>
      </c>
      <c r="E405" s="460">
        <f>'Area 24'!AG58</f>
        <v>1</v>
      </c>
      <c r="F405" s="460">
        <f>'Area 24'!AE58</f>
        <v>-1</v>
      </c>
      <c r="G405" s="460" t="str">
        <f>'Area 24'!AK58</f>
        <v>-1-1</v>
      </c>
      <c r="H405">
        <f t="shared" si="24"/>
        <v>-1</v>
      </c>
      <c r="I405">
        <f t="shared" si="25"/>
        <v>-1</v>
      </c>
      <c r="J405">
        <f t="shared" si="26"/>
        <v>1</v>
      </c>
    </row>
    <row r="406" spans="1:10">
      <c r="A406" t="s">
        <v>9</v>
      </c>
      <c r="B406" t="s">
        <v>105</v>
      </c>
      <c r="C406" s="460">
        <v>55</v>
      </c>
      <c r="D406" s="460">
        <f>'Area 24'!AC59</f>
        <v>-1</v>
      </c>
      <c r="E406" s="460">
        <f>'Area 24'!AG59</f>
        <v>1</v>
      </c>
      <c r="F406" s="460">
        <f>'Area 24'!AE59</f>
        <v>-1</v>
      </c>
      <c r="G406" s="460" t="str">
        <f>'Area 24'!AK59</f>
        <v>-1-1</v>
      </c>
      <c r="H406">
        <f t="shared" si="24"/>
        <v>-1</v>
      </c>
      <c r="I406">
        <f t="shared" si="25"/>
        <v>-1</v>
      </c>
      <c r="J406">
        <f t="shared" si="26"/>
        <v>1</v>
      </c>
    </row>
    <row r="407" spans="1:10">
      <c r="A407" t="s">
        <v>9</v>
      </c>
      <c r="B407" t="s">
        <v>106</v>
      </c>
      <c r="C407" s="460">
        <v>56</v>
      </c>
      <c r="D407" s="460">
        <f>'Area 24'!AC60</f>
        <v>-1</v>
      </c>
      <c r="E407" s="460">
        <f>'Area 24'!AG60</f>
        <v>1</v>
      </c>
      <c r="F407" s="460">
        <f>'Area 24'!AE60</f>
        <v>-1</v>
      </c>
      <c r="G407" s="460" t="str">
        <f>'Area 24'!AK60</f>
        <v>-1-1</v>
      </c>
      <c r="H407">
        <f t="shared" si="24"/>
        <v>-1</v>
      </c>
      <c r="I407">
        <f t="shared" si="25"/>
        <v>-1</v>
      </c>
      <c r="J407">
        <f t="shared" si="26"/>
        <v>1</v>
      </c>
    </row>
    <row r="408" spans="1:10">
      <c r="A408" t="s">
        <v>9</v>
      </c>
      <c r="B408" t="s">
        <v>107</v>
      </c>
      <c r="C408" s="460">
        <v>57</v>
      </c>
      <c r="D408" s="460">
        <f>'Area 24'!AC61</f>
        <v>-1</v>
      </c>
      <c r="E408" s="460">
        <f>'Area 24'!AG61</f>
        <v>1</v>
      </c>
      <c r="F408" s="460">
        <f>'Area 24'!AE61</f>
        <v>-1</v>
      </c>
      <c r="G408" s="460" t="str">
        <f>'Area 24'!AK61</f>
        <v>-1-1</v>
      </c>
      <c r="H408">
        <f t="shared" si="24"/>
        <v>-1</v>
      </c>
      <c r="I408">
        <f t="shared" si="25"/>
        <v>-1</v>
      </c>
      <c r="J408">
        <f t="shared" si="26"/>
        <v>1</v>
      </c>
    </row>
    <row r="409" spans="1:10">
      <c r="A409" t="s">
        <v>9</v>
      </c>
      <c r="B409" t="s">
        <v>108</v>
      </c>
      <c r="C409" s="460">
        <v>58</v>
      </c>
      <c r="D409" s="460">
        <f>'Area 24'!AC62</f>
        <v>-1</v>
      </c>
      <c r="E409" s="460">
        <f>'Area 24'!AG62</f>
        <v>1</v>
      </c>
      <c r="F409" s="460">
        <f>'Area 24'!AE62</f>
        <v>-1</v>
      </c>
      <c r="G409" s="460" t="str">
        <f>'Area 24'!AK62</f>
        <v>-1-1</v>
      </c>
      <c r="H409">
        <f t="shared" si="24"/>
        <v>-1</v>
      </c>
      <c r="I409">
        <f t="shared" si="25"/>
        <v>-1</v>
      </c>
      <c r="J409">
        <f t="shared" si="26"/>
        <v>1</v>
      </c>
    </row>
    <row r="410" spans="1:10">
      <c r="A410" t="s">
        <v>9</v>
      </c>
      <c r="B410" t="s">
        <v>109</v>
      </c>
      <c r="C410" s="460">
        <v>59</v>
      </c>
      <c r="D410" s="460">
        <f>'Area 24'!AC63</f>
        <v>-1</v>
      </c>
      <c r="E410" s="460">
        <f>'Area 24'!AG63</f>
        <v>1</v>
      </c>
      <c r="F410" s="460">
        <f>'Area 24'!AE63</f>
        <v>-1</v>
      </c>
      <c r="G410" s="460" t="str">
        <f>'Area 24'!AK63</f>
        <v>-1-1</v>
      </c>
      <c r="H410">
        <f t="shared" si="24"/>
        <v>-1</v>
      </c>
      <c r="I410">
        <f t="shared" si="25"/>
        <v>-1</v>
      </c>
      <c r="J410">
        <f t="shared" si="26"/>
        <v>1</v>
      </c>
    </row>
    <row r="411" spans="1:10">
      <c r="A411" t="s">
        <v>9</v>
      </c>
      <c r="B411" t="s">
        <v>110</v>
      </c>
      <c r="C411" s="460">
        <v>60</v>
      </c>
      <c r="D411" s="460">
        <f>'Area 24'!AC64</f>
        <v>-1</v>
      </c>
      <c r="E411" s="460">
        <f>'Area 24'!AG64</f>
        <v>1</v>
      </c>
      <c r="F411" s="460">
        <f>'Area 24'!AE64</f>
        <v>-1</v>
      </c>
      <c r="G411" s="460" t="str">
        <f>'Area 24'!AK64</f>
        <v>-1-1</v>
      </c>
      <c r="H411">
        <f t="shared" si="24"/>
        <v>-1</v>
      </c>
      <c r="I411">
        <f t="shared" si="25"/>
        <v>-1</v>
      </c>
      <c r="J411">
        <f t="shared" si="26"/>
        <v>1</v>
      </c>
    </row>
    <row r="412" spans="1:10">
      <c r="A412" t="s">
        <v>9</v>
      </c>
      <c r="B412" t="s">
        <v>111</v>
      </c>
      <c r="C412" s="460">
        <v>61</v>
      </c>
      <c r="D412" s="460">
        <f>'Area 24'!AC65</f>
        <v>-1</v>
      </c>
      <c r="E412" s="460">
        <f>'Area 24'!AG65</f>
        <v>1</v>
      </c>
      <c r="F412" s="460">
        <f>'Area 24'!AE65</f>
        <v>-1</v>
      </c>
      <c r="G412" s="460" t="str">
        <f>'Area 24'!AK65</f>
        <v>-1-1</v>
      </c>
      <c r="H412">
        <f t="shared" si="24"/>
        <v>-1</v>
      </c>
      <c r="I412">
        <f t="shared" si="25"/>
        <v>-1</v>
      </c>
      <c r="J412">
        <f t="shared" si="26"/>
        <v>1</v>
      </c>
    </row>
    <row r="413" spans="1:10">
      <c r="A413" t="s">
        <v>9</v>
      </c>
      <c r="B413" t="s">
        <v>112</v>
      </c>
      <c r="C413" s="460">
        <v>62</v>
      </c>
      <c r="D413" s="460">
        <f>'Area 24'!AC66</f>
        <v>-1</v>
      </c>
      <c r="E413" s="460">
        <f>'Area 24'!AG66</f>
        <v>1</v>
      </c>
      <c r="F413" s="460">
        <f>'Area 24'!AE66</f>
        <v>-1</v>
      </c>
      <c r="G413" s="460" t="str">
        <f>'Area 24'!AK66</f>
        <v>-1-1</v>
      </c>
      <c r="H413">
        <f t="shared" si="24"/>
        <v>-1</v>
      </c>
      <c r="I413">
        <f t="shared" si="25"/>
        <v>-1</v>
      </c>
      <c r="J413">
        <f t="shared" si="26"/>
        <v>1</v>
      </c>
    </row>
    <row r="414" spans="1:10">
      <c r="A414" t="s">
        <v>9</v>
      </c>
      <c r="B414" t="s">
        <v>113</v>
      </c>
      <c r="C414" s="460">
        <v>63</v>
      </c>
      <c r="D414" s="460">
        <f>'Area 24'!AC67</f>
        <v>-1</v>
      </c>
      <c r="E414" s="460">
        <f>'Area 24'!AG67</f>
        <v>1</v>
      </c>
      <c r="F414" s="460">
        <f>'Area 24'!AE67</f>
        <v>-1</v>
      </c>
      <c r="G414" s="460" t="str">
        <f>'Area 24'!AK67</f>
        <v>-1-1</v>
      </c>
      <c r="H414">
        <f t="shared" si="24"/>
        <v>-1</v>
      </c>
      <c r="I414">
        <f t="shared" si="25"/>
        <v>-1</v>
      </c>
      <c r="J414">
        <f t="shared" si="26"/>
        <v>1</v>
      </c>
    </row>
    <row r="415" spans="1:10">
      <c r="A415" t="s">
        <v>9</v>
      </c>
      <c r="B415" t="s">
        <v>114</v>
      </c>
      <c r="C415" s="460">
        <v>64</v>
      </c>
      <c r="D415" s="460">
        <f>'Area 24'!AC68</f>
        <v>-1</v>
      </c>
      <c r="E415" s="460">
        <f>'Area 24'!AG68</f>
        <v>1</v>
      </c>
      <c r="F415" s="460">
        <f>'Area 24'!AE68</f>
        <v>-1</v>
      </c>
      <c r="G415" s="460" t="str">
        <f>'Area 24'!AK68</f>
        <v>-1-1</v>
      </c>
      <c r="H415">
        <f t="shared" si="24"/>
        <v>-1</v>
      </c>
      <c r="I415">
        <f t="shared" si="25"/>
        <v>-1</v>
      </c>
      <c r="J415">
        <f t="shared" si="26"/>
        <v>1</v>
      </c>
    </row>
    <row r="416" spans="1:10">
      <c r="A416" t="s">
        <v>9</v>
      </c>
      <c r="B416" t="s">
        <v>115</v>
      </c>
      <c r="C416" s="460">
        <v>65</v>
      </c>
      <c r="D416" s="460">
        <f>'Area 24'!AC69</f>
        <v>1</v>
      </c>
      <c r="E416" s="460">
        <f>'Area 24'!AG69</f>
        <v>1</v>
      </c>
      <c r="F416" s="460">
        <f>'Area 24'!AE69</f>
        <v>1</v>
      </c>
      <c r="G416" s="460" t="str">
        <f>'Area 24'!AK69</f>
        <v>14</v>
      </c>
      <c r="H416">
        <f t="shared" ref="H416:H479" si="27">VLOOKUP(F416,biorisk,2,FALSE)</f>
        <v>1</v>
      </c>
      <c r="I416">
        <f t="shared" ref="I416:I479" si="28">VLOOKUP(G416,futurerisk,2,FALSE)</f>
        <v>2</v>
      </c>
      <c r="J416">
        <f t="shared" ref="J416:J479" si="29">H416*I416</f>
        <v>2</v>
      </c>
    </row>
    <row r="417" spans="1:10">
      <c r="A417" t="s">
        <v>9</v>
      </c>
      <c r="B417" t="s">
        <v>116</v>
      </c>
      <c r="C417" s="460">
        <v>66</v>
      </c>
      <c r="D417" s="460">
        <f>'Area 24'!AC70</f>
        <v>0</v>
      </c>
      <c r="E417" s="460">
        <f>'Area 24'!AG70</f>
        <v>0</v>
      </c>
      <c r="F417" s="460">
        <f>'Area 24'!AE70</f>
        <v>0</v>
      </c>
      <c r="G417" s="460" t="str">
        <f>'Area 24'!AK70</f>
        <v>0</v>
      </c>
      <c r="H417">
        <f t="shared" si="27"/>
        <v>0</v>
      </c>
      <c r="I417">
        <f t="shared" si="28"/>
        <v>0</v>
      </c>
      <c r="J417">
        <f t="shared" si="29"/>
        <v>0</v>
      </c>
    </row>
    <row r="418" spans="1:10">
      <c r="A418" t="s">
        <v>9</v>
      </c>
      <c r="B418" t="s">
        <v>118</v>
      </c>
      <c r="C418" s="460">
        <v>67</v>
      </c>
      <c r="D418" s="460">
        <f>'Area 24'!AC71</f>
        <v>3</v>
      </c>
      <c r="E418" s="460">
        <f>'Area 24'!AG71</f>
        <v>5</v>
      </c>
      <c r="F418" s="460">
        <f>'Area 24'!AE71</f>
        <v>15</v>
      </c>
      <c r="G418" s="460" t="str">
        <f>'Area 24'!AK71</f>
        <v>44</v>
      </c>
      <c r="H418">
        <f t="shared" si="27"/>
        <v>4</v>
      </c>
      <c r="I418">
        <f t="shared" si="28"/>
        <v>5</v>
      </c>
      <c r="J418">
        <f t="shared" si="29"/>
        <v>20</v>
      </c>
    </row>
    <row r="419" spans="1:10">
      <c r="A419" t="s">
        <v>9</v>
      </c>
      <c r="B419" t="s">
        <v>119</v>
      </c>
      <c r="C419" s="460">
        <v>68</v>
      </c>
      <c r="D419" s="460">
        <f>'Area 24'!AC72</f>
        <v>-1</v>
      </c>
      <c r="E419" s="460">
        <f>'Area 24'!AG72</f>
        <v>1</v>
      </c>
      <c r="F419" s="460">
        <f>'Area 24'!AE72</f>
        <v>-1</v>
      </c>
      <c r="G419" s="460" t="str">
        <f>'Area 24'!AK72</f>
        <v>-1-1</v>
      </c>
      <c r="H419">
        <f t="shared" si="27"/>
        <v>-1</v>
      </c>
      <c r="I419">
        <f t="shared" si="28"/>
        <v>-1</v>
      </c>
      <c r="J419">
        <f t="shared" si="29"/>
        <v>1</v>
      </c>
    </row>
    <row r="420" spans="1:10">
      <c r="A420" t="s">
        <v>9</v>
      </c>
      <c r="B420" t="s">
        <v>120</v>
      </c>
      <c r="C420" s="460">
        <v>69</v>
      </c>
      <c r="D420" s="460">
        <f>'Area 24'!AC73</f>
        <v>1</v>
      </c>
      <c r="E420" s="460">
        <f>'Area 24'!AG73</f>
        <v>1</v>
      </c>
      <c r="F420" s="460">
        <f>'Area 24'!AE73</f>
        <v>1</v>
      </c>
      <c r="G420" s="460" t="str">
        <f>'Area 24'!AK73</f>
        <v>13</v>
      </c>
      <c r="H420">
        <f t="shared" si="27"/>
        <v>1</v>
      </c>
      <c r="I420">
        <f t="shared" si="28"/>
        <v>1</v>
      </c>
      <c r="J420">
        <f t="shared" si="29"/>
        <v>1</v>
      </c>
    </row>
    <row r="421" spans="1:10">
      <c r="A421" t="s">
        <v>9</v>
      </c>
      <c r="B421" t="s">
        <v>121</v>
      </c>
      <c r="C421" s="460">
        <v>70</v>
      </c>
      <c r="D421" s="460">
        <f>'Area 24'!AC74</f>
        <v>-1</v>
      </c>
      <c r="E421" s="460">
        <f>'Area 24'!AG74</f>
        <v>1</v>
      </c>
      <c r="F421" s="460">
        <f>'Area 24'!AE74</f>
        <v>-1</v>
      </c>
      <c r="G421" s="460" t="str">
        <f>'Area 24'!AK74</f>
        <v>-1-1</v>
      </c>
      <c r="H421">
        <f t="shared" si="27"/>
        <v>-1</v>
      </c>
      <c r="I421">
        <f t="shared" si="28"/>
        <v>-1</v>
      </c>
      <c r="J421">
        <f t="shared" si="29"/>
        <v>1</v>
      </c>
    </row>
    <row r="422" spans="1:10">
      <c r="A422" t="s">
        <v>11</v>
      </c>
      <c r="B422" t="s">
        <v>40</v>
      </c>
      <c r="C422" s="460">
        <v>1</v>
      </c>
      <c r="D422" s="460">
        <f>'Area 24'!AW5</f>
        <v>2</v>
      </c>
      <c r="E422" s="460">
        <f>'Area 24'!BA5</f>
        <v>3</v>
      </c>
      <c r="F422" s="460">
        <f>'Area 24'!AY5</f>
        <v>6</v>
      </c>
      <c r="G422" s="460" t="str">
        <f>'Area 24'!BE5</f>
        <v>24</v>
      </c>
      <c r="H422">
        <f t="shared" si="27"/>
        <v>2</v>
      </c>
      <c r="I422">
        <f t="shared" si="28"/>
        <v>3</v>
      </c>
      <c r="J422">
        <f t="shared" si="29"/>
        <v>6</v>
      </c>
    </row>
    <row r="423" spans="1:10">
      <c r="A423" t="s">
        <v>11</v>
      </c>
      <c r="B423" t="s">
        <v>41</v>
      </c>
      <c r="C423" s="460">
        <v>2</v>
      </c>
      <c r="D423" s="460">
        <f>'Area 24'!AW6</f>
        <v>1</v>
      </c>
      <c r="E423" s="460">
        <f>'Area 24'!BA6</f>
        <v>1</v>
      </c>
      <c r="F423" s="460">
        <f>'Area 24'!AY6</f>
        <v>1</v>
      </c>
      <c r="G423" s="460" t="str">
        <f>'Area 24'!BE6</f>
        <v>11</v>
      </c>
      <c r="H423">
        <f t="shared" si="27"/>
        <v>1</v>
      </c>
      <c r="I423">
        <f t="shared" si="28"/>
        <v>1</v>
      </c>
      <c r="J423">
        <f t="shared" si="29"/>
        <v>1</v>
      </c>
    </row>
    <row r="424" spans="1:10">
      <c r="A424" t="s">
        <v>11</v>
      </c>
      <c r="B424" t="s">
        <v>44</v>
      </c>
      <c r="C424" s="460">
        <v>3</v>
      </c>
      <c r="D424" s="460">
        <f>'Area 24'!AW7</f>
        <v>1</v>
      </c>
      <c r="E424" s="460">
        <f>'Area 24'!BA7</f>
        <v>1</v>
      </c>
      <c r="F424" s="460">
        <f>'Area 24'!AY7</f>
        <v>1</v>
      </c>
      <c r="G424" s="460" t="str">
        <f>'Area 24'!BE7</f>
        <v>11</v>
      </c>
      <c r="H424">
        <f t="shared" si="27"/>
        <v>1</v>
      </c>
      <c r="I424">
        <f t="shared" si="28"/>
        <v>1</v>
      </c>
      <c r="J424">
        <f t="shared" si="29"/>
        <v>1</v>
      </c>
    </row>
    <row r="425" spans="1:10">
      <c r="A425" t="s">
        <v>11</v>
      </c>
      <c r="B425" t="s">
        <v>45</v>
      </c>
      <c r="C425" s="460">
        <v>4</v>
      </c>
      <c r="D425" s="460">
        <f>'Area 24'!AW8</f>
        <v>-1</v>
      </c>
      <c r="E425" s="460">
        <f>'Area 24'!BA8</f>
        <v>1</v>
      </c>
      <c r="F425" s="460">
        <f>'Area 24'!AY8</f>
        <v>-1</v>
      </c>
      <c r="G425" s="460" t="str">
        <f>'Area 24'!BE8</f>
        <v>-1-1</v>
      </c>
      <c r="H425">
        <f t="shared" si="27"/>
        <v>-1</v>
      </c>
      <c r="I425">
        <f t="shared" si="28"/>
        <v>-1</v>
      </c>
      <c r="J425">
        <f t="shared" si="29"/>
        <v>1</v>
      </c>
    </row>
    <row r="426" spans="1:10">
      <c r="A426" t="s">
        <v>11</v>
      </c>
      <c r="B426" t="s">
        <v>46</v>
      </c>
      <c r="C426" s="460">
        <v>5</v>
      </c>
      <c r="D426" s="460">
        <f>'Area 24'!AW9</f>
        <v>1</v>
      </c>
      <c r="E426" s="460">
        <f>'Area 24'!BA9</f>
        <v>1</v>
      </c>
      <c r="F426" s="460">
        <f>'Area 24'!AY9</f>
        <v>1</v>
      </c>
      <c r="G426" s="460" t="str">
        <f>'Area 24'!BE9</f>
        <v>13</v>
      </c>
      <c r="H426">
        <f t="shared" si="27"/>
        <v>1</v>
      </c>
      <c r="I426">
        <f t="shared" si="28"/>
        <v>1</v>
      </c>
      <c r="J426">
        <f t="shared" si="29"/>
        <v>1</v>
      </c>
    </row>
    <row r="427" spans="1:10">
      <c r="A427" t="s">
        <v>11</v>
      </c>
      <c r="B427" t="s">
        <v>48</v>
      </c>
      <c r="C427" s="460">
        <v>6</v>
      </c>
      <c r="D427" s="460">
        <f>'Area 24'!AW10</f>
        <v>2</v>
      </c>
      <c r="E427" s="460">
        <f>'Area 24'!BA10</f>
        <v>5</v>
      </c>
      <c r="F427" s="460">
        <f>'Area 24'!AY10</f>
        <v>10</v>
      </c>
      <c r="G427" s="460" t="str">
        <f>'Area 24'!BE10</f>
        <v>34</v>
      </c>
      <c r="H427">
        <f t="shared" si="27"/>
        <v>3</v>
      </c>
      <c r="I427">
        <f t="shared" si="28"/>
        <v>4</v>
      </c>
      <c r="J427">
        <f t="shared" si="29"/>
        <v>12</v>
      </c>
    </row>
    <row r="428" spans="1:10">
      <c r="A428" t="s">
        <v>11</v>
      </c>
      <c r="B428" t="s">
        <v>49</v>
      </c>
      <c r="C428" s="460">
        <v>7</v>
      </c>
      <c r="D428" s="460">
        <f>'Area 24'!AW11</f>
        <v>2</v>
      </c>
      <c r="E428" s="460">
        <f>'Area 24'!BA11</f>
        <v>5</v>
      </c>
      <c r="F428" s="460">
        <f>'Area 24'!AY11</f>
        <v>10</v>
      </c>
      <c r="G428" s="460" t="str">
        <f>'Area 24'!BE11</f>
        <v>34</v>
      </c>
      <c r="H428">
        <f t="shared" si="27"/>
        <v>3</v>
      </c>
      <c r="I428">
        <f t="shared" si="28"/>
        <v>4</v>
      </c>
      <c r="J428">
        <f t="shared" si="29"/>
        <v>12</v>
      </c>
    </row>
    <row r="429" spans="1:10">
      <c r="A429" t="s">
        <v>11</v>
      </c>
      <c r="B429" t="s">
        <v>50</v>
      </c>
      <c r="C429" s="460">
        <v>8</v>
      </c>
      <c r="D429" s="460">
        <f>'Area 24'!AW12</f>
        <v>2</v>
      </c>
      <c r="E429" s="460">
        <f>'Area 24'!BA12</f>
        <v>5</v>
      </c>
      <c r="F429" s="460">
        <f>'Area 24'!AY12</f>
        <v>10</v>
      </c>
      <c r="G429" s="460" t="str">
        <f>'Area 24'!BE12</f>
        <v>34</v>
      </c>
      <c r="H429">
        <f t="shared" si="27"/>
        <v>3</v>
      </c>
      <c r="I429">
        <f t="shared" si="28"/>
        <v>4</v>
      </c>
      <c r="J429">
        <f t="shared" si="29"/>
        <v>12</v>
      </c>
    </row>
    <row r="430" spans="1:10">
      <c r="A430" t="s">
        <v>11</v>
      </c>
      <c r="B430" t="s">
        <v>52</v>
      </c>
      <c r="C430" s="460">
        <v>9</v>
      </c>
      <c r="D430" s="460">
        <f>'Area 24'!AW13</f>
        <v>1</v>
      </c>
      <c r="E430" s="460">
        <f>'Area 24'!BA13</f>
        <v>1</v>
      </c>
      <c r="F430" s="460">
        <f>'Area 24'!AY13</f>
        <v>1</v>
      </c>
      <c r="G430" s="460" t="str">
        <f>'Area 24'!BE13</f>
        <v>12</v>
      </c>
      <c r="H430">
        <f t="shared" si="27"/>
        <v>1</v>
      </c>
      <c r="I430">
        <f t="shared" si="28"/>
        <v>1</v>
      </c>
      <c r="J430">
        <f t="shared" si="29"/>
        <v>1</v>
      </c>
    </row>
    <row r="431" spans="1:10">
      <c r="A431" t="s">
        <v>11</v>
      </c>
      <c r="B431" t="s">
        <v>53</v>
      </c>
      <c r="C431" s="460">
        <v>10</v>
      </c>
      <c r="D431" s="460">
        <f>'Area 24'!AW14</f>
        <v>-1</v>
      </c>
      <c r="E431" s="460">
        <f>'Area 24'!BA14</f>
        <v>1</v>
      </c>
      <c r="F431" s="460">
        <f>'Area 24'!AY14</f>
        <v>-1</v>
      </c>
      <c r="G431" s="460" t="str">
        <f>'Area 24'!BE14</f>
        <v>-1-1</v>
      </c>
      <c r="H431">
        <f t="shared" si="27"/>
        <v>-1</v>
      </c>
      <c r="I431">
        <f t="shared" si="28"/>
        <v>-1</v>
      </c>
      <c r="J431">
        <f t="shared" si="29"/>
        <v>1</v>
      </c>
    </row>
    <row r="432" spans="1:10">
      <c r="A432" t="s">
        <v>11</v>
      </c>
      <c r="B432" t="s">
        <v>55</v>
      </c>
      <c r="C432" s="460">
        <v>11</v>
      </c>
      <c r="D432" s="460">
        <f>'Area 24'!AW15</f>
        <v>3</v>
      </c>
      <c r="E432" s="460">
        <f>'Area 24'!BA15</f>
        <v>4</v>
      </c>
      <c r="F432" s="460">
        <f>'Area 24'!AY15</f>
        <v>12</v>
      </c>
      <c r="G432" s="460" t="str">
        <f>'Area 24'!BE15</f>
        <v>35</v>
      </c>
      <c r="H432">
        <f t="shared" si="27"/>
        <v>3</v>
      </c>
      <c r="I432">
        <f t="shared" si="28"/>
        <v>5</v>
      </c>
      <c r="J432">
        <f t="shared" si="29"/>
        <v>15</v>
      </c>
    </row>
    <row r="433" spans="1:10">
      <c r="A433" t="s">
        <v>11</v>
      </c>
      <c r="B433" t="s">
        <v>56</v>
      </c>
      <c r="C433" s="460">
        <v>12</v>
      </c>
      <c r="D433" s="460">
        <f>'Area 24'!AW16</f>
        <v>0</v>
      </c>
      <c r="E433" s="460">
        <f>'Area 24'!BA16</f>
        <v>0</v>
      </c>
      <c r="F433" s="460">
        <f>'Area 24'!AY16</f>
        <v>0</v>
      </c>
      <c r="G433" s="460" t="str">
        <f>'Area 24'!BE16</f>
        <v>0</v>
      </c>
      <c r="H433">
        <f t="shared" si="27"/>
        <v>0</v>
      </c>
      <c r="I433">
        <f t="shared" si="28"/>
        <v>0</v>
      </c>
      <c r="J433">
        <f t="shared" si="29"/>
        <v>0</v>
      </c>
    </row>
    <row r="434" spans="1:10">
      <c r="A434" t="s">
        <v>11</v>
      </c>
      <c r="B434" t="s">
        <v>57</v>
      </c>
      <c r="C434" s="460">
        <v>13</v>
      </c>
      <c r="D434" s="460">
        <f>'Area 24'!AW17</f>
        <v>-1</v>
      </c>
      <c r="E434" s="460">
        <f>'Area 24'!BA17</f>
        <v>1</v>
      </c>
      <c r="F434" s="460">
        <f>'Area 24'!AY17</f>
        <v>-1</v>
      </c>
      <c r="G434" s="460" t="str">
        <f>'Area 24'!BE17</f>
        <v>-1-1</v>
      </c>
      <c r="H434">
        <f t="shared" si="27"/>
        <v>-1</v>
      </c>
      <c r="I434">
        <f t="shared" si="28"/>
        <v>-1</v>
      </c>
      <c r="J434">
        <f t="shared" si="29"/>
        <v>1</v>
      </c>
    </row>
    <row r="435" spans="1:10">
      <c r="A435" t="s">
        <v>11</v>
      </c>
      <c r="B435" t="s">
        <v>58</v>
      </c>
      <c r="C435" s="460">
        <v>14</v>
      </c>
      <c r="D435" s="460">
        <f>'Area 24'!AW18</f>
        <v>-1</v>
      </c>
      <c r="E435" s="460">
        <f>'Area 24'!BA18</f>
        <v>1</v>
      </c>
      <c r="F435" s="460">
        <f>'Area 24'!AY18</f>
        <v>-1</v>
      </c>
      <c r="G435" s="460" t="str">
        <f>'Area 24'!BE18</f>
        <v>-1-1</v>
      </c>
      <c r="H435">
        <f t="shared" si="27"/>
        <v>-1</v>
      </c>
      <c r="I435">
        <f t="shared" si="28"/>
        <v>-1</v>
      </c>
      <c r="J435">
        <f t="shared" si="29"/>
        <v>1</v>
      </c>
    </row>
    <row r="436" spans="1:10">
      <c r="A436" t="s">
        <v>11</v>
      </c>
      <c r="B436" t="s">
        <v>59</v>
      </c>
      <c r="C436" s="460">
        <v>15</v>
      </c>
      <c r="D436" s="460">
        <f>'Area 24'!AW19</f>
        <v>-1</v>
      </c>
      <c r="E436" s="460">
        <f>'Area 24'!BA19</f>
        <v>1</v>
      </c>
      <c r="F436" s="460">
        <f>'Area 24'!AY19</f>
        <v>-1</v>
      </c>
      <c r="G436" s="460" t="str">
        <f>'Area 24'!BE19</f>
        <v>-1-1</v>
      </c>
      <c r="H436">
        <f t="shared" si="27"/>
        <v>-1</v>
      </c>
      <c r="I436">
        <f t="shared" si="28"/>
        <v>-1</v>
      </c>
      <c r="J436">
        <f t="shared" si="29"/>
        <v>1</v>
      </c>
    </row>
    <row r="437" spans="1:10">
      <c r="A437" t="s">
        <v>11</v>
      </c>
      <c r="B437" t="s">
        <v>61</v>
      </c>
      <c r="C437" s="460">
        <v>16</v>
      </c>
      <c r="D437" s="460">
        <f>'Area 24'!AW20</f>
        <v>1</v>
      </c>
      <c r="E437" s="460">
        <f>'Area 24'!BA20</f>
        <v>1</v>
      </c>
      <c r="F437" s="460">
        <f>'Area 24'!AY20</f>
        <v>1</v>
      </c>
      <c r="G437" s="460" t="str">
        <f>'Area 24'!BE20</f>
        <v>13</v>
      </c>
      <c r="H437">
        <f t="shared" si="27"/>
        <v>1</v>
      </c>
      <c r="I437">
        <f t="shared" si="28"/>
        <v>1</v>
      </c>
      <c r="J437">
        <f t="shared" si="29"/>
        <v>1</v>
      </c>
    </row>
    <row r="438" spans="1:10">
      <c r="A438" t="s">
        <v>11</v>
      </c>
      <c r="B438" t="s">
        <v>62</v>
      </c>
      <c r="C438" s="460">
        <v>17</v>
      </c>
      <c r="D438" s="460">
        <f>'Area 24'!AW21</f>
        <v>1</v>
      </c>
      <c r="E438" s="460">
        <f>'Area 24'!BA21</f>
        <v>1</v>
      </c>
      <c r="F438" s="460">
        <f>'Area 24'!AY21</f>
        <v>1</v>
      </c>
      <c r="G438" s="460" t="str">
        <f>'Area 24'!BE21</f>
        <v>13</v>
      </c>
      <c r="H438">
        <f t="shared" si="27"/>
        <v>1</v>
      </c>
      <c r="I438">
        <f t="shared" si="28"/>
        <v>1</v>
      </c>
      <c r="J438">
        <f t="shared" si="29"/>
        <v>1</v>
      </c>
    </row>
    <row r="439" spans="1:10">
      <c r="A439" t="s">
        <v>11</v>
      </c>
      <c r="B439" t="s">
        <v>291</v>
      </c>
      <c r="C439" s="460">
        <v>18</v>
      </c>
      <c r="D439" s="460">
        <f>'Area 24'!AW22</f>
        <v>1</v>
      </c>
      <c r="E439" s="460">
        <f>'Area 24'!BA22</f>
        <v>1</v>
      </c>
      <c r="F439" s="460">
        <f>'Area 24'!AY22</f>
        <v>1</v>
      </c>
      <c r="G439" s="460" t="str">
        <f>'Area 24'!BE22</f>
        <v>13</v>
      </c>
      <c r="H439">
        <f t="shared" si="27"/>
        <v>1</v>
      </c>
      <c r="I439">
        <f t="shared" si="28"/>
        <v>1</v>
      </c>
      <c r="J439">
        <f t="shared" si="29"/>
        <v>1</v>
      </c>
    </row>
    <row r="440" spans="1:10">
      <c r="A440" t="s">
        <v>11</v>
      </c>
      <c r="B440" t="s">
        <v>64</v>
      </c>
      <c r="C440" s="460">
        <v>19</v>
      </c>
      <c r="D440" s="460">
        <f>'Area 24'!AW23</f>
        <v>-1</v>
      </c>
      <c r="E440" s="460">
        <f>'Area 24'!BA23</f>
        <v>1</v>
      </c>
      <c r="F440" s="460">
        <f>'Area 24'!AY23</f>
        <v>-1</v>
      </c>
      <c r="G440" s="460" t="str">
        <f>'Area 24'!BE23</f>
        <v>-1-1</v>
      </c>
      <c r="H440">
        <f t="shared" si="27"/>
        <v>-1</v>
      </c>
      <c r="I440">
        <f t="shared" si="28"/>
        <v>-1</v>
      </c>
      <c r="J440">
        <f t="shared" si="29"/>
        <v>1</v>
      </c>
    </row>
    <row r="441" spans="1:10">
      <c r="A441" t="s">
        <v>11</v>
      </c>
      <c r="B441" t="s">
        <v>65</v>
      </c>
      <c r="C441" s="460">
        <v>20</v>
      </c>
      <c r="D441" s="460">
        <f>'Area 24'!AW24</f>
        <v>-1</v>
      </c>
      <c r="E441" s="460">
        <f>'Area 24'!BA24</f>
        <v>1</v>
      </c>
      <c r="F441" s="460">
        <f>'Area 24'!AY24</f>
        <v>-1</v>
      </c>
      <c r="G441" s="460" t="str">
        <f>'Area 24'!BE24</f>
        <v>-1-1</v>
      </c>
      <c r="H441">
        <f t="shared" si="27"/>
        <v>-1</v>
      </c>
      <c r="I441">
        <f t="shared" si="28"/>
        <v>-1</v>
      </c>
      <c r="J441">
        <f t="shared" si="29"/>
        <v>1</v>
      </c>
    </row>
    <row r="442" spans="1:10">
      <c r="A442" t="s">
        <v>11</v>
      </c>
      <c r="B442" t="s">
        <v>66</v>
      </c>
      <c r="C442" s="460">
        <v>21</v>
      </c>
      <c r="D442" s="460">
        <f>'Area 24'!AW25</f>
        <v>1</v>
      </c>
      <c r="E442" s="460">
        <f>'Area 24'!BA25</f>
        <v>1</v>
      </c>
      <c r="F442" s="460">
        <f>'Area 24'!AY25</f>
        <v>1</v>
      </c>
      <c r="G442" s="460" t="str">
        <f>'Area 24'!BE25</f>
        <v>11</v>
      </c>
      <c r="H442">
        <f t="shared" si="27"/>
        <v>1</v>
      </c>
      <c r="I442">
        <f t="shared" si="28"/>
        <v>1</v>
      </c>
      <c r="J442">
        <f t="shared" si="29"/>
        <v>1</v>
      </c>
    </row>
    <row r="443" spans="1:10">
      <c r="A443" t="s">
        <v>11</v>
      </c>
      <c r="B443" t="s">
        <v>67</v>
      </c>
      <c r="C443" s="460">
        <v>22</v>
      </c>
      <c r="D443" s="460">
        <f>'Area 24'!AW26</f>
        <v>-1</v>
      </c>
      <c r="E443" s="460">
        <f>'Area 24'!BA26</f>
        <v>1</v>
      </c>
      <c r="F443" s="460">
        <f>'Area 24'!AY26</f>
        <v>-1</v>
      </c>
      <c r="G443" s="460" t="str">
        <f>'Area 24'!BE26</f>
        <v>-1-1</v>
      </c>
      <c r="H443">
        <f t="shared" si="27"/>
        <v>-1</v>
      </c>
      <c r="I443">
        <f t="shared" si="28"/>
        <v>-1</v>
      </c>
      <c r="J443">
        <f t="shared" si="29"/>
        <v>1</v>
      </c>
    </row>
    <row r="444" spans="1:10">
      <c r="A444" t="s">
        <v>11</v>
      </c>
      <c r="B444" t="s">
        <v>69</v>
      </c>
      <c r="C444" s="460">
        <v>23</v>
      </c>
      <c r="D444" s="460">
        <f>'Area 24'!AW27</f>
        <v>0</v>
      </c>
      <c r="E444" s="460">
        <f>'Area 24'!BA27</f>
        <v>0</v>
      </c>
      <c r="F444" s="460">
        <f>'Area 24'!AY27</f>
        <v>0</v>
      </c>
      <c r="G444" s="460" t="str">
        <f>'Area 24'!BE27</f>
        <v>0</v>
      </c>
      <c r="H444">
        <f t="shared" si="27"/>
        <v>0</v>
      </c>
      <c r="I444">
        <f t="shared" si="28"/>
        <v>0</v>
      </c>
      <c r="J444">
        <f t="shared" si="29"/>
        <v>0</v>
      </c>
    </row>
    <row r="445" spans="1:10">
      <c r="A445" t="s">
        <v>11</v>
      </c>
      <c r="B445" t="s">
        <v>71</v>
      </c>
      <c r="C445" s="460">
        <v>24</v>
      </c>
      <c r="D445" s="460">
        <f>'Area 24'!AW28</f>
        <v>0</v>
      </c>
      <c r="E445" s="460">
        <f>'Area 24'!BA28</f>
        <v>0</v>
      </c>
      <c r="F445" s="460">
        <f>'Area 24'!AY28</f>
        <v>0</v>
      </c>
      <c r="G445" s="460" t="str">
        <f>'Area 24'!BE28</f>
        <v>0</v>
      </c>
      <c r="H445">
        <f t="shared" si="27"/>
        <v>0</v>
      </c>
      <c r="I445">
        <f t="shared" si="28"/>
        <v>0</v>
      </c>
      <c r="J445">
        <f t="shared" si="29"/>
        <v>0</v>
      </c>
    </row>
    <row r="446" spans="1:10">
      <c r="A446" t="s">
        <v>11</v>
      </c>
      <c r="B446" t="s">
        <v>72</v>
      </c>
      <c r="C446" s="460">
        <v>25</v>
      </c>
      <c r="D446" s="460">
        <f>'Area 24'!AW29</f>
        <v>-1</v>
      </c>
      <c r="E446" s="460">
        <f>'Area 24'!BA29</f>
        <v>1</v>
      </c>
      <c r="F446" s="460">
        <f>'Area 24'!AY29</f>
        <v>-1</v>
      </c>
      <c r="G446" s="460" t="str">
        <f>'Area 24'!BE29</f>
        <v>-1-1</v>
      </c>
      <c r="H446">
        <f t="shared" si="27"/>
        <v>-1</v>
      </c>
      <c r="I446">
        <f t="shared" si="28"/>
        <v>-1</v>
      </c>
      <c r="J446">
        <f t="shared" si="29"/>
        <v>1</v>
      </c>
    </row>
    <row r="447" spans="1:10">
      <c r="A447" t="s">
        <v>11</v>
      </c>
      <c r="B447" t="s">
        <v>73</v>
      </c>
      <c r="C447" s="460">
        <v>26</v>
      </c>
      <c r="D447" s="460">
        <f>'Area 24'!AW30</f>
        <v>-1</v>
      </c>
      <c r="E447" s="460">
        <f>'Area 24'!BA30</f>
        <v>1</v>
      </c>
      <c r="F447" s="460">
        <f>'Area 24'!AY30</f>
        <v>-1</v>
      </c>
      <c r="G447" s="460" t="str">
        <f>'Area 24'!BE30</f>
        <v>-1-1</v>
      </c>
      <c r="H447">
        <f t="shared" si="27"/>
        <v>-1</v>
      </c>
      <c r="I447">
        <f t="shared" si="28"/>
        <v>-1</v>
      </c>
      <c r="J447">
        <f t="shared" si="29"/>
        <v>1</v>
      </c>
    </row>
    <row r="448" spans="1:10">
      <c r="A448" t="s">
        <v>11</v>
      </c>
      <c r="B448" t="s">
        <v>74</v>
      </c>
      <c r="C448" s="460">
        <v>27</v>
      </c>
      <c r="D448" s="460">
        <f>'Area 24'!AW31</f>
        <v>-1</v>
      </c>
      <c r="E448" s="460">
        <f>'Area 24'!BA31</f>
        <v>1</v>
      </c>
      <c r="F448" s="460">
        <f>'Area 24'!AY31</f>
        <v>-1</v>
      </c>
      <c r="G448" s="460" t="str">
        <f>'Area 24'!BE31</f>
        <v>-1-1</v>
      </c>
      <c r="H448">
        <f t="shared" si="27"/>
        <v>-1</v>
      </c>
      <c r="I448">
        <f t="shared" si="28"/>
        <v>-1</v>
      </c>
      <c r="J448">
        <f t="shared" si="29"/>
        <v>1</v>
      </c>
    </row>
    <row r="449" spans="1:10">
      <c r="A449" t="s">
        <v>11</v>
      </c>
      <c r="B449" t="s">
        <v>75</v>
      </c>
      <c r="C449" s="460">
        <v>28</v>
      </c>
      <c r="D449" s="460">
        <f>'Area 24'!AW32</f>
        <v>-1</v>
      </c>
      <c r="E449" s="460">
        <f>'Area 24'!BA32</f>
        <v>1</v>
      </c>
      <c r="F449" s="460">
        <f>'Area 24'!AY32</f>
        <v>-1</v>
      </c>
      <c r="G449" s="460" t="str">
        <f>'Area 24'!BE32</f>
        <v>-1-1</v>
      </c>
      <c r="H449">
        <f t="shared" si="27"/>
        <v>-1</v>
      </c>
      <c r="I449">
        <f t="shared" si="28"/>
        <v>-1</v>
      </c>
      <c r="J449">
        <f t="shared" si="29"/>
        <v>1</v>
      </c>
    </row>
    <row r="450" spans="1:10">
      <c r="A450" t="s">
        <v>11</v>
      </c>
      <c r="B450" t="s">
        <v>76</v>
      </c>
      <c r="C450" s="460">
        <v>29</v>
      </c>
      <c r="D450" s="460">
        <f>'Area 24'!AW33</f>
        <v>0</v>
      </c>
      <c r="E450" s="460">
        <f>'Area 24'!BA33</f>
        <v>0</v>
      </c>
      <c r="F450" s="460">
        <f>'Area 24'!AY33</f>
        <v>0</v>
      </c>
      <c r="G450" s="460" t="str">
        <f>'Area 24'!BE33</f>
        <v>0</v>
      </c>
      <c r="H450">
        <f t="shared" si="27"/>
        <v>0</v>
      </c>
      <c r="I450">
        <f t="shared" si="28"/>
        <v>0</v>
      </c>
      <c r="J450">
        <f t="shared" si="29"/>
        <v>0</v>
      </c>
    </row>
    <row r="451" spans="1:10">
      <c r="A451" t="s">
        <v>11</v>
      </c>
      <c r="B451" t="s">
        <v>78</v>
      </c>
      <c r="C451" s="460">
        <v>30</v>
      </c>
      <c r="D451" s="460">
        <f>'Area 24'!AW34</f>
        <v>-1</v>
      </c>
      <c r="E451" s="460">
        <f>'Area 24'!BA34</f>
        <v>1</v>
      </c>
      <c r="F451" s="460">
        <f>'Area 24'!AY34</f>
        <v>-1</v>
      </c>
      <c r="G451" s="460" t="str">
        <f>'Area 24'!BE34</f>
        <v>-1-1</v>
      </c>
      <c r="H451">
        <f t="shared" si="27"/>
        <v>-1</v>
      </c>
      <c r="I451">
        <f t="shared" si="28"/>
        <v>-1</v>
      </c>
      <c r="J451">
        <f t="shared" si="29"/>
        <v>1</v>
      </c>
    </row>
    <row r="452" spans="1:10">
      <c r="A452" t="s">
        <v>11</v>
      </c>
      <c r="B452" t="s">
        <v>79</v>
      </c>
      <c r="C452" s="460">
        <v>31</v>
      </c>
      <c r="D452" s="460">
        <f>'Area 24'!AW35</f>
        <v>0</v>
      </c>
      <c r="E452" s="460">
        <f>'Area 24'!BA35</f>
        <v>0</v>
      </c>
      <c r="F452" s="460">
        <f>'Area 24'!AY35</f>
        <v>0</v>
      </c>
      <c r="G452" s="460" t="str">
        <f>'Area 24'!BE35</f>
        <v>0</v>
      </c>
      <c r="H452">
        <f t="shared" si="27"/>
        <v>0</v>
      </c>
      <c r="I452">
        <f t="shared" si="28"/>
        <v>0</v>
      </c>
      <c r="J452">
        <f t="shared" si="29"/>
        <v>0</v>
      </c>
    </row>
    <row r="453" spans="1:10">
      <c r="A453" t="s">
        <v>11</v>
      </c>
      <c r="B453" t="s">
        <v>80</v>
      </c>
      <c r="C453" s="460">
        <v>32</v>
      </c>
      <c r="D453" s="460">
        <f>'Area 24'!AW36</f>
        <v>1</v>
      </c>
      <c r="E453" s="460">
        <f>'Area 24'!BA36</f>
        <v>1</v>
      </c>
      <c r="F453" s="460">
        <f>'Area 24'!AY36</f>
        <v>1</v>
      </c>
      <c r="G453" s="460" t="str">
        <f>'Area 24'!BE36</f>
        <v>13</v>
      </c>
      <c r="H453">
        <f t="shared" si="27"/>
        <v>1</v>
      </c>
      <c r="I453">
        <f t="shared" si="28"/>
        <v>1</v>
      </c>
      <c r="J453">
        <f t="shared" si="29"/>
        <v>1</v>
      </c>
    </row>
    <row r="454" spans="1:10">
      <c r="A454" t="s">
        <v>11</v>
      </c>
      <c r="B454" t="s">
        <v>81</v>
      </c>
      <c r="C454" s="460">
        <v>33</v>
      </c>
      <c r="D454" s="460">
        <f>'Area 24'!AW37</f>
        <v>-1</v>
      </c>
      <c r="E454" s="460">
        <f>'Area 24'!BA37</f>
        <v>1</v>
      </c>
      <c r="F454" s="460">
        <f>'Area 24'!AY37</f>
        <v>-1</v>
      </c>
      <c r="G454" s="460" t="str">
        <f>'Area 24'!BE37</f>
        <v>-1-1</v>
      </c>
      <c r="H454">
        <f t="shared" si="27"/>
        <v>-1</v>
      </c>
      <c r="I454">
        <f t="shared" si="28"/>
        <v>-1</v>
      </c>
      <c r="J454">
        <f t="shared" si="29"/>
        <v>1</v>
      </c>
    </row>
    <row r="455" spans="1:10">
      <c r="A455" t="s">
        <v>11</v>
      </c>
      <c r="B455" t="s">
        <v>82</v>
      </c>
      <c r="C455" s="460">
        <v>34</v>
      </c>
      <c r="D455" s="460">
        <f>'Area 24'!AW38</f>
        <v>1</v>
      </c>
      <c r="E455" s="460">
        <f>'Area 24'!BA38</f>
        <v>1</v>
      </c>
      <c r="F455" s="460">
        <f>'Area 24'!AY38</f>
        <v>1</v>
      </c>
      <c r="G455" s="460" t="str">
        <f>'Area 24'!BE38</f>
        <v>13</v>
      </c>
      <c r="H455">
        <f t="shared" si="27"/>
        <v>1</v>
      </c>
      <c r="I455">
        <f t="shared" si="28"/>
        <v>1</v>
      </c>
      <c r="J455">
        <f t="shared" si="29"/>
        <v>1</v>
      </c>
    </row>
    <row r="456" spans="1:10">
      <c r="A456" t="s">
        <v>11</v>
      </c>
      <c r="B456" t="s">
        <v>83</v>
      </c>
      <c r="C456" s="460">
        <v>35</v>
      </c>
      <c r="D456" s="460">
        <f>'Area 24'!AW39</f>
        <v>-1</v>
      </c>
      <c r="E456" s="460">
        <f>'Area 24'!BA39</f>
        <v>1</v>
      </c>
      <c r="F456" s="460">
        <f>'Area 24'!AY39</f>
        <v>-1</v>
      </c>
      <c r="G456" s="460" t="str">
        <f>'Area 24'!BE39</f>
        <v>-1-1</v>
      </c>
      <c r="H456">
        <f t="shared" si="27"/>
        <v>-1</v>
      </c>
      <c r="I456">
        <f t="shared" si="28"/>
        <v>-1</v>
      </c>
      <c r="J456">
        <f t="shared" si="29"/>
        <v>1</v>
      </c>
    </row>
    <row r="457" spans="1:10">
      <c r="A457" t="s">
        <v>11</v>
      </c>
      <c r="B457" t="s">
        <v>84</v>
      </c>
      <c r="C457" s="460">
        <v>36</v>
      </c>
      <c r="D457" s="460">
        <f>'Area 24'!AW40</f>
        <v>4</v>
      </c>
      <c r="E457" s="460">
        <f>'Area 24'!BA40</f>
        <v>5</v>
      </c>
      <c r="F457" s="460">
        <f>'Area 24'!AY40</f>
        <v>20</v>
      </c>
      <c r="G457" s="460" t="str">
        <f>'Area 24'!BE40</f>
        <v>54</v>
      </c>
      <c r="H457">
        <f t="shared" si="27"/>
        <v>5</v>
      </c>
      <c r="I457">
        <f t="shared" si="28"/>
        <v>5</v>
      </c>
      <c r="J457">
        <f t="shared" si="29"/>
        <v>25</v>
      </c>
    </row>
    <row r="458" spans="1:10">
      <c r="A458" t="s">
        <v>11</v>
      </c>
      <c r="B458" t="s">
        <v>85</v>
      </c>
      <c r="C458" s="460">
        <v>37</v>
      </c>
      <c r="D458" s="460">
        <f>'Area 24'!AW41</f>
        <v>4</v>
      </c>
      <c r="E458" s="460">
        <f>'Area 24'!BA41</f>
        <v>5</v>
      </c>
      <c r="F458" s="460">
        <f>'Area 24'!AY41</f>
        <v>20</v>
      </c>
      <c r="G458" s="460" t="str">
        <f>'Area 24'!BE41</f>
        <v>54</v>
      </c>
      <c r="H458">
        <f t="shared" si="27"/>
        <v>5</v>
      </c>
      <c r="I458">
        <f t="shared" si="28"/>
        <v>5</v>
      </c>
      <c r="J458">
        <f t="shared" si="29"/>
        <v>25</v>
      </c>
    </row>
    <row r="459" spans="1:10">
      <c r="A459" t="s">
        <v>11</v>
      </c>
      <c r="B459" t="s">
        <v>86</v>
      </c>
      <c r="C459" s="460">
        <v>38</v>
      </c>
      <c r="D459" s="460">
        <f>'Area 24'!AW42</f>
        <v>-1</v>
      </c>
      <c r="E459" s="460">
        <f>'Area 24'!BA42</f>
        <v>1</v>
      </c>
      <c r="F459" s="460">
        <f>'Area 24'!AY42</f>
        <v>-1</v>
      </c>
      <c r="G459" s="460" t="str">
        <f>'Area 24'!BE42</f>
        <v>-1-1</v>
      </c>
      <c r="H459">
        <f t="shared" si="27"/>
        <v>-1</v>
      </c>
      <c r="I459">
        <f t="shared" si="28"/>
        <v>-1</v>
      </c>
      <c r="J459">
        <f t="shared" si="29"/>
        <v>1</v>
      </c>
    </row>
    <row r="460" spans="1:10">
      <c r="A460" t="s">
        <v>11</v>
      </c>
      <c r="B460" t="s">
        <v>87</v>
      </c>
      <c r="C460" s="460">
        <v>39</v>
      </c>
      <c r="D460" s="460">
        <f>'Area 24'!AW43</f>
        <v>-1</v>
      </c>
      <c r="E460" s="460">
        <f>'Area 24'!BA43</f>
        <v>1</v>
      </c>
      <c r="F460" s="460">
        <f>'Area 24'!AY43</f>
        <v>-1</v>
      </c>
      <c r="G460" s="460" t="str">
        <f>'Area 24'!BE43</f>
        <v>-1-1</v>
      </c>
      <c r="H460">
        <f t="shared" si="27"/>
        <v>-1</v>
      </c>
      <c r="I460">
        <f t="shared" si="28"/>
        <v>-1</v>
      </c>
      <c r="J460">
        <f t="shared" si="29"/>
        <v>1</v>
      </c>
    </row>
    <row r="461" spans="1:10">
      <c r="A461" t="s">
        <v>11</v>
      </c>
      <c r="B461" t="s">
        <v>88</v>
      </c>
      <c r="C461" s="460">
        <v>40</v>
      </c>
      <c r="D461" s="460">
        <f>'Area 24'!AW44</f>
        <v>2</v>
      </c>
      <c r="E461" s="460">
        <f>'Area 24'!BA44</f>
        <v>5</v>
      </c>
      <c r="F461" s="460">
        <f>'Area 24'!AY44</f>
        <v>10</v>
      </c>
      <c r="G461" s="460" t="str">
        <f>'Area 24'!BE44</f>
        <v>34</v>
      </c>
      <c r="H461">
        <f t="shared" si="27"/>
        <v>3</v>
      </c>
      <c r="I461">
        <f t="shared" si="28"/>
        <v>4</v>
      </c>
      <c r="J461">
        <f t="shared" si="29"/>
        <v>12</v>
      </c>
    </row>
    <row r="462" spans="1:10">
      <c r="A462" t="s">
        <v>11</v>
      </c>
      <c r="B462" t="s">
        <v>89</v>
      </c>
      <c r="C462" s="460">
        <v>41</v>
      </c>
      <c r="D462" s="460">
        <f>'Area 24'!AW45</f>
        <v>1</v>
      </c>
      <c r="E462" s="460">
        <f>'Area 24'!BA45</f>
        <v>4</v>
      </c>
      <c r="F462" s="460">
        <f>'Area 24'!AY45</f>
        <v>4</v>
      </c>
      <c r="G462" s="460" t="str">
        <f>'Area 24'!BE45</f>
        <v>24</v>
      </c>
      <c r="H462">
        <f t="shared" si="27"/>
        <v>2</v>
      </c>
      <c r="I462">
        <f t="shared" si="28"/>
        <v>3</v>
      </c>
      <c r="J462">
        <f t="shared" si="29"/>
        <v>6</v>
      </c>
    </row>
    <row r="463" spans="1:10">
      <c r="A463" t="s">
        <v>11</v>
      </c>
      <c r="B463" t="s">
        <v>90</v>
      </c>
      <c r="C463" s="460">
        <v>42</v>
      </c>
      <c r="D463" s="460">
        <f>'Area 24'!AW46</f>
        <v>-1</v>
      </c>
      <c r="E463" s="460">
        <f>'Area 24'!BA46</f>
        <v>1</v>
      </c>
      <c r="F463" s="460">
        <f>'Area 24'!AY46</f>
        <v>-1</v>
      </c>
      <c r="G463" s="460" t="str">
        <f>'Area 24'!BE46</f>
        <v>-1-1</v>
      </c>
      <c r="H463">
        <f t="shared" si="27"/>
        <v>-1</v>
      </c>
      <c r="I463">
        <f t="shared" si="28"/>
        <v>-1</v>
      </c>
      <c r="J463">
        <f t="shared" si="29"/>
        <v>1</v>
      </c>
    </row>
    <row r="464" spans="1:10">
      <c r="A464" t="s">
        <v>11</v>
      </c>
      <c r="B464" t="s">
        <v>92</v>
      </c>
      <c r="C464" s="460">
        <v>43</v>
      </c>
      <c r="D464" s="460">
        <f>'Area 24'!AW47</f>
        <v>-1</v>
      </c>
      <c r="E464" s="460">
        <f>'Area 24'!BA47</f>
        <v>1</v>
      </c>
      <c r="F464" s="460">
        <f>'Area 24'!AY47</f>
        <v>-1</v>
      </c>
      <c r="G464" s="460" t="str">
        <f>'Area 24'!BE47</f>
        <v>-1-1</v>
      </c>
      <c r="H464">
        <f t="shared" si="27"/>
        <v>-1</v>
      </c>
      <c r="I464">
        <f t="shared" si="28"/>
        <v>-1</v>
      </c>
      <c r="J464">
        <f t="shared" si="29"/>
        <v>1</v>
      </c>
    </row>
    <row r="465" spans="1:10">
      <c r="A465" t="s">
        <v>11</v>
      </c>
      <c r="B465" t="s">
        <v>93</v>
      </c>
      <c r="C465" s="460">
        <v>44</v>
      </c>
      <c r="D465" s="460">
        <f>'Area 24'!AW48</f>
        <v>-1</v>
      </c>
      <c r="E465" s="460">
        <f>'Area 24'!BA48</f>
        <v>1</v>
      </c>
      <c r="F465" s="460">
        <f>'Area 24'!AY48</f>
        <v>-1</v>
      </c>
      <c r="G465" s="460" t="str">
        <f>'Area 24'!BE48</f>
        <v>-1-1</v>
      </c>
      <c r="H465">
        <f t="shared" si="27"/>
        <v>-1</v>
      </c>
      <c r="I465">
        <f t="shared" si="28"/>
        <v>-1</v>
      </c>
      <c r="J465">
        <f t="shared" si="29"/>
        <v>1</v>
      </c>
    </row>
    <row r="466" spans="1:10">
      <c r="A466" t="s">
        <v>11</v>
      </c>
      <c r="B466" t="s">
        <v>94</v>
      </c>
      <c r="C466" s="460">
        <v>45</v>
      </c>
      <c r="D466" s="460">
        <f>'Area 24'!AW49</f>
        <v>0</v>
      </c>
      <c r="E466" s="460">
        <f>'Area 24'!BA49</f>
        <v>0</v>
      </c>
      <c r="F466" s="460">
        <f>'Area 24'!AY49</f>
        <v>0</v>
      </c>
      <c r="G466" s="460" t="str">
        <f>'Area 24'!BE49</f>
        <v>0</v>
      </c>
      <c r="H466">
        <f t="shared" si="27"/>
        <v>0</v>
      </c>
      <c r="I466">
        <f t="shared" si="28"/>
        <v>0</v>
      </c>
      <c r="J466">
        <f t="shared" si="29"/>
        <v>0</v>
      </c>
    </row>
    <row r="467" spans="1:10">
      <c r="A467" t="s">
        <v>11</v>
      </c>
      <c r="B467" t="s">
        <v>95</v>
      </c>
      <c r="C467" s="460">
        <v>46</v>
      </c>
      <c r="D467" s="460">
        <f>'Area 24'!AW50</f>
        <v>0</v>
      </c>
      <c r="E467" s="460">
        <f>'Area 24'!BA50</f>
        <v>0</v>
      </c>
      <c r="F467" s="460">
        <f>'Area 24'!AY50</f>
        <v>0</v>
      </c>
      <c r="G467" s="460" t="str">
        <f>'Area 24'!BE50</f>
        <v>0</v>
      </c>
      <c r="H467">
        <f t="shared" si="27"/>
        <v>0</v>
      </c>
      <c r="I467">
        <f t="shared" si="28"/>
        <v>0</v>
      </c>
      <c r="J467">
        <f t="shared" si="29"/>
        <v>0</v>
      </c>
    </row>
    <row r="468" spans="1:10">
      <c r="A468" t="s">
        <v>11</v>
      </c>
      <c r="B468" t="s">
        <v>97</v>
      </c>
      <c r="C468" s="460">
        <v>47</v>
      </c>
      <c r="D468" s="460">
        <f>'Area 24'!AW51</f>
        <v>1</v>
      </c>
      <c r="E468" s="460">
        <f>'Area 24'!BA51</f>
        <v>1</v>
      </c>
      <c r="F468" s="460">
        <f>'Area 24'!AY51</f>
        <v>1</v>
      </c>
      <c r="G468" s="460" t="str">
        <f>'Area 24'!BE51</f>
        <v>13</v>
      </c>
      <c r="H468">
        <f t="shared" si="27"/>
        <v>1</v>
      </c>
      <c r="I468">
        <f t="shared" si="28"/>
        <v>1</v>
      </c>
      <c r="J468">
        <f t="shared" si="29"/>
        <v>1</v>
      </c>
    </row>
    <row r="469" spans="1:10">
      <c r="A469" t="s">
        <v>11</v>
      </c>
      <c r="B469" t="s">
        <v>98</v>
      </c>
      <c r="C469" s="460">
        <v>48</v>
      </c>
      <c r="D469" s="460">
        <f>'Area 24'!AW52</f>
        <v>1</v>
      </c>
      <c r="E469" s="460">
        <f>'Area 24'!BA52</f>
        <v>1</v>
      </c>
      <c r="F469" s="460">
        <f>'Area 24'!AY52</f>
        <v>1</v>
      </c>
      <c r="G469" s="460" t="str">
        <f>'Area 24'!BE52</f>
        <v>13</v>
      </c>
      <c r="H469">
        <f t="shared" si="27"/>
        <v>1</v>
      </c>
      <c r="I469">
        <f t="shared" si="28"/>
        <v>1</v>
      </c>
      <c r="J469">
        <f t="shared" si="29"/>
        <v>1</v>
      </c>
    </row>
    <row r="470" spans="1:10">
      <c r="A470" t="s">
        <v>11</v>
      </c>
      <c r="B470" t="s">
        <v>99</v>
      </c>
      <c r="C470" s="460">
        <v>49</v>
      </c>
      <c r="D470" s="460">
        <f>'Area 24'!AW53</f>
        <v>-1</v>
      </c>
      <c r="E470" s="460">
        <f>'Area 24'!BA53</f>
        <v>1</v>
      </c>
      <c r="F470" s="460">
        <f>'Area 24'!AY53</f>
        <v>-1</v>
      </c>
      <c r="G470" s="460" t="str">
        <f>'Area 24'!BE53</f>
        <v>-1-1</v>
      </c>
      <c r="H470">
        <f t="shared" si="27"/>
        <v>-1</v>
      </c>
      <c r="I470">
        <f t="shared" si="28"/>
        <v>-1</v>
      </c>
      <c r="J470">
        <f t="shared" si="29"/>
        <v>1</v>
      </c>
    </row>
    <row r="471" spans="1:10">
      <c r="A471" t="s">
        <v>11</v>
      </c>
      <c r="B471" t="s">
        <v>100</v>
      </c>
      <c r="C471" s="460">
        <v>50</v>
      </c>
      <c r="D471" s="460">
        <f>'Area 24'!AW54</f>
        <v>1</v>
      </c>
      <c r="E471" s="460">
        <f>'Area 24'!BA54</f>
        <v>1</v>
      </c>
      <c r="F471" s="460">
        <f>'Area 24'!AY54</f>
        <v>1</v>
      </c>
      <c r="G471" s="460" t="str">
        <f>'Area 24'!BE54</f>
        <v>14</v>
      </c>
      <c r="H471">
        <f t="shared" si="27"/>
        <v>1</v>
      </c>
      <c r="I471">
        <f t="shared" si="28"/>
        <v>2</v>
      </c>
      <c r="J471">
        <f t="shared" si="29"/>
        <v>2</v>
      </c>
    </row>
    <row r="472" spans="1:10">
      <c r="A472" t="s">
        <v>11</v>
      </c>
      <c r="B472" t="s">
        <v>101</v>
      </c>
      <c r="C472" s="460">
        <v>51</v>
      </c>
      <c r="D472" s="460">
        <f>'Area 24'!AW55</f>
        <v>5</v>
      </c>
      <c r="E472" s="460">
        <f>'Area 24'!BA55</f>
        <v>5</v>
      </c>
      <c r="F472" s="460">
        <f>'Area 24'!AY55</f>
        <v>25</v>
      </c>
      <c r="G472" s="460" t="str">
        <f>'Area 24'!BE55</f>
        <v>55</v>
      </c>
      <c r="H472">
        <f t="shared" si="27"/>
        <v>5</v>
      </c>
      <c r="I472">
        <f t="shared" si="28"/>
        <v>5</v>
      </c>
      <c r="J472">
        <f t="shared" si="29"/>
        <v>25</v>
      </c>
    </row>
    <row r="473" spans="1:10">
      <c r="A473" t="s">
        <v>11</v>
      </c>
      <c r="B473" t="s">
        <v>102</v>
      </c>
      <c r="C473" s="460">
        <v>52</v>
      </c>
      <c r="D473" s="460">
        <f>'Area 24'!AW56</f>
        <v>-1</v>
      </c>
      <c r="E473" s="460">
        <f>'Area 24'!BA56</f>
        <v>1</v>
      </c>
      <c r="F473" s="460">
        <f>'Area 24'!AY56</f>
        <v>-1</v>
      </c>
      <c r="G473" s="460" t="str">
        <f>'Area 24'!BE56</f>
        <v>-1-1</v>
      </c>
      <c r="H473">
        <f t="shared" si="27"/>
        <v>-1</v>
      </c>
      <c r="I473">
        <f t="shared" si="28"/>
        <v>-1</v>
      </c>
      <c r="J473">
        <f t="shared" si="29"/>
        <v>1</v>
      </c>
    </row>
    <row r="474" spans="1:10">
      <c r="A474" t="s">
        <v>11</v>
      </c>
      <c r="B474" t="s">
        <v>103</v>
      </c>
      <c r="C474" s="460">
        <v>53</v>
      </c>
      <c r="D474" s="460">
        <f>'Area 24'!AW57</f>
        <v>1</v>
      </c>
      <c r="E474" s="460">
        <f>'Area 24'!BA57</f>
        <v>1</v>
      </c>
      <c r="F474" s="460">
        <f>'Area 24'!AY57</f>
        <v>1</v>
      </c>
      <c r="G474" s="460" t="str">
        <f>'Area 24'!BE57</f>
        <v>13</v>
      </c>
      <c r="H474">
        <f t="shared" si="27"/>
        <v>1</v>
      </c>
      <c r="I474">
        <f t="shared" si="28"/>
        <v>1</v>
      </c>
      <c r="J474">
        <f t="shared" si="29"/>
        <v>1</v>
      </c>
    </row>
    <row r="475" spans="1:10">
      <c r="A475" t="s">
        <v>11</v>
      </c>
      <c r="B475" t="s">
        <v>104</v>
      </c>
      <c r="C475" s="460">
        <v>54</v>
      </c>
      <c r="D475" s="460">
        <f>'Area 24'!AW58</f>
        <v>-1</v>
      </c>
      <c r="E475" s="460">
        <f>'Area 24'!BA58</f>
        <v>1</v>
      </c>
      <c r="F475" s="460">
        <f>'Area 24'!AY58</f>
        <v>-1</v>
      </c>
      <c r="G475" s="460" t="str">
        <f>'Area 24'!BE58</f>
        <v>-1-1</v>
      </c>
      <c r="H475">
        <f t="shared" si="27"/>
        <v>-1</v>
      </c>
      <c r="I475">
        <f t="shared" si="28"/>
        <v>-1</v>
      </c>
      <c r="J475">
        <f t="shared" si="29"/>
        <v>1</v>
      </c>
    </row>
    <row r="476" spans="1:10">
      <c r="A476" t="s">
        <v>11</v>
      </c>
      <c r="B476" t="s">
        <v>105</v>
      </c>
      <c r="C476" s="460">
        <v>55</v>
      </c>
      <c r="D476" s="460">
        <f>'Area 24'!AW59</f>
        <v>-1</v>
      </c>
      <c r="E476" s="460">
        <f>'Area 24'!BA59</f>
        <v>1</v>
      </c>
      <c r="F476" s="460">
        <f>'Area 24'!AY59</f>
        <v>-1</v>
      </c>
      <c r="G476" s="460" t="str">
        <f>'Area 24'!BE59</f>
        <v>-1-1</v>
      </c>
      <c r="H476">
        <f t="shared" si="27"/>
        <v>-1</v>
      </c>
      <c r="I476">
        <f t="shared" si="28"/>
        <v>-1</v>
      </c>
      <c r="J476">
        <f t="shared" si="29"/>
        <v>1</v>
      </c>
    </row>
    <row r="477" spans="1:10">
      <c r="A477" t="s">
        <v>11</v>
      </c>
      <c r="B477" t="s">
        <v>106</v>
      </c>
      <c r="C477" s="460">
        <v>56</v>
      </c>
      <c r="D477" s="460">
        <f>'Area 24'!AW60</f>
        <v>-1</v>
      </c>
      <c r="E477" s="460">
        <f>'Area 24'!BA60</f>
        <v>1</v>
      </c>
      <c r="F477" s="460">
        <f>'Area 24'!AY60</f>
        <v>-1</v>
      </c>
      <c r="G477" s="460" t="str">
        <f>'Area 24'!BE60</f>
        <v>-1-1</v>
      </c>
      <c r="H477">
        <f t="shared" si="27"/>
        <v>-1</v>
      </c>
      <c r="I477">
        <f t="shared" si="28"/>
        <v>-1</v>
      </c>
      <c r="J477">
        <f t="shared" si="29"/>
        <v>1</v>
      </c>
    </row>
    <row r="478" spans="1:10">
      <c r="A478" t="s">
        <v>11</v>
      </c>
      <c r="B478" t="s">
        <v>107</v>
      </c>
      <c r="C478" s="460">
        <v>57</v>
      </c>
      <c r="D478" s="460">
        <f>'Area 24'!AW61</f>
        <v>-1</v>
      </c>
      <c r="E478" s="460">
        <f>'Area 24'!BA61</f>
        <v>1</v>
      </c>
      <c r="F478" s="460">
        <f>'Area 24'!AY61</f>
        <v>-1</v>
      </c>
      <c r="G478" s="460" t="str">
        <f>'Area 24'!BE61</f>
        <v>-1-1</v>
      </c>
      <c r="H478">
        <f t="shared" si="27"/>
        <v>-1</v>
      </c>
      <c r="I478">
        <f t="shared" si="28"/>
        <v>-1</v>
      </c>
      <c r="J478">
        <f t="shared" si="29"/>
        <v>1</v>
      </c>
    </row>
    <row r="479" spans="1:10">
      <c r="A479" t="s">
        <v>11</v>
      </c>
      <c r="B479" t="s">
        <v>108</v>
      </c>
      <c r="C479" s="460">
        <v>58</v>
      </c>
      <c r="D479" s="460">
        <f>'Area 24'!AW62</f>
        <v>3</v>
      </c>
      <c r="E479" s="460">
        <f>'Area 24'!BA62</f>
        <v>3</v>
      </c>
      <c r="F479" s="460">
        <f>'Area 24'!AY62</f>
        <v>9</v>
      </c>
      <c r="G479" s="460" t="str">
        <f>'Area 24'!BE62</f>
        <v>34</v>
      </c>
      <c r="H479">
        <f t="shared" si="27"/>
        <v>3</v>
      </c>
      <c r="I479">
        <f t="shared" si="28"/>
        <v>4</v>
      </c>
      <c r="J479">
        <f t="shared" si="29"/>
        <v>12</v>
      </c>
    </row>
    <row r="480" spans="1:10">
      <c r="A480" t="s">
        <v>11</v>
      </c>
      <c r="B480" t="s">
        <v>109</v>
      </c>
      <c r="C480" s="460">
        <v>59</v>
      </c>
      <c r="D480" s="460">
        <f>'Area 24'!AW63</f>
        <v>3</v>
      </c>
      <c r="E480" s="460">
        <f>'Area 24'!BA63</f>
        <v>3</v>
      </c>
      <c r="F480" s="460">
        <f>'Area 24'!AY63</f>
        <v>9</v>
      </c>
      <c r="G480" s="460" t="str">
        <f>'Area 24'!BE63</f>
        <v>34</v>
      </c>
      <c r="H480">
        <f t="shared" ref="H480:H543" si="30">VLOOKUP(F480,biorisk,2,FALSE)</f>
        <v>3</v>
      </c>
      <c r="I480">
        <f t="shared" ref="I480:I543" si="31">VLOOKUP(G480,futurerisk,2,FALSE)</f>
        <v>4</v>
      </c>
      <c r="J480">
        <f t="shared" ref="J480:J543" si="32">H480*I480</f>
        <v>12</v>
      </c>
    </row>
    <row r="481" spans="1:10">
      <c r="A481" t="s">
        <v>11</v>
      </c>
      <c r="B481" t="s">
        <v>110</v>
      </c>
      <c r="C481" s="460">
        <v>60</v>
      </c>
      <c r="D481" s="460">
        <f>'Area 24'!AW64</f>
        <v>-1</v>
      </c>
      <c r="E481" s="460">
        <f>'Area 24'!BA64</f>
        <v>1</v>
      </c>
      <c r="F481" s="460">
        <f>'Area 24'!AY64</f>
        <v>-1</v>
      </c>
      <c r="G481" s="460" t="str">
        <f>'Area 24'!BE64</f>
        <v>-1-1</v>
      </c>
      <c r="H481">
        <f t="shared" si="30"/>
        <v>-1</v>
      </c>
      <c r="I481">
        <f t="shared" si="31"/>
        <v>-1</v>
      </c>
      <c r="J481">
        <f t="shared" si="32"/>
        <v>1</v>
      </c>
    </row>
    <row r="482" spans="1:10">
      <c r="A482" t="s">
        <v>11</v>
      </c>
      <c r="B482" t="s">
        <v>111</v>
      </c>
      <c r="C482" s="460">
        <v>61</v>
      </c>
      <c r="D482" s="460">
        <f>'Area 24'!AW65</f>
        <v>-1</v>
      </c>
      <c r="E482" s="460">
        <f>'Area 24'!BA65</f>
        <v>1</v>
      </c>
      <c r="F482" s="460">
        <f>'Area 24'!AY65</f>
        <v>-1</v>
      </c>
      <c r="G482" s="460" t="str">
        <f>'Area 24'!BE65</f>
        <v>-1-1</v>
      </c>
      <c r="H482">
        <f t="shared" si="30"/>
        <v>-1</v>
      </c>
      <c r="I482">
        <f t="shared" si="31"/>
        <v>-1</v>
      </c>
      <c r="J482">
        <f t="shared" si="32"/>
        <v>1</v>
      </c>
    </row>
    <row r="483" spans="1:10">
      <c r="A483" t="s">
        <v>11</v>
      </c>
      <c r="B483" t="s">
        <v>112</v>
      </c>
      <c r="C483" s="460">
        <v>62</v>
      </c>
      <c r="D483" s="460">
        <f>'Area 24'!AW66</f>
        <v>-1</v>
      </c>
      <c r="E483" s="460">
        <f>'Area 24'!BA66</f>
        <v>1</v>
      </c>
      <c r="F483" s="460">
        <f>'Area 24'!AY66</f>
        <v>-1</v>
      </c>
      <c r="G483" s="460" t="str">
        <f>'Area 24'!BE66</f>
        <v>-1-1</v>
      </c>
      <c r="H483">
        <f t="shared" si="30"/>
        <v>-1</v>
      </c>
      <c r="I483">
        <f t="shared" si="31"/>
        <v>-1</v>
      </c>
      <c r="J483">
        <f t="shared" si="32"/>
        <v>1</v>
      </c>
    </row>
    <row r="484" spans="1:10">
      <c r="A484" t="s">
        <v>11</v>
      </c>
      <c r="B484" t="s">
        <v>113</v>
      </c>
      <c r="C484" s="460">
        <v>63</v>
      </c>
      <c r="D484" s="460">
        <f>'Area 24'!AW67</f>
        <v>-1</v>
      </c>
      <c r="E484" s="460">
        <f>'Area 24'!BA67</f>
        <v>1</v>
      </c>
      <c r="F484" s="460">
        <f>'Area 24'!AY67</f>
        <v>-1</v>
      </c>
      <c r="G484" s="460" t="str">
        <f>'Area 24'!BE67</f>
        <v>-1-1</v>
      </c>
      <c r="H484">
        <f t="shared" si="30"/>
        <v>-1</v>
      </c>
      <c r="I484">
        <f t="shared" si="31"/>
        <v>-1</v>
      </c>
      <c r="J484">
        <f t="shared" si="32"/>
        <v>1</v>
      </c>
    </row>
    <row r="485" spans="1:10">
      <c r="A485" t="s">
        <v>11</v>
      </c>
      <c r="B485" t="s">
        <v>114</v>
      </c>
      <c r="C485" s="460">
        <v>64</v>
      </c>
      <c r="D485" s="460">
        <f>'Area 24'!AW68</f>
        <v>-1</v>
      </c>
      <c r="E485" s="460">
        <f>'Area 24'!BA68</f>
        <v>1</v>
      </c>
      <c r="F485" s="460">
        <f>'Area 24'!AY68</f>
        <v>-1</v>
      </c>
      <c r="G485" s="460" t="str">
        <f>'Area 24'!BE68</f>
        <v>-1-1</v>
      </c>
      <c r="H485">
        <f t="shared" si="30"/>
        <v>-1</v>
      </c>
      <c r="I485">
        <f t="shared" si="31"/>
        <v>-1</v>
      </c>
      <c r="J485">
        <f t="shared" si="32"/>
        <v>1</v>
      </c>
    </row>
    <row r="486" spans="1:10">
      <c r="A486" t="s">
        <v>11</v>
      </c>
      <c r="B486" t="s">
        <v>115</v>
      </c>
      <c r="C486" s="460">
        <v>65</v>
      </c>
      <c r="D486" s="460">
        <f>'Area 24'!AW69</f>
        <v>-1</v>
      </c>
      <c r="E486" s="460">
        <f>'Area 24'!BA69</f>
        <v>1</v>
      </c>
      <c r="F486" s="460">
        <f>'Area 24'!AY69</f>
        <v>-1</v>
      </c>
      <c r="G486" s="460" t="str">
        <f>'Area 24'!BE69</f>
        <v>-1-1</v>
      </c>
      <c r="H486">
        <f t="shared" si="30"/>
        <v>-1</v>
      </c>
      <c r="I486">
        <f t="shared" si="31"/>
        <v>-1</v>
      </c>
      <c r="J486">
        <f t="shared" si="32"/>
        <v>1</v>
      </c>
    </row>
    <row r="487" spans="1:10">
      <c r="A487" t="s">
        <v>11</v>
      </c>
      <c r="B487" t="s">
        <v>116</v>
      </c>
      <c r="C487" s="460">
        <v>66</v>
      </c>
      <c r="D487" s="460">
        <f>'Area 24'!AW70</f>
        <v>0</v>
      </c>
      <c r="E487" s="460">
        <f>'Area 24'!BA70</f>
        <v>0</v>
      </c>
      <c r="F487" s="460">
        <f>'Area 24'!AY70</f>
        <v>0</v>
      </c>
      <c r="G487" s="460" t="str">
        <f>'Area 24'!BE70</f>
        <v>0</v>
      </c>
      <c r="H487">
        <f t="shared" si="30"/>
        <v>0</v>
      </c>
      <c r="I487">
        <f t="shared" si="31"/>
        <v>0</v>
      </c>
      <c r="J487">
        <f t="shared" si="32"/>
        <v>0</v>
      </c>
    </row>
    <row r="488" spans="1:10">
      <c r="A488" t="s">
        <v>11</v>
      </c>
      <c r="B488" t="s">
        <v>118</v>
      </c>
      <c r="C488" s="460">
        <v>67</v>
      </c>
      <c r="D488" s="460">
        <f>'Area 24'!AW71</f>
        <v>3</v>
      </c>
      <c r="E488" s="460">
        <f>'Area 24'!BA71</f>
        <v>5</v>
      </c>
      <c r="F488" s="460">
        <f>'Area 24'!AY71</f>
        <v>15</v>
      </c>
      <c r="G488" s="460" t="str">
        <f>'Area 24'!BE71</f>
        <v>44</v>
      </c>
      <c r="H488">
        <f t="shared" si="30"/>
        <v>4</v>
      </c>
      <c r="I488">
        <f t="shared" si="31"/>
        <v>5</v>
      </c>
      <c r="J488">
        <f t="shared" si="32"/>
        <v>20</v>
      </c>
    </row>
    <row r="489" spans="1:10">
      <c r="A489" t="s">
        <v>11</v>
      </c>
      <c r="B489" t="s">
        <v>119</v>
      </c>
      <c r="C489" s="460">
        <v>68</v>
      </c>
      <c r="D489" s="460">
        <f>'Area 24'!AW72</f>
        <v>-1</v>
      </c>
      <c r="E489" s="460">
        <f>'Area 24'!BA72</f>
        <v>1</v>
      </c>
      <c r="F489" s="460">
        <f>'Area 24'!AY72</f>
        <v>-1</v>
      </c>
      <c r="G489" s="460" t="str">
        <f>'Area 24'!BE72</f>
        <v>-1-1</v>
      </c>
      <c r="H489">
        <f t="shared" si="30"/>
        <v>-1</v>
      </c>
      <c r="I489">
        <f t="shared" si="31"/>
        <v>-1</v>
      </c>
      <c r="J489">
        <f t="shared" si="32"/>
        <v>1</v>
      </c>
    </row>
    <row r="490" spans="1:10">
      <c r="A490" t="s">
        <v>11</v>
      </c>
      <c r="B490" t="s">
        <v>120</v>
      </c>
      <c r="C490" s="460">
        <v>69</v>
      </c>
      <c r="D490" s="460">
        <f>'Area 24'!AW73</f>
        <v>1</v>
      </c>
      <c r="E490" s="460">
        <f>'Area 24'!BA73</f>
        <v>5</v>
      </c>
      <c r="F490" s="460">
        <f>'Area 24'!AY73</f>
        <v>5</v>
      </c>
      <c r="G490" s="460" t="str">
        <f>'Area 24'!BE73</f>
        <v>24</v>
      </c>
      <c r="H490">
        <f t="shared" si="30"/>
        <v>2</v>
      </c>
      <c r="I490">
        <f t="shared" si="31"/>
        <v>3</v>
      </c>
      <c r="J490">
        <f t="shared" si="32"/>
        <v>6</v>
      </c>
    </row>
    <row r="491" spans="1:10">
      <c r="A491" t="s">
        <v>11</v>
      </c>
      <c r="B491" t="s">
        <v>121</v>
      </c>
      <c r="C491" s="460">
        <v>70</v>
      </c>
      <c r="D491" s="460">
        <f>'Area 24'!AW74</f>
        <v>-1</v>
      </c>
      <c r="E491" s="460">
        <f>'Area 24'!BA74</f>
        <v>1</v>
      </c>
      <c r="F491" s="460">
        <f>'Area 24'!AY74</f>
        <v>-1</v>
      </c>
      <c r="G491" s="460" t="str">
        <f>'Area 24'!BE74</f>
        <v>-1-1</v>
      </c>
      <c r="H491">
        <f t="shared" si="30"/>
        <v>-1</v>
      </c>
      <c r="I491">
        <f t="shared" si="31"/>
        <v>-1</v>
      </c>
      <c r="J491">
        <f t="shared" si="32"/>
        <v>1</v>
      </c>
    </row>
    <row r="492" spans="1:10">
      <c r="A492" t="s">
        <v>10</v>
      </c>
      <c r="B492" t="s">
        <v>40</v>
      </c>
      <c r="C492" s="460">
        <v>1</v>
      </c>
      <c r="D492">
        <f>'Area 24'!BQ5</f>
        <v>1</v>
      </c>
      <c r="E492" s="460">
        <f>'Area 24'!BU5</f>
        <v>2</v>
      </c>
      <c r="F492" s="460">
        <f>'Area 24'!BS5</f>
        <v>2</v>
      </c>
      <c r="G492" s="460" t="str">
        <f>'Area 24'!CT5</f>
        <v>33</v>
      </c>
      <c r="H492">
        <f t="shared" si="30"/>
        <v>1</v>
      </c>
      <c r="I492">
        <f t="shared" si="31"/>
        <v>3</v>
      </c>
      <c r="J492">
        <f t="shared" si="32"/>
        <v>3</v>
      </c>
    </row>
    <row r="493" spans="1:10">
      <c r="A493" t="s">
        <v>10</v>
      </c>
      <c r="B493" t="s">
        <v>41</v>
      </c>
      <c r="C493" s="460">
        <v>2</v>
      </c>
      <c r="D493">
        <f>'Area 24'!BQ6</f>
        <v>1</v>
      </c>
      <c r="E493" s="460">
        <f>'Area 24'!BU6</f>
        <v>1</v>
      </c>
      <c r="F493" s="460">
        <f>'Area 24'!BS6</f>
        <v>1</v>
      </c>
      <c r="G493" s="460" t="str">
        <f>'Area 24'!CT6</f>
        <v>13</v>
      </c>
      <c r="H493">
        <f t="shared" si="30"/>
        <v>1</v>
      </c>
      <c r="I493">
        <f t="shared" si="31"/>
        <v>1</v>
      </c>
      <c r="J493">
        <f t="shared" si="32"/>
        <v>1</v>
      </c>
    </row>
    <row r="494" spans="1:10">
      <c r="A494" t="s">
        <v>10</v>
      </c>
      <c r="B494" t="s">
        <v>44</v>
      </c>
      <c r="C494" s="460">
        <v>3</v>
      </c>
      <c r="D494">
        <f>'Area 24'!BQ7</f>
        <v>1</v>
      </c>
      <c r="E494" s="460">
        <f>'Area 24'!BU7</f>
        <v>1</v>
      </c>
      <c r="F494" s="460">
        <f>'Area 24'!BS7</f>
        <v>1</v>
      </c>
      <c r="G494" s="460" t="str">
        <f>'Area 24'!CT7</f>
        <v>13</v>
      </c>
      <c r="H494">
        <f t="shared" si="30"/>
        <v>1</v>
      </c>
      <c r="I494">
        <f t="shared" si="31"/>
        <v>1</v>
      </c>
      <c r="J494">
        <f t="shared" si="32"/>
        <v>1</v>
      </c>
    </row>
    <row r="495" spans="1:10">
      <c r="A495" t="s">
        <v>10</v>
      </c>
      <c r="B495" t="s">
        <v>45</v>
      </c>
      <c r="C495" s="460">
        <v>4</v>
      </c>
      <c r="D495">
        <f>'Area 24'!BQ8</f>
        <v>-1</v>
      </c>
      <c r="E495" s="460">
        <f>'Area 24'!BU8</f>
        <v>1</v>
      </c>
      <c r="F495" s="460">
        <f>'Area 24'!BS8</f>
        <v>-1</v>
      </c>
      <c r="G495" s="460" t="str">
        <f>'Area 24'!CT8</f>
        <v>-1-1</v>
      </c>
      <c r="H495">
        <f t="shared" si="30"/>
        <v>-1</v>
      </c>
      <c r="I495">
        <f t="shared" si="31"/>
        <v>-1</v>
      </c>
      <c r="J495">
        <f t="shared" si="32"/>
        <v>1</v>
      </c>
    </row>
    <row r="496" spans="1:10">
      <c r="A496" t="s">
        <v>10</v>
      </c>
      <c r="B496" t="s">
        <v>46</v>
      </c>
      <c r="C496" s="460">
        <v>5</v>
      </c>
      <c r="D496">
        <f>'Area 24'!BQ9</f>
        <v>1</v>
      </c>
      <c r="E496" s="460">
        <f>'Area 24'!BU9</f>
        <v>1</v>
      </c>
      <c r="F496" s="460">
        <f>'Area 24'!BS9</f>
        <v>1</v>
      </c>
      <c r="G496" s="460" t="str">
        <f>'Area 24'!CT9</f>
        <v>13</v>
      </c>
      <c r="H496">
        <f t="shared" si="30"/>
        <v>1</v>
      </c>
      <c r="I496">
        <f t="shared" si="31"/>
        <v>1</v>
      </c>
      <c r="J496">
        <f t="shared" si="32"/>
        <v>1</v>
      </c>
    </row>
    <row r="497" spans="1:10">
      <c r="A497" t="s">
        <v>10</v>
      </c>
      <c r="B497" t="s">
        <v>48</v>
      </c>
      <c r="C497" s="460">
        <v>6</v>
      </c>
      <c r="D497">
        <f>'Area 24'!BQ10</f>
        <v>3</v>
      </c>
      <c r="E497" s="460">
        <f>'Area 24'!BU10</f>
        <v>3</v>
      </c>
      <c r="F497" s="460">
        <f>'Area 24'!BS10</f>
        <v>9</v>
      </c>
      <c r="G497" s="460" t="str">
        <f>'Area 24'!CT10</f>
        <v>44</v>
      </c>
      <c r="H497">
        <f t="shared" si="30"/>
        <v>3</v>
      </c>
      <c r="I497">
        <f t="shared" si="31"/>
        <v>5</v>
      </c>
      <c r="J497">
        <f t="shared" si="32"/>
        <v>15</v>
      </c>
    </row>
    <row r="498" spans="1:10">
      <c r="A498" t="s">
        <v>10</v>
      </c>
      <c r="B498" t="s">
        <v>49</v>
      </c>
      <c r="C498" s="460">
        <v>7</v>
      </c>
      <c r="D498">
        <f>'Area 24'!BQ11</f>
        <v>2</v>
      </c>
      <c r="E498" s="460">
        <f>'Area 24'!BU11</f>
        <v>4</v>
      </c>
      <c r="F498" s="460">
        <f>'Area 24'!BS11</f>
        <v>8</v>
      </c>
      <c r="G498" s="460" t="str">
        <f>'Area 24'!CT11</f>
        <v>34</v>
      </c>
      <c r="H498">
        <f t="shared" si="30"/>
        <v>3</v>
      </c>
      <c r="I498">
        <f t="shared" si="31"/>
        <v>4</v>
      </c>
      <c r="J498">
        <f t="shared" si="32"/>
        <v>12</v>
      </c>
    </row>
    <row r="499" spans="1:10">
      <c r="A499" t="s">
        <v>10</v>
      </c>
      <c r="B499" t="s">
        <v>50</v>
      </c>
      <c r="C499" s="460">
        <v>8</v>
      </c>
      <c r="D499">
        <f>'Area 24'!BQ12</f>
        <v>2</v>
      </c>
      <c r="E499" s="460">
        <f>'Area 24'!BU12</f>
        <v>4</v>
      </c>
      <c r="F499" s="460">
        <f>'Area 24'!BS12</f>
        <v>8</v>
      </c>
      <c r="G499" s="460" t="str">
        <f>'Area 24'!CT12</f>
        <v>13</v>
      </c>
      <c r="H499">
        <f t="shared" si="30"/>
        <v>3</v>
      </c>
      <c r="I499">
        <f t="shared" si="31"/>
        <v>1</v>
      </c>
      <c r="J499">
        <f t="shared" si="32"/>
        <v>3</v>
      </c>
    </row>
    <row r="500" spans="1:10">
      <c r="A500" t="s">
        <v>10</v>
      </c>
      <c r="B500" t="s">
        <v>52</v>
      </c>
      <c r="C500" s="460">
        <v>9</v>
      </c>
      <c r="D500">
        <f>'Area 24'!BQ13</f>
        <v>1</v>
      </c>
      <c r="E500" s="460">
        <f>'Area 24'!BU13</f>
        <v>2</v>
      </c>
      <c r="F500" s="460">
        <f>'Area 24'!BS13</f>
        <v>2</v>
      </c>
      <c r="G500" s="460" t="str">
        <f>'Area 24'!CT13</f>
        <v>13</v>
      </c>
      <c r="H500">
        <f t="shared" si="30"/>
        <v>1</v>
      </c>
      <c r="I500">
        <f t="shared" si="31"/>
        <v>1</v>
      </c>
      <c r="J500">
        <f t="shared" si="32"/>
        <v>1</v>
      </c>
    </row>
    <row r="501" spans="1:10">
      <c r="A501" t="s">
        <v>10</v>
      </c>
      <c r="B501" t="s">
        <v>53</v>
      </c>
      <c r="C501" s="460">
        <v>10</v>
      </c>
      <c r="D501">
        <f>'Area 24'!BQ14</f>
        <v>-1</v>
      </c>
      <c r="E501" s="460">
        <f>'Area 24'!BU14</f>
        <v>1</v>
      </c>
      <c r="F501" s="460">
        <f>'Area 24'!BS14</f>
        <v>-1</v>
      </c>
      <c r="G501" s="460" t="str">
        <f>'Area 24'!CT14</f>
        <v>-1-1</v>
      </c>
      <c r="H501">
        <f t="shared" si="30"/>
        <v>-1</v>
      </c>
      <c r="I501">
        <f t="shared" si="31"/>
        <v>-1</v>
      </c>
      <c r="J501">
        <f t="shared" si="32"/>
        <v>1</v>
      </c>
    </row>
    <row r="502" spans="1:10">
      <c r="A502" t="s">
        <v>10</v>
      </c>
      <c r="B502" t="s">
        <v>55</v>
      </c>
      <c r="C502" s="460">
        <v>11</v>
      </c>
      <c r="D502">
        <f>'Area 24'!BQ15</f>
        <v>2</v>
      </c>
      <c r="E502" s="460">
        <f>'Area 24'!BU15</f>
        <v>3</v>
      </c>
      <c r="F502" s="460">
        <f>'Area 24'!BS15</f>
        <v>6</v>
      </c>
      <c r="G502" s="460" t="str">
        <f>'Area 24'!CT15</f>
        <v>14</v>
      </c>
      <c r="H502">
        <f t="shared" si="30"/>
        <v>2</v>
      </c>
      <c r="I502">
        <f t="shared" si="31"/>
        <v>2</v>
      </c>
      <c r="J502">
        <f t="shared" si="32"/>
        <v>4</v>
      </c>
    </row>
    <row r="503" spans="1:10">
      <c r="A503" t="s">
        <v>10</v>
      </c>
      <c r="B503" t="s">
        <v>56</v>
      </c>
      <c r="C503" s="460">
        <v>12</v>
      </c>
      <c r="D503">
        <f>'Area 24'!BQ16</f>
        <v>0</v>
      </c>
      <c r="E503" s="460">
        <f>'Area 24'!BU16</f>
        <v>0</v>
      </c>
      <c r="F503" s="460">
        <f>'Area 24'!BS16</f>
        <v>0</v>
      </c>
      <c r="G503" s="460" t="str">
        <f>'Area 24'!CT16</f>
        <v>0</v>
      </c>
      <c r="H503">
        <f t="shared" si="30"/>
        <v>0</v>
      </c>
      <c r="I503">
        <f t="shared" si="31"/>
        <v>0</v>
      </c>
      <c r="J503">
        <f t="shared" si="32"/>
        <v>0</v>
      </c>
    </row>
    <row r="504" spans="1:10">
      <c r="A504" t="s">
        <v>10</v>
      </c>
      <c r="B504" t="s">
        <v>57</v>
      </c>
      <c r="C504" s="460">
        <v>13</v>
      </c>
      <c r="D504">
        <f>'Area 24'!BQ17</f>
        <v>-1</v>
      </c>
      <c r="E504" s="460">
        <f>'Area 24'!BU17</f>
        <v>1</v>
      </c>
      <c r="F504" s="460">
        <f>'Area 24'!BS17</f>
        <v>-1</v>
      </c>
      <c r="G504" s="460" t="str">
        <f>'Area 24'!CT17</f>
        <v>-1-1</v>
      </c>
      <c r="H504">
        <f t="shared" si="30"/>
        <v>-1</v>
      </c>
      <c r="I504">
        <f t="shared" si="31"/>
        <v>-1</v>
      </c>
      <c r="J504">
        <f t="shared" si="32"/>
        <v>1</v>
      </c>
    </row>
    <row r="505" spans="1:10">
      <c r="A505" t="s">
        <v>10</v>
      </c>
      <c r="B505" t="s">
        <v>58</v>
      </c>
      <c r="C505" s="460">
        <v>14</v>
      </c>
      <c r="D505">
        <f>'Area 24'!BQ18</f>
        <v>-1</v>
      </c>
      <c r="E505" s="460">
        <f>'Area 24'!BU18</f>
        <v>1</v>
      </c>
      <c r="F505" s="460">
        <f>'Area 24'!BS18</f>
        <v>-1</v>
      </c>
      <c r="G505" s="460" t="str">
        <f>'Area 24'!CT18</f>
        <v>-1-1</v>
      </c>
      <c r="H505">
        <f t="shared" si="30"/>
        <v>-1</v>
      </c>
      <c r="I505">
        <f t="shared" si="31"/>
        <v>-1</v>
      </c>
      <c r="J505">
        <f t="shared" si="32"/>
        <v>1</v>
      </c>
    </row>
    <row r="506" spans="1:10">
      <c r="A506" t="s">
        <v>10</v>
      </c>
      <c r="B506" t="s">
        <v>59</v>
      </c>
      <c r="C506" s="460">
        <v>15</v>
      </c>
      <c r="D506">
        <f>'Area 24'!BQ19</f>
        <v>-1</v>
      </c>
      <c r="E506" s="460">
        <f>'Area 24'!BU19</f>
        <v>1</v>
      </c>
      <c r="F506" s="460">
        <f>'Area 24'!BS19</f>
        <v>-1</v>
      </c>
      <c r="G506" s="460" t="str">
        <f>'Area 24'!CT19</f>
        <v>-1-1</v>
      </c>
      <c r="H506">
        <f t="shared" si="30"/>
        <v>-1</v>
      </c>
      <c r="I506">
        <f t="shared" si="31"/>
        <v>-1</v>
      </c>
      <c r="J506">
        <f t="shared" si="32"/>
        <v>1</v>
      </c>
    </row>
    <row r="507" spans="1:10">
      <c r="A507" t="s">
        <v>10</v>
      </c>
      <c r="B507" t="s">
        <v>61</v>
      </c>
      <c r="C507" s="460">
        <v>16</v>
      </c>
      <c r="D507">
        <f>'Area 24'!BQ20</f>
        <v>1</v>
      </c>
      <c r="E507" s="460">
        <f>'Area 24'!BU20</f>
        <v>1</v>
      </c>
      <c r="F507" s="460">
        <f>'Area 24'!BS20</f>
        <v>1</v>
      </c>
      <c r="G507" s="460" t="str">
        <f>'Area 24'!CT20</f>
        <v>13</v>
      </c>
      <c r="H507">
        <f t="shared" si="30"/>
        <v>1</v>
      </c>
      <c r="I507">
        <f t="shared" si="31"/>
        <v>1</v>
      </c>
      <c r="J507">
        <f t="shared" si="32"/>
        <v>1</v>
      </c>
    </row>
    <row r="508" spans="1:10">
      <c r="A508" t="s">
        <v>10</v>
      </c>
      <c r="B508" t="s">
        <v>62</v>
      </c>
      <c r="C508" s="460">
        <v>17</v>
      </c>
      <c r="D508">
        <f>'Area 24'!BQ21</f>
        <v>1</v>
      </c>
      <c r="E508" s="460">
        <f>'Area 24'!BU21</f>
        <v>1</v>
      </c>
      <c r="F508" s="460">
        <f>'Area 24'!BS21</f>
        <v>1</v>
      </c>
      <c r="G508" s="460" t="str">
        <f>'Area 24'!CT21</f>
        <v>13</v>
      </c>
      <c r="H508">
        <f t="shared" si="30"/>
        <v>1</v>
      </c>
      <c r="I508">
        <f t="shared" si="31"/>
        <v>1</v>
      </c>
      <c r="J508">
        <f t="shared" si="32"/>
        <v>1</v>
      </c>
    </row>
    <row r="509" spans="1:10">
      <c r="A509" t="s">
        <v>10</v>
      </c>
      <c r="B509" t="s">
        <v>291</v>
      </c>
      <c r="C509" s="460">
        <v>18</v>
      </c>
      <c r="D509">
        <f>'Area 24'!BQ22</f>
        <v>1</v>
      </c>
      <c r="E509" s="460">
        <f>'Area 24'!BU22</f>
        <v>1</v>
      </c>
      <c r="F509" s="460">
        <f>'Area 24'!BS22</f>
        <v>1</v>
      </c>
      <c r="G509" s="460" t="str">
        <f>'Area 24'!CT22</f>
        <v>13</v>
      </c>
      <c r="H509">
        <f t="shared" si="30"/>
        <v>1</v>
      </c>
      <c r="I509">
        <f t="shared" si="31"/>
        <v>1</v>
      </c>
      <c r="J509">
        <f t="shared" si="32"/>
        <v>1</v>
      </c>
    </row>
    <row r="510" spans="1:10">
      <c r="A510" t="s">
        <v>10</v>
      </c>
      <c r="B510" t="s">
        <v>64</v>
      </c>
      <c r="C510" s="460">
        <v>19</v>
      </c>
      <c r="D510">
        <f>'Area 24'!BQ23</f>
        <v>-1</v>
      </c>
      <c r="E510" s="460">
        <f>'Area 24'!BU23</f>
        <v>1</v>
      </c>
      <c r="F510" s="460">
        <f>'Area 24'!BS23</f>
        <v>-1</v>
      </c>
      <c r="G510" s="460" t="str">
        <f>'Area 24'!CT23</f>
        <v>-1-1</v>
      </c>
      <c r="H510">
        <f t="shared" si="30"/>
        <v>-1</v>
      </c>
      <c r="I510">
        <f t="shared" si="31"/>
        <v>-1</v>
      </c>
      <c r="J510">
        <f t="shared" si="32"/>
        <v>1</v>
      </c>
    </row>
    <row r="511" spans="1:10">
      <c r="A511" t="s">
        <v>10</v>
      </c>
      <c r="B511" t="s">
        <v>65</v>
      </c>
      <c r="C511" s="460">
        <v>20</v>
      </c>
      <c r="D511">
        <f>'Area 24'!BQ24</f>
        <v>-1</v>
      </c>
      <c r="E511" s="460">
        <f>'Area 24'!BU24</f>
        <v>1</v>
      </c>
      <c r="F511" s="460">
        <f>'Area 24'!BS24</f>
        <v>-1</v>
      </c>
      <c r="G511" s="460" t="str">
        <f>'Area 24'!CT24</f>
        <v>-1-1</v>
      </c>
      <c r="H511">
        <f t="shared" si="30"/>
        <v>-1</v>
      </c>
      <c r="I511">
        <f t="shared" si="31"/>
        <v>-1</v>
      </c>
      <c r="J511">
        <f t="shared" si="32"/>
        <v>1</v>
      </c>
    </row>
    <row r="512" spans="1:10">
      <c r="A512" t="s">
        <v>10</v>
      </c>
      <c r="B512" t="s">
        <v>66</v>
      </c>
      <c r="C512" s="460">
        <v>21</v>
      </c>
      <c r="D512">
        <f>'Area 24'!BQ25</f>
        <v>1</v>
      </c>
      <c r="E512" s="460">
        <f>'Area 24'!BU25</f>
        <v>1</v>
      </c>
      <c r="F512" s="460">
        <f>'Area 24'!BS25</f>
        <v>1</v>
      </c>
      <c r="G512" s="460" t="str">
        <f>'Area 24'!CT25</f>
        <v>14</v>
      </c>
      <c r="H512">
        <f t="shared" si="30"/>
        <v>1</v>
      </c>
      <c r="I512">
        <f t="shared" si="31"/>
        <v>2</v>
      </c>
      <c r="J512">
        <f t="shared" si="32"/>
        <v>2</v>
      </c>
    </row>
    <row r="513" spans="1:10">
      <c r="A513" t="s">
        <v>10</v>
      </c>
      <c r="B513" t="s">
        <v>67</v>
      </c>
      <c r="C513" s="460">
        <v>22</v>
      </c>
      <c r="D513">
        <f>'Area 24'!BQ26</f>
        <v>-1</v>
      </c>
      <c r="E513" s="460">
        <f>'Area 24'!BU26</f>
        <v>1</v>
      </c>
      <c r="F513" s="460">
        <f>'Area 24'!BS26</f>
        <v>-1</v>
      </c>
      <c r="G513" s="460" t="str">
        <f>'Area 24'!CT26</f>
        <v>-1-1</v>
      </c>
      <c r="H513">
        <f t="shared" si="30"/>
        <v>-1</v>
      </c>
      <c r="I513">
        <f t="shared" si="31"/>
        <v>-1</v>
      </c>
      <c r="J513">
        <f t="shared" si="32"/>
        <v>1</v>
      </c>
    </row>
    <row r="514" spans="1:10">
      <c r="A514" t="s">
        <v>10</v>
      </c>
      <c r="B514" t="s">
        <v>69</v>
      </c>
      <c r="C514" s="460">
        <v>23</v>
      </c>
      <c r="D514">
        <f>'Area 24'!BQ27</f>
        <v>0</v>
      </c>
      <c r="E514" s="460">
        <f>'Area 24'!BU27</f>
        <v>0</v>
      </c>
      <c r="F514" s="460">
        <f>'Area 24'!BS27</f>
        <v>0</v>
      </c>
      <c r="G514" s="460" t="str">
        <f>'Area 24'!CT27</f>
        <v>0</v>
      </c>
      <c r="H514">
        <f t="shared" si="30"/>
        <v>0</v>
      </c>
      <c r="I514">
        <f t="shared" si="31"/>
        <v>0</v>
      </c>
      <c r="J514">
        <f t="shared" si="32"/>
        <v>0</v>
      </c>
    </row>
    <row r="515" spans="1:10">
      <c r="A515" t="s">
        <v>10</v>
      </c>
      <c r="B515" t="s">
        <v>71</v>
      </c>
      <c r="C515" s="460">
        <v>24</v>
      </c>
      <c r="D515">
        <f>'Area 24'!BQ28</f>
        <v>0</v>
      </c>
      <c r="E515" s="460">
        <f>'Area 24'!BU28</f>
        <v>0</v>
      </c>
      <c r="F515" s="460">
        <f>'Area 24'!BS28</f>
        <v>0</v>
      </c>
      <c r="G515" s="460" t="str">
        <f>'Area 24'!CT28</f>
        <v>0</v>
      </c>
      <c r="H515">
        <f t="shared" si="30"/>
        <v>0</v>
      </c>
      <c r="I515">
        <f t="shared" si="31"/>
        <v>0</v>
      </c>
      <c r="J515">
        <f t="shared" si="32"/>
        <v>0</v>
      </c>
    </row>
    <row r="516" spans="1:10">
      <c r="A516" t="s">
        <v>10</v>
      </c>
      <c r="B516" t="s">
        <v>72</v>
      </c>
      <c r="C516" s="460">
        <v>25</v>
      </c>
      <c r="D516">
        <f>'Area 24'!BQ29</f>
        <v>-1</v>
      </c>
      <c r="E516" s="460">
        <f>'Area 24'!BU29</f>
        <v>1</v>
      </c>
      <c r="F516" s="460">
        <f>'Area 24'!BS29</f>
        <v>-1</v>
      </c>
      <c r="G516" s="460" t="str">
        <f>'Area 24'!CT29</f>
        <v>44</v>
      </c>
      <c r="H516">
        <f t="shared" si="30"/>
        <v>-1</v>
      </c>
      <c r="I516">
        <f t="shared" si="31"/>
        <v>5</v>
      </c>
      <c r="J516">
        <f t="shared" si="32"/>
        <v>-5</v>
      </c>
    </row>
    <row r="517" spans="1:10">
      <c r="A517" t="s">
        <v>10</v>
      </c>
      <c r="B517" t="s">
        <v>73</v>
      </c>
      <c r="C517" s="460">
        <v>26</v>
      </c>
      <c r="D517">
        <f>'Area 24'!BQ30</f>
        <v>-1</v>
      </c>
      <c r="E517" s="460">
        <f>'Area 24'!BU30</f>
        <v>1</v>
      </c>
      <c r="F517" s="460">
        <f>'Area 24'!BS30</f>
        <v>-1</v>
      </c>
      <c r="G517" s="460" t="str">
        <f>'Area 24'!CT30</f>
        <v>-1-1</v>
      </c>
      <c r="H517">
        <f t="shared" si="30"/>
        <v>-1</v>
      </c>
      <c r="I517">
        <f t="shared" si="31"/>
        <v>-1</v>
      </c>
      <c r="J517">
        <f t="shared" si="32"/>
        <v>1</v>
      </c>
    </row>
    <row r="518" spans="1:10">
      <c r="A518" t="s">
        <v>10</v>
      </c>
      <c r="B518" t="s">
        <v>74</v>
      </c>
      <c r="C518" s="460">
        <v>27</v>
      </c>
      <c r="D518">
        <f>'Area 24'!BQ31</f>
        <v>-1</v>
      </c>
      <c r="E518" s="460">
        <f>'Area 24'!BU31</f>
        <v>1</v>
      </c>
      <c r="F518" s="460">
        <f>'Area 24'!BS31</f>
        <v>-1</v>
      </c>
      <c r="G518" s="460" t="str">
        <f>'Area 24'!CT31</f>
        <v>-1-1</v>
      </c>
      <c r="H518">
        <f t="shared" si="30"/>
        <v>-1</v>
      </c>
      <c r="I518">
        <f t="shared" si="31"/>
        <v>-1</v>
      </c>
      <c r="J518">
        <f t="shared" si="32"/>
        <v>1</v>
      </c>
    </row>
    <row r="519" spans="1:10">
      <c r="A519" t="s">
        <v>10</v>
      </c>
      <c r="B519" t="s">
        <v>75</v>
      </c>
      <c r="C519" s="460">
        <v>28</v>
      </c>
      <c r="D519">
        <f>'Area 24'!BQ32</f>
        <v>-1</v>
      </c>
      <c r="E519" s="460">
        <f>'Area 24'!BU32</f>
        <v>1</v>
      </c>
      <c r="F519" s="460">
        <f>'Area 24'!BS32</f>
        <v>-1</v>
      </c>
      <c r="G519" s="460" t="str">
        <f>'Area 24'!CT32</f>
        <v>-1-1</v>
      </c>
      <c r="H519">
        <f t="shared" si="30"/>
        <v>-1</v>
      </c>
      <c r="I519">
        <f t="shared" si="31"/>
        <v>-1</v>
      </c>
      <c r="J519">
        <f t="shared" si="32"/>
        <v>1</v>
      </c>
    </row>
    <row r="520" spans="1:10">
      <c r="A520" t="s">
        <v>10</v>
      </c>
      <c r="B520" t="s">
        <v>76</v>
      </c>
      <c r="C520" s="460">
        <v>29</v>
      </c>
      <c r="D520">
        <f>'Area 24'!BQ33</f>
        <v>-1</v>
      </c>
      <c r="E520" s="460">
        <f>'Area 24'!BU33</f>
        <v>1</v>
      </c>
      <c r="F520" s="460">
        <f>'Area 24'!BS33</f>
        <v>-1</v>
      </c>
      <c r="G520" s="460" t="str">
        <f>'Area 24'!CT33</f>
        <v>0</v>
      </c>
      <c r="H520">
        <f t="shared" si="30"/>
        <v>-1</v>
      </c>
      <c r="I520">
        <f t="shared" si="31"/>
        <v>0</v>
      </c>
      <c r="J520">
        <f t="shared" si="32"/>
        <v>0</v>
      </c>
    </row>
    <row r="521" spans="1:10">
      <c r="A521" t="s">
        <v>10</v>
      </c>
      <c r="B521" t="s">
        <v>78</v>
      </c>
      <c r="C521" s="460">
        <v>30</v>
      </c>
      <c r="D521">
        <f>'Area 24'!BQ34</f>
        <v>-1</v>
      </c>
      <c r="E521" s="460">
        <f>'Area 24'!BU34</f>
        <v>1</v>
      </c>
      <c r="F521" s="460">
        <f>'Area 24'!BS34</f>
        <v>-1</v>
      </c>
      <c r="G521" s="460" t="str">
        <f>'Area 24'!CT34</f>
        <v>-1-1</v>
      </c>
      <c r="H521">
        <f t="shared" si="30"/>
        <v>-1</v>
      </c>
      <c r="I521">
        <f t="shared" si="31"/>
        <v>-1</v>
      </c>
      <c r="J521">
        <f t="shared" si="32"/>
        <v>1</v>
      </c>
    </row>
    <row r="522" spans="1:10">
      <c r="A522" t="s">
        <v>10</v>
      </c>
      <c r="B522" t="s">
        <v>79</v>
      </c>
      <c r="C522" s="460">
        <v>31</v>
      </c>
      <c r="D522">
        <f>'Area 24'!BQ35</f>
        <v>0</v>
      </c>
      <c r="E522" s="460">
        <f>'Area 24'!BU35</f>
        <v>0</v>
      </c>
      <c r="F522" s="460">
        <f>'Area 24'!BS35</f>
        <v>0</v>
      </c>
      <c r="G522" s="460" t="str">
        <f>'Area 24'!CT35</f>
        <v>0</v>
      </c>
      <c r="H522">
        <f t="shared" si="30"/>
        <v>0</v>
      </c>
      <c r="I522">
        <f t="shared" si="31"/>
        <v>0</v>
      </c>
      <c r="J522">
        <f t="shared" si="32"/>
        <v>0</v>
      </c>
    </row>
    <row r="523" spans="1:10">
      <c r="A523" t="s">
        <v>10</v>
      </c>
      <c r="B523" t="s">
        <v>80</v>
      </c>
      <c r="C523" s="460">
        <v>32</v>
      </c>
      <c r="D523">
        <f>'Area 24'!BQ36</f>
        <v>1</v>
      </c>
      <c r="E523" s="460">
        <f>'Area 24'!BU36</f>
        <v>1</v>
      </c>
      <c r="F523" s="460">
        <f>'Area 24'!BS36</f>
        <v>1</v>
      </c>
      <c r="G523" s="460" t="str">
        <f>'Area 24'!CT36</f>
        <v>13</v>
      </c>
      <c r="H523">
        <f t="shared" si="30"/>
        <v>1</v>
      </c>
      <c r="I523">
        <f t="shared" si="31"/>
        <v>1</v>
      </c>
      <c r="J523">
        <f t="shared" si="32"/>
        <v>1</v>
      </c>
    </row>
    <row r="524" spans="1:10">
      <c r="A524" t="s">
        <v>10</v>
      </c>
      <c r="B524" t="s">
        <v>81</v>
      </c>
      <c r="C524" s="460">
        <v>33</v>
      </c>
      <c r="D524">
        <f>'Area 24'!BQ37</f>
        <v>-1</v>
      </c>
      <c r="E524" s="460">
        <f>'Area 24'!BU37</f>
        <v>1</v>
      </c>
      <c r="F524" s="460">
        <f>'Area 24'!BS37</f>
        <v>-1</v>
      </c>
      <c r="G524" s="460" t="str">
        <f>'Area 24'!CT37</f>
        <v>-1-1</v>
      </c>
      <c r="H524">
        <f t="shared" si="30"/>
        <v>-1</v>
      </c>
      <c r="I524">
        <f t="shared" si="31"/>
        <v>-1</v>
      </c>
      <c r="J524">
        <f t="shared" si="32"/>
        <v>1</v>
      </c>
    </row>
    <row r="525" spans="1:10">
      <c r="A525" t="s">
        <v>10</v>
      </c>
      <c r="B525" t="s">
        <v>82</v>
      </c>
      <c r="C525" s="460">
        <v>34</v>
      </c>
      <c r="D525">
        <f>'Area 24'!BQ38</f>
        <v>1</v>
      </c>
      <c r="E525" s="460">
        <f>'Area 24'!BU38</f>
        <v>1</v>
      </c>
      <c r="F525" s="460">
        <f>'Area 24'!BS38</f>
        <v>1</v>
      </c>
      <c r="G525" s="460" t="str">
        <f>'Area 24'!CT38</f>
        <v>13</v>
      </c>
      <c r="H525">
        <f t="shared" si="30"/>
        <v>1</v>
      </c>
      <c r="I525">
        <f t="shared" si="31"/>
        <v>1</v>
      </c>
      <c r="J525">
        <f t="shared" si="32"/>
        <v>1</v>
      </c>
    </row>
    <row r="526" spans="1:10">
      <c r="A526" t="s">
        <v>10</v>
      </c>
      <c r="B526" t="s">
        <v>83</v>
      </c>
      <c r="C526" s="460">
        <v>35</v>
      </c>
      <c r="D526">
        <f>'Area 24'!BQ39</f>
        <v>-1</v>
      </c>
      <c r="E526" s="460">
        <f>'Area 24'!BU39</f>
        <v>1</v>
      </c>
      <c r="F526" s="460">
        <f>'Area 24'!BS39</f>
        <v>-1</v>
      </c>
      <c r="G526" s="460" t="str">
        <f>'Area 24'!CT39</f>
        <v>-1-1</v>
      </c>
      <c r="H526">
        <f t="shared" si="30"/>
        <v>-1</v>
      </c>
      <c r="I526">
        <f t="shared" si="31"/>
        <v>-1</v>
      </c>
      <c r="J526">
        <f t="shared" si="32"/>
        <v>1</v>
      </c>
    </row>
    <row r="527" spans="1:10">
      <c r="A527" t="s">
        <v>10</v>
      </c>
      <c r="B527" t="s">
        <v>84</v>
      </c>
      <c r="C527" s="460">
        <v>36</v>
      </c>
      <c r="D527">
        <f>'Area 24'!BQ40</f>
        <v>4</v>
      </c>
      <c r="E527" s="460">
        <f>'Area 24'!BU40</f>
        <v>5</v>
      </c>
      <c r="F527" s="460">
        <f>'Area 24'!BS40</f>
        <v>20</v>
      </c>
      <c r="G527" s="460" t="str">
        <f>'Area 24'!CT40</f>
        <v>43</v>
      </c>
      <c r="H527">
        <f t="shared" si="30"/>
        <v>5</v>
      </c>
      <c r="I527">
        <f t="shared" si="31"/>
        <v>4</v>
      </c>
      <c r="J527">
        <f t="shared" si="32"/>
        <v>20</v>
      </c>
    </row>
    <row r="528" spans="1:10">
      <c r="A528" t="s">
        <v>10</v>
      </c>
      <c r="B528" t="s">
        <v>85</v>
      </c>
      <c r="C528" s="460">
        <v>37</v>
      </c>
      <c r="D528">
        <f>'Area 24'!BQ41</f>
        <v>4</v>
      </c>
      <c r="E528" s="460">
        <f>'Area 24'!BU41</f>
        <v>5</v>
      </c>
      <c r="F528" s="460">
        <f>'Area 24'!BS41</f>
        <v>20</v>
      </c>
      <c r="G528" s="460" t="str">
        <f>'Area 24'!CT41</f>
        <v>43</v>
      </c>
      <c r="H528">
        <f t="shared" si="30"/>
        <v>5</v>
      </c>
      <c r="I528">
        <f t="shared" si="31"/>
        <v>4</v>
      </c>
      <c r="J528">
        <f t="shared" si="32"/>
        <v>20</v>
      </c>
    </row>
    <row r="529" spans="1:10">
      <c r="A529" t="s">
        <v>10</v>
      </c>
      <c r="B529" t="s">
        <v>86</v>
      </c>
      <c r="C529" s="460">
        <v>38</v>
      </c>
      <c r="D529">
        <f>'Area 24'!BQ42</f>
        <v>4</v>
      </c>
      <c r="E529" s="460">
        <f>'Area 24'!BU42</f>
        <v>4</v>
      </c>
      <c r="F529" s="460">
        <f>'Area 24'!BS42</f>
        <v>16</v>
      </c>
      <c r="G529" s="460" t="str">
        <f>'Area 24'!CT42</f>
        <v>44</v>
      </c>
      <c r="H529">
        <f t="shared" si="30"/>
        <v>4</v>
      </c>
      <c r="I529">
        <f t="shared" si="31"/>
        <v>5</v>
      </c>
      <c r="J529">
        <f t="shared" si="32"/>
        <v>20</v>
      </c>
    </row>
    <row r="530" spans="1:10">
      <c r="A530" t="s">
        <v>10</v>
      </c>
      <c r="B530" t="s">
        <v>87</v>
      </c>
      <c r="C530" s="460">
        <v>39</v>
      </c>
      <c r="D530">
        <f>'Area 24'!BQ43</f>
        <v>-1</v>
      </c>
      <c r="E530" s="460">
        <f>'Area 24'!BU43</f>
        <v>1</v>
      </c>
      <c r="F530" s="460">
        <f>'Area 24'!BS43</f>
        <v>-1</v>
      </c>
      <c r="G530" s="460" t="str">
        <f>'Area 24'!CT43</f>
        <v>43</v>
      </c>
      <c r="H530">
        <f t="shared" si="30"/>
        <v>-1</v>
      </c>
      <c r="I530">
        <f t="shared" si="31"/>
        <v>4</v>
      </c>
      <c r="J530">
        <f t="shared" si="32"/>
        <v>-4</v>
      </c>
    </row>
    <row r="531" spans="1:10">
      <c r="A531" t="s">
        <v>10</v>
      </c>
      <c r="B531" t="s">
        <v>88</v>
      </c>
      <c r="C531" s="460">
        <v>40</v>
      </c>
      <c r="D531">
        <f>'Area 24'!BQ44</f>
        <v>2</v>
      </c>
      <c r="E531" s="460">
        <f>'Area 24'!BU44</f>
        <v>5</v>
      </c>
      <c r="F531" s="460">
        <f>'Area 24'!BS44</f>
        <v>10</v>
      </c>
      <c r="G531" s="460" t="str">
        <f>'Area 24'!CT44</f>
        <v>54</v>
      </c>
      <c r="H531">
        <f t="shared" si="30"/>
        <v>3</v>
      </c>
      <c r="I531">
        <f t="shared" si="31"/>
        <v>5</v>
      </c>
      <c r="J531">
        <f t="shared" si="32"/>
        <v>15</v>
      </c>
    </row>
    <row r="532" spans="1:10">
      <c r="A532" t="s">
        <v>10</v>
      </c>
      <c r="B532" t="s">
        <v>89</v>
      </c>
      <c r="C532" s="460">
        <v>41</v>
      </c>
      <c r="D532">
        <f>'Area 24'!BQ45</f>
        <v>1</v>
      </c>
      <c r="E532" s="460">
        <f>'Area 24'!BU45</f>
        <v>4</v>
      </c>
      <c r="F532" s="460">
        <f>'Area 24'!BS45</f>
        <v>4</v>
      </c>
      <c r="G532" s="460" t="str">
        <f>'Area 24'!CT45</f>
        <v>-1-1</v>
      </c>
      <c r="H532">
        <f t="shared" si="30"/>
        <v>2</v>
      </c>
      <c r="I532">
        <f t="shared" si="31"/>
        <v>-1</v>
      </c>
      <c r="J532">
        <f t="shared" si="32"/>
        <v>-2</v>
      </c>
    </row>
    <row r="533" spans="1:10">
      <c r="A533" t="s">
        <v>10</v>
      </c>
      <c r="B533" t="s">
        <v>90</v>
      </c>
      <c r="C533" s="460">
        <v>42</v>
      </c>
      <c r="D533">
        <f>'Area 24'!BQ46</f>
        <v>-1</v>
      </c>
      <c r="E533" s="460">
        <f>'Area 24'!BU46</f>
        <v>1</v>
      </c>
      <c r="F533" s="460">
        <f>'Area 24'!BS46</f>
        <v>-1</v>
      </c>
      <c r="G533" s="460" t="str">
        <f>'Area 24'!CT46</f>
        <v>-1-1</v>
      </c>
      <c r="H533">
        <f t="shared" si="30"/>
        <v>-1</v>
      </c>
      <c r="I533">
        <f t="shared" si="31"/>
        <v>-1</v>
      </c>
      <c r="J533">
        <f t="shared" si="32"/>
        <v>1</v>
      </c>
    </row>
    <row r="534" spans="1:10">
      <c r="A534" t="s">
        <v>10</v>
      </c>
      <c r="B534" t="s">
        <v>92</v>
      </c>
      <c r="C534" s="460">
        <v>43</v>
      </c>
      <c r="D534">
        <f>'Area 24'!BQ47</f>
        <v>-1</v>
      </c>
      <c r="E534" s="460">
        <f>'Area 24'!BU47</f>
        <v>1</v>
      </c>
      <c r="F534" s="460">
        <f>'Area 24'!BS47</f>
        <v>-1</v>
      </c>
      <c r="G534" s="460" t="str">
        <f>'Area 24'!CT47</f>
        <v>-1-1</v>
      </c>
      <c r="H534">
        <f t="shared" si="30"/>
        <v>-1</v>
      </c>
      <c r="I534">
        <f t="shared" si="31"/>
        <v>-1</v>
      </c>
      <c r="J534">
        <f t="shared" si="32"/>
        <v>1</v>
      </c>
    </row>
    <row r="535" spans="1:10">
      <c r="A535" t="s">
        <v>10</v>
      </c>
      <c r="B535" t="s">
        <v>93</v>
      </c>
      <c r="C535" s="460">
        <v>44</v>
      </c>
      <c r="D535">
        <f>'Area 24'!BQ48</f>
        <v>-1</v>
      </c>
      <c r="E535" s="460">
        <f>'Area 24'!BU48</f>
        <v>1</v>
      </c>
      <c r="F535" s="460">
        <f>'Area 24'!BS48</f>
        <v>-1</v>
      </c>
      <c r="G535" s="460" t="str">
        <f>'Area 24'!CT48</f>
        <v>-1-1</v>
      </c>
      <c r="H535">
        <f t="shared" si="30"/>
        <v>-1</v>
      </c>
      <c r="I535">
        <f t="shared" si="31"/>
        <v>-1</v>
      </c>
      <c r="J535">
        <f t="shared" si="32"/>
        <v>1</v>
      </c>
    </row>
    <row r="536" spans="1:10">
      <c r="A536" t="s">
        <v>10</v>
      </c>
      <c r="B536" t="s">
        <v>94</v>
      </c>
      <c r="C536" s="460">
        <v>45</v>
      </c>
      <c r="D536">
        <f>'Area 24'!BQ49</f>
        <v>-1</v>
      </c>
      <c r="E536" s="460">
        <f>'Area 24'!BU49</f>
        <v>1</v>
      </c>
      <c r="F536" s="460">
        <f>'Area 24'!BS49</f>
        <v>-1</v>
      </c>
      <c r="G536" s="460" t="str">
        <f>'Area 24'!CT49</f>
        <v>0</v>
      </c>
      <c r="H536">
        <f t="shared" si="30"/>
        <v>-1</v>
      </c>
      <c r="I536">
        <f t="shared" si="31"/>
        <v>0</v>
      </c>
      <c r="J536">
        <f t="shared" si="32"/>
        <v>0</v>
      </c>
    </row>
    <row r="537" spans="1:10">
      <c r="A537" t="s">
        <v>10</v>
      </c>
      <c r="B537" t="s">
        <v>95</v>
      </c>
      <c r="C537" s="460">
        <v>46</v>
      </c>
      <c r="D537">
        <f>'Area 24'!BQ50</f>
        <v>0</v>
      </c>
      <c r="E537" s="460">
        <f>'Area 24'!BU50</f>
        <v>0</v>
      </c>
      <c r="F537" s="460">
        <f>'Area 24'!BS50</f>
        <v>0</v>
      </c>
      <c r="G537" s="460" t="str">
        <f>'Area 24'!CT50</f>
        <v>0</v>
      </c>
      <c r="H537">
        <f t="shared" si="30"/>
        <v>0</v>
      </c>
      <c r="I537">
        <f t="shared" si="31"/>
        <v>0</v>
      </c>
      <c r="J537">
        <f t="shared" si="32"/>
        <v>0</v>
      </c>
    </row>
    <row r="538" spans="1:10">
      <c r="A538" t="s">
        <v>10</v>
      </c>
      <c r="B538" t="s">
        <v>97</v>
      </c>
      <c r="C538" s="460">
        <v>47</v>
      </c>
      <c r="D538">
        <f>'Area 24'!BQ51</f>
        <v>1</v>
      </c>
      <c r="E538" s="460">
        <f>'Area 24'!BU51</f>
        <v>1</v>
      </c>
      <c r="F538" s="460">
        <f>'Area 24'!BS51</f>
        <v>1</v>
      </c>
      <c r="G538" s="460" t="str">
        <f>'Area 24'!CT51</f>
        <v>13</v>
      </c>
      <c r="H538">
        <f t="shared" si="30"/>
        <v>1</v>
      </c>
      <c r="I538">
        <f t="shared" si="31"/>
        <v>1</v>
      </c>
      <c r="J538">
        <f t="shared" si="32"/>
        <v>1</v>
      </c>
    </row>
    <row r="539" spans="1:10">
      <c r="A539" t="s">
        <v>10</v>
      </c>
      <c r="B539" t="s">
        <v>98</v>
      </c>
      <c r="C539" s="460">
        <v>48</v>
      </c>
      <c r="D539">
        <f>'Area 24'!BQ52</f>
        <v>1</v>
      </c>
      <c r="E539" s="460">
        <f>'Area 24'!BU52</f>
        <v>1</v>
      </c>
      <c r="F539" s="460">
        <f>'Area 24'!BS52</f>
        <v>1</v>
      </c>
      <c r="G539" s="460" t="str">
        <f>'Area 24'!CT52</f>
        <v>13</v>
      </c>
      <c r="H539">
        <f t="shared" si="30"/>
        <v>1</v>
      </c>
      <c r="I539">
        <f t="shared" si="31"/>
        <v>1</v>
      </c>
      <c r="J539">
        <f t="shared" si="32"/>
        <v>1</v>
      </c>
    </row>
    <row r="540" spans="1:10">
      <c r="A540" t="s">
        <v>10</v>
      </c>
      <c r="B540" t="s">
        <v>99</v>
      </c>
      <c r="C540" s="460">
        <v>49</v>
      </c>
      <c r="D540">
        <f>'Area 24'!BQ53</f>
        <v>-1</v>
      </c>
      <c r="E540" s="460">
        <f>'Area 24'!BU53</f>
        <v>1</v>
      </c>
      <c r="F540" s="460">
        <f>'Area 24'!BS53</f>
        <v>-1</v>
      </c>
      <c r="G540" s="460" t="str">
        <f>'Area 24'!CT53</f>
        <v>-1-1</v>
      </c>
      <c r="H540">
        <f t="shared" si="30"/>
        <v>-1</v>
      </c>
      <c r="I540">
        <f t="shared" si="31"/>
        <v>-1</v>
      </c>
      <c r="J540">
        <f t="shared" si="32"/>
        <v>1</v>
      </c>
    </row>
    <row r="541" spans="1:10">
      <c r="A541" t="s">
        <v>10</v>
      </c>
      <c r="B541" t="s">
        <v>100</v>
      </c>
      <c r="C541" s="460">
        <v>50</v>
      </c>
      <c r="D541">
        <f>'Area 24'!BQ54</f>
        <v>1</v>
      </c>
      <c r="E541" s="460">
        <f>'Area 24'!BU54</f>
        <v>1</v>
      </c>
      <c r="F541" s="460">
        <f>'Area 24'!BS54</f>
        <v>1</v>
      </c>
      <c r="G541" s="460" t="str">
        <f>'Area 24'!CT54</f>
        <v>14</v>
      </c>
      <c r="H541">
        <f t="shared" si="30"/>
        <v>1</v>
      </c>
      <c r="I541">
        <f t="shared" si="31"/>
        <v>2</v>
      </c>
      <c r="J541">
        <f t="shared" si="32"/>
        <v>2</v>
      </c>
    </row>
    <row r="542" spans="1:10">
      <c r="A542" t="s">
        <v>10</v>
      </c>
      <c r="B542" t="s">
        <v>101</v>
      </c>
      <c r="C542" s="460">
        <v>51</v>
      </c>
      <c r="D542">
        <f>'Area 24'!BQ55</f>
        <v>3</v>
      </c>
      <c r="E542" s="460">
        <f>'Area 24'!BU55</f>
        <v>5</v>
      </c>
      <c r="F542" s="460">
        <f>'Area 24'!BS55</f>
        <v>15</v>
      </c>
      <c r="G542" s="460" t="str">
        <f>'Area 24'!CT55</f>
        <v>24</v>
      </c>
      <c r="H542">
        <f t="shared" si="30"/>
        <v>4</v>
      </c>
      <c r="I542">
        <f t="shared" si="31"/>
        <v>3</v>
      </c>
      <c r="J542">
        <f t="shared" si="32"/>
        <v>12</v>
      </c>
    </row>
    <row r="543" spans="1:10">
      <c r="A543" t="s">
        <v>10</v>
      </c>
      <c r="B543" t="s">
        <v>102</v>
      </c>
      <c r="C543" s="460">
        <v>52</v>
      </c>
      <c r="D543">
        <f>'Area 24'!BQ56</f>
        <v>-1</v>
      </c>
      <c r="E543" s="460">
        <f>'Area 24'!BU56</f>
        <v>1</v>
      </c>
      <c r="F543" s="460">
        <f>'Area 24'!BS56</f>
        <v>-1</v>
      </c>
      <c r="G543" s="460" t="str">
        <f>'Area 24'!CT56</f>
        <v>-1-1</v>
      </c>
      <c r="H543">
        <f t="shared" si="30"/>
        <v>-1</v>
      </c>
      <c r="I543">
        <f t="shared" si="31"/>
        <v>-1</v>
      </c>
      <c r="J543">
        <f t="shared" si="32"/>
        <v>1</v>
      </c>
    </row>
    <row r="544" spans="1:10">
      <c r="A544" t="s">
        <v>10</v>
      </c>
      <c r="B544" t="s">
        <v>103</v>
      </c>
      <c r="C544" s="460">
        <v>53</v>
      </c>
      <c r="D544">
        <f>'Area 24'!BQ57</f>
        <v>1</v>
      </c>
      <c r="E544" s="460">
        <f>'Area 24'!BU57</f>
        <v>1</v>
      </c>
      <c r="F544" s="460">
        <f>'Area 24'!BS57</f>
        <v>1</v>
      </c>
      <c r="G544" s="460" t="str">
        <f>'Area 24'!CT57</f>
        <v>13</v>
      </c>
      <c r="H544">
        <f t="shared" ref="H544:H561" si="33">VLOOKUP(F544,biorisk,2,FALSE)</f>
        <v>1</v>
      </c>
      <c r="I544">
        <f t="shared" ref="I544:I561" si="34">VLOOKUP(G544,futurerisk,2,FALSE)</f>
        <v>1</v>
      </c>
      <c r="J544">
        <f t="shared" ref="J544:J561" si="35">H544*I544</f>
        <v>1</v>
      </c>
    </row>
    <row r="545" spans="1:10">
      <c r="A545" t="s">
        <v>10</v>
      </c>
      <c r="B545" t="s">
        <v>104</v>
      </c>
      <c r="C545" s="460">
        <v>54</v>
      </c>
      <c r="D545">
        <f>'Area 24'!BQ58</f>
        <v>-1</v>
      </c>
      <c r="E545" s="460">
        <f>'Area 24'!BU58</f>
        <v>1</v>
      </c>
      <c r="F545" s="460">
        <f>'Area 24'!BS58</f>
        <v>-1</v>
      </c>
      <c r="G545" s="460" t="str">
        <f>'Area 24'!CT58</f>
        <v>-1-1</v>
      </c>
      <c r="H545">
        <f t="shared" si="33"/>
        <v>-1</v>
      </c>
      <c r="I545">
        <f t="shared" si="34"/>
        <v>-1</v>
      </c>
      <c r="J545">
        <f t="shared" si="35"/>
        <v>1</v>
      </c>
    </row>
    <row r="546" spans="1:10">
      <c r="A546" t="s">
        <v>10</v>
      </c>
      <c r="B546" t="s">
        <v>105</v>
      </c>
      <c r="C546" s="460">
        <v>55</v>
      </c>
      <c r="D546">
        <f>'Area 24'!BQ59</f>
        <v>-1</v>
      </c>
      <c r="E546" s="460">
        <f>'Area 24'!BU59</f>
        <v>1</v>
      </c>
      <c r="F546" s="460">
        <f>'Area 24'!BS59</f>
        <v>-1</v>
      </c>
      <c r="G546" s="460" t="str">
        <f>'Area 24'!CT59</f>
        <v>-1-1</v>
      </c>
      <c r="H546">
        <f t="shared" si="33"/>
        <v>-1</v>
      </c>
      <c r="I546">
        <f t="shared" si="34"/>
        <v>-1</v>
      </c>
      <c r="J546">
        <f t="shared" si="35"/>
        <v>1</v>
      </c>
    </row>
    <row r="547" spans="1:10">
      <c r="A547" t="s">
        <v>10</v>
      </c>
      <c r="B547" t="s">
        <v>106</v>
      </c>
      <c r="C547" s="460">
        <v>56</v>
      </c>
      <c r="D547">
        <f>'Area 24'!BQ60</f>
        <v>-1</v>
      </c>
      <c r="E547" s="460">
        <f>'Area 24'!BU60</f>
        <v>1</v>
      </c>
      <c r="F547" s="460">
        <f>'Area 24'!BS60</f>
        <v>-1</v>
      </c>
      <c r="G547" s="460" t="str">
        <f>'Area 24'!CT60</f>
        <v>-1-1</v>
      </c>
      <c r="H547">
        <f t="shared" si="33"/>
        <v>-1</v>
      </c>
      <c r="I547">
        <f t="shared" si="34"/>
        <v>-1</v>
      </c>
      <c r="J547">
        <f t="shared" si="35"/>
        <v>1</v>
      </c>
    </row>
    <row r="548" spans="1:10">
      <c r="A548" t="s">
        <v>10</v>
      </c>
      <c r="B548" t="s">
        <v>107</v>
      </c>
      <c r="C548" s="460">
        <v>57</v>
      </c>
      <c r="D548">
        <f>'Area 24'!BQ61</f>
        <v>-1</v>
      </c>
      <c r="E548" s="460">
        <f>'Area 24'!BU61</f>
        <v>1</v>
      </c>
      <c r="F548" s="460">
        <f>'Area 24'!BS61</f>
        <v>-1</v>
      </c>
      <c r="G548" s="460" t="str">
        <f>'Area 24'!CT61</f>
        <v>-1-1</v>
      </c>
      <c r="H548">
        <f t="shared" si="33"/>
        <v>-1</v>
      </c>
      <c r="I548">
        <f t="shared" si="34"/>
        <v>-1</v>
      </c>
      <c r="J548">
        <f t="shared" si="35"/>
        <v>1</v>
      </c>
    </row>
    <row r="549" spans="1:10">
      <c r="A549" t="s">
        <v>10</v>
      </c>
      <c r="B549" t="s">
        <v>108</v>
      </c>
      <c r="C549" s="460">
        <v>58</v>
      </c>
      <c r="D549">
        <f>'Area 24'!BQ62</f>
        <v>4</v>
      </c>
      <c r="E549" s="460">
        <f>'Area 24'!BU62</f>
        <v>3</v>
      </c>
      <c r="F549" s="460">
        <f>'Area 24'!BS62</f>
        <v>12</v>
      </c>
      <c r="G549" s="460" t="str">
        <f>'Area 24'!CT62</f>
        <v>44</v>
      </c>
      <c r="H549">
        <f t="shared" si="33"/>
        <v>3</v>
      </c>
      <c r="I549">
        <f t="shared" si="34"/>
        <v>5</v>
      </c>
      <c r="J549">
        <f t="shared" si="35"/>
        <v>15</v>
      </c>
    </row>
    <row r="550" spans="1:10">
      <c r="A550" t="s">
        <v>10</v>
      </c>
      <c r="B550" t="s">
        <v>109</v>
      </c>
      <c r="C550" s="460">
        <v>59</v>
      </c>
      <c r="D550">
        <f>'Area 24'!BQ63</f>
        <v>4</v>
      </c>
      <c r="E550" s="460">
        <f>'Area 24'!BU63</f>
        <v>3</v>
      </c>
      <c r="F550" s="460">
        <f>'Area 24'!BS63</f>
        <v>12</v>
      </c>
      <c r="G550" s="460" t="str">
        <f>'Area 24'!CT63</f>
        <v>44</v>
      </c>
      <c r="H550">
        <f t="shared" si="33"/>
        <v>3</v>
      </c>
      <c r="I550">
        <f t="shared" si="34"/>
        <v>5</v>
      </c>
      <c r="J550">
        <f t="shared" si="35"/>
        <v>15</v>
      </c>
    </row>
    <row r="551" spans="1:10">
      <c r="A551" t="s">
        <v>10</v>
      </c>
      <c r="B551" t="s">
        <v>110</v>
      </c>
      <c r="C551" s="460">
        <v>60</v>
      </c>
      <c r="D551">
        <f>'Area 24'!BQ64</f>
        <v>-1</v>
      </c>
      <c r="E551" s="460">
        <f>'Area 24'!BU64</f>
        <v>1</v>
      </c>
      <c r="F551" s="460">
        <f>'Area 24'!BS64</f>
        <v>-1</v>
      </c>
      <c r="G551" s="460" t="str">
        <f>'Area 24'!CT64</f>
        <v>-1-1</v>
      </c>
      <c r="H551">
        <f t="shared" si="33"/>
        <v>-1</v>
      </c>
      <c r="I551">
        <f t="shared" si="34"/>
        <v>-1</v>
      </c>
      <c r="J551">
        <f t="shared" si="35"/>
        <v>1</v>
      </c>
    </row>
    <row r="552" spans="1:10">
      <c r="A552" t="s">
        <v>10</v>
      </c>
      <c r="B552" t="s">
        <v>111</v>
      </c>
      <c r="C552" s="460">
        <v>61</v>
      </c>
      <c r="D552">
        <f>'Area 24'!BQ65</f>
        <v>-1</v>
      </c>
      <c r="E552" s="460">
        <f>'Area 24'!BU65</f>
        <v>1</v>
      </c>
      <c r="F552" s="460">
        <f>'Area 24'!BS65</f>
        <v>-1</v>
      </c>
      <c r="G552" s="460" t="str">
        <f>'Area 24'!CT65</f>
        <v>-1-1</v>
      </c>
      <c r="H552">
        <f t="shared" si="33"/>
        <v>-1</v>
      </c>
      <c r="I552">
        <f t="shared" si="34"/>
        <v>-1</v>
      </c>
      <c r="J552">
        <f t="shared" si="35"/>
        <v>1</v>
      </c>
    </row>
    <row r="553" spans="1:10">
      <c r="A553" t="s">
        <v>10</v>
      </c>
      <c r="B553" t="s">
        <v>112</v>
      </c>
      <c r="C553" s="460">
        <v>62</v>
      </c>
      <c r="D553">
        <f>'Area 24'!BQ66</f>
        <v>-1</v>
      </c>
      <c r="E553" s="460">
        <f>'Area 24'!BU66</f>
        <v>1</v>
      </c>
      <c r="F553" s="460">
        <f>'Area 24'!BS66</f>
        <v>-1</v>
      </c>
      <c r="G553" s="460" t="str">
        <f>'Area 24'!CT66</f>
        <v>-1-1</v>
      </c>
      <c r="H553">
        <f t="shared" si="33"/>
        <v>-1</v>
      </c>
      <c r="I553">
        <f t="shared" si="34"/>
        <v>-1</v>
      </c>
      <c r="J553">
        <f t="shared" si="35"/>
        <v>1</v>
      </c>
    </row>
    <row r="554" spans="1:10">
      <c r="A554" t="s">
        <v>10</v>
      </c>
      <c r="B554" t="s">
        <v>113</v>
      </c>
      <c r="C554" s="460">
        <v>63</v>
      </c>
      <c r="D554">
        <f>'Area 24'!BQ67</f>
        <v>-1</v>
      </c>
      <c r="E554" s="460">
        <f>'Area 24'!BU67</f>
        <v>1</v>
      </c>
      <c r="F554" s="460">
        <f>'Area 24'!BS67</f>
        <v>-1</v>
      </c>
      <c r="G554" s="460" t="str">
        <f>'Area 24'!CT67</f>
        <v>-1-1</v>
      </c>
      <c r="H554">
        <f t="shared" si="33"/>
        <v>-1</v>
      </c>
      <c r="I554">
        <f t="shared" si="34"/>
        <v>-1</v>
      </c>
      <c r="J554">
        <f t="shared" si="35"/>
        <v>1</v>
      </c>
    </row>
    <row r="555" spans="1:10">
      <c r="A555" t="s">
        <v>10</v>
      </c>
      <c r="B555" t="s">
        <v>114</v>
      </c>
      <c r="C555" s="460">
        <v>64</v>
      </c>
      <c r="D555">
        <f>'Area 24'!BQ68</f>
        <v>-1</v>
      </c>
      <c r="E555" s="460">
        <f>'Area 24'!BU68</f>
        <v>1</v>
      </c>
      <c r="F555" s="460">
        <f>'Area 24'!BS68</f>
        <v>-1</v>
      </c>
      <c r="G555" s="460" t="str">
        <f>'Area 24'!CT68</f>
        <v>-1-1</v>
      </c>
      <c r="H555">
        <f t="shared" si="33"/>
        <v>-1</v>
      </c>
      <c r="I555">
        <f t="shared" si="34"/>
        <v>-1</v>
      </c>
      <c r="J555">
        <f t="shared" si="35"/>
        <v>1</v>
      </c>
    </row>
    <row r="556" spans="1:10">
      <c r="A556" t="s">
        <v>10</v>
      </c>
      <c r="B556" t="s">
        <v>115</v>
      </c>
      <c r="C556" s="460">
        <v>65</v>
      </c>
      <c r="D556">
        <f>'Area 24'!BQ69</f>
        <v>-1</v>
      </c>
      <c r="E556" s="460">
        <f>'Area 24'!BU69</f>
        <v>1</v>
      </c>
      <c r="F556" s="460">
        <f>'Area 24'!BS69</f>
        <v>-1</v>
      </c>
      <c r="G556" s="460" t="str">
        <f>'Area 24'!CT69</f>
        <v>-1-1</v>
      </c>
      <c r="H556">
        <f t="shared" si="33"/>
        <v>-1</v>
      </c>
      <c r="I556">
        <f t="shared" si="34"/>
        <v>-1</v>
      </c>
      <c r="J556">
        <f t="shared" si="35"/>
        <v>1</v>
      </c>
    </row>
    <row r="557" spans="1:10">
      <c r="A557" t="s">
        <v>10</v>
      </c>
      <c r="B557" t="s">
        <v>116</v>
      </c>
      <c r="C557" s="460">
        <v>66</v>
      </c>
      <c r="D557">
        <f>'Area 24'!BQ70</f>
        <v>0</v>
      </c>
      <c r="E557" s="460">
        <f>'Area 24'!BU70</f>
        <v>0</v>
      </c>
      <c r="F557" s="460">
        <f>'Area 24'!BS70</f>
        <v>0</v>
      </c>
      <c r="G557" s="460" t="str">
        <f>'Area 24'!CT70</f>
        <v>0</v>
      </c>
      <c r="H557">
        <f t="shared" si="33"/>
        <v>0</v>
      </c>
      <c r="I557">
        <f t="shared" si="34"/>
        <v>0</v>
      </c>
      <c r="J557">
        <f t="shared" si="35"/>
        <v>0</v>
      </c>
    </row>
    <row r="558" spans="1:10">
      <c r="A558" t="s">
        <v>10</v>
      </c>
      <c r="B558" t="s">
        <v>118</v>
      </c>
      <c r="C558" s="460">
        <v>67</v>
      </c>
      <c r="D558">
        <f>'Area 24'!BQ71</f>
        <v>3</v>
      </c>
      <c r="E558" s="460">
        <f>'Area 24'!BU71</f>
        <v>5</v>
      </c>
      <c r="F558" s="460">
        <f>'Area 24'!BS71</f>
        <v>15</v>
      </c>
      <c r="G558" s="460" t="str">
        <f>'Area 24'!CT71</f>
        <v>34</v>
      </c>
      <c r="H558">
        <f t="shared" si="33"/>
        <v>4</v>
      </c>
      <c r="I558">
        <f t="shared" si="34"/>
        <v>4</v>
      </c>
      <c r="J558">
        <f t="shared" si="35"/>
        <v>16</v>
      </c>
    </row>
    <row r="559" spans="1:10">
      <c r="A559" t="s">
        <v>10</v>
      </c>
      <c r="B559" t="s">
        <v>119</v>
      </c>
      <c r="C559" s="460">
        <v>68</v>
      </c>
      <c r="D559">
        <f>'Area 24'!BQ72</f>
        <v>-1</v>
      </c>
      <c r="E559" s="460">
        <f>'Area 24'!BU72</f>
        <v>1</v>
      </c>
      <c r="F559" s="460">
        <f>'Area 24'!BS72</f>
        <v>-1</v>
      </c>
      <c r="G559" s="460" t="str">
        <f>'Area 24'!CT72</f>
        <v>52</v>
      </c>
      <c r="H559">
        <f t="shared" si="33"/>
        <v>-1</v>
      </c>
      <c r="I559">
        <f t="shared" si="34"/>
        <v>3</v>
      </c>
      <c r="J559">
        <f t="shared" si="35"/>
        <v>-3</v>
      </c>
    </row>
    <row r="560" spans="1:10">
      <c r="A560" t="s">
        <v>10</v>
      </c>
      <c r="B560" t="s">
        <v>120</v>
      </c>
      <c r="C560" s="460">
        <v>69</v>
      </c>
      <c r="D560">
        <f>'Area 24'!BQ73</f>
        <v>1</v>
      </c>
      <c r="E560" s="460">
        <f>'Area 24'!BU73</f>
        <v>5</v>
      </c>
      <c r="F560" s="460">
        <f>'Area 24'!BS73</f>
        <v>5</v>
      </c>
      <c r="G560" s="460" t="str">
        <f>'Area 24'!CT73</f>
        <v>52</v>
      </c>
      <c r="H560">
        <f t="shared" si="33"/>
        <v>2</v>
      </c>
      <c r="I560">
        <f t="shared" si="34"/>
        <v>3</v>
      </c>
      <c r="J560">
        <f t="shared" si="35"/>
        <v>6</v>
      </c>
    </row>
    <row r="561" spans="1:10">
      <c r="A561" t="s">
        <v>10</v>
      </c>
      <c r="B561" t="s">
        <v>121</v>
      </c>
      <c r="C561" s="460">
        <v>70</v>
      </c>
      <c r="D561">
        <f>'Area 24'!BQ74</f>
        <v>-1</v>
      </c>
      <c r="E561" s="460">
        <f>'Area 24'!BU74</f>
        <v>1</v>
      </c>
      <c r="F561" s="460">
        <f>'Area 24'!BS74</f>
        <v>-1</v>
      </c>
      <c r="G561" s="460" t="str">
        <f>'Area 24'!CT74</f>
        <v>52</v>
      </c>
      <c r="H561">
        <f t="shared" si="33"/>
        <v>-1</v>
      </c>
      <c r="I561">
        <f t="shared" si="34"/>
        <v>3</v>
      </c>
      <c r="J561">
        <f t="shared" si="35"/>
        <v>-3</v>
      </c>
    </row>
    <row r="562" spans="1:10">
      <c r="A562" t="s">
        <v>12</v>
      </c>
      <c r="B562" t="s">
        <v>40</v>
      </c>
      <c r="C562" s="460">
        <v>1</v>
      </c>
      <c r="D562">
        <f>'Area 24'!CL5</f>
        <v>3</v>
      </c>
      <c r="E562" s="460">
        <f>'Area 24'!CP5</f>
        <v>3</v>
      </c>
      <c r="F562" s="460">
        <f>'Area 24'!CN5</f>
        <v>9</v>
      </c>
      <c r="G562" s="460" t="e">
        <f>'Area 24'!#REF!</f>
        <v>#REF!</v>
      </c>
      <c r="H562">
        <f t="shared" ref="H562:H601" si="36">VLOOKUP(F562,biorisk,2,FALSE)</f>
        <v>3</v>
      </c>
      <c r="I562" t="e">
        <f t="shared" ref="I562:I601" si="37">VLOOKUP(G562,futurerisk,2,FALSE)</f>
        <v>#REF!</v>
      </c>
      <c r="J562" t="e">
        <f t="shared" ref="J562:J601" si="38">H562*I562</f>
        <v>#REF!</v>
      </c>
    </row>
    <row r="563" spans="1:10">
      <c r="A563" t="s">
        <v>12</v>
      </c>
      <c r="B563" t="s">
        <v>41</v>
      </c>
      <c r="C563" s="460">
        <v>2</v>
      </c>
      <c r="D563">
        <f>'Area 24'!CL6</f>
        <v>1</v>
      </c>
      <c r="E563" s="460">
        <f>'Area 24'!CP6</f>
        <v>1</v>
      </c>
      <c r="F563" s="460">
        <f>'Area 24'!CN6</f>
        <v>1</v>
      </c>
      <c r="G563" s="460" t="e">
        <f>'Area 24'!#REF!</f>
        <v>#REF!</v>
      </c>
      <c r="H563">
        <f t="shared" si="36"/>
        <v>1</v>
      </c>
      <c r="I563" t="e">
        <f t="shared" si="37"/>
        <v>#REF!</v>
      </c>
      <c r="J563" t="e">
        <f t="shared" si="38"/>
        <v>#REF!</v>
      </c>
    </row>
    <row r="564" spans="1:10">
      <c r="A564" t="s">
        <v>12</v>
      </c>
      <c r="B564" t="s">
        <v>44</v>
      </c>
      <c r="C564" s="460">
        <v>3</v>
      </c>
      <c r="D564">
        <f>'Area 24'!CL7</f>
        <v>1</v>
      </c>
      <c r="E564" s="460">
        <f>'Area 24'!CP7</f>
        <v>1</v>
      </c>
      <c r="F564" s="460">
        <f>'Area 24'!CN7</f>
        <v>1</v>
      </c>
      <c r="G564" s="460" t="e">
        <f>'Area 24'!#REF!</f>
        <v>#REF!</v>
      </c>
      <c r="H564">
        <f t="shared" si="36"/>
        <v>1</v>
      </c>
      <c r="I564" t="e">
        <f t="shared" si="37"/>
        <v>#REF!</v>
      </c>
      <c r="J564" t="e">
        <f t="shared" si="38"/>
        <v>#REF!</v>
      </c>
    </row>
    <row r="565" spans="1:10">
      <c r="A565" t="s">
        <v>12</v>
      </c>
      <c r="B565" t="s">
        <v>45</v>
      </c>
      <c r="C565" s="460">
        <v>4</v>
      </c>
      <c r="D565">
        <f>'Area 24'!CL8</f>
        <v>-1</v>
      </c>
      <c r="E565" s="460">
        <f>'Area 24'!CP8</f>
        <v>1</v>
      </c>
      <c r="F565" s="460">
        <f>'Area 24'!CN8</f>
        <v>-1</v>
      </c>
      <c r="G565" s="460" t="e">
        <f>'Area 24'!#REF!</f>
        <v>#REF!</v>
      </c>
      <c r="H565">
        <f t="shared" si="36"/>
        <v>-1</v>
      </c>
      <c r="I565" t="e">
        <f t="shared" si="37"/>
        <v>#REF!</v>
      </c>
      <c r="J565" t="e">
        <f t="shared" si="38"/>
        <v>#REF!</v>
      </c>
    </row>
    <row r="566" spans="1:10">
      <c r="A566" t="s">
        <v>12</v>
      </c>
      <c r="B566" t="s">
        <v>46</v>
      </c>
      <c r="C566" s="460">
        <v>5</v>
      </c>
      <c r="D566">
        <f>'Area 24'!CL9</f>
        <v>1</v>
      </c>
      <c r="E566" s="460">
        <f>'Area 24'!CP9</f>
        <v>1</v>
      </c>
      <c r="F566" s="460">
        <f>'Area 24'!CN9</f>
        <v>1</v>
      </c>
      <c r="G566" s="460" t="e">
        <f>'Area 24'!#REF!</f>
        <v>#REF!</v>
      </c>
      <c r="H566">
        <f t="shared" si="36"/>
        <v>1</v>
      </c>
      <c r="I566" t="e">
        <f t="shared" si="37"/>
        <v>#REF!</v>
      </c>
      <c r="J566" t="e">
        <f t="shared" si="38"/>
        <v>#REF!</v>
      </c>
    </row>
    <row r="567" spans="1:10">
      <c r="A567" t="s">
        <v>12</v>
      </c>
      <c r="B567" t="s">
        <v>48</v>
      </c>
      <c r="C567" s="460">
        <v>6</v>
      </c>
      <c r="D567">
        <f>'Area 24'!CL10</f>
        <v>4</v>
      </c>
      <c r="E567" s="460">
        <f>'Area 24'!CP10</f>
        <v>4</v>
      </c>
      <c r="F567" s="460">
        <f>'Area 24'!CN10</f>
        <v>16</v>
      </c>
      <c r="G567" s="460" t="e">
        <f>'Area 24'!#REF!</f>
        <v>#REF!</v>
      </c>
      <c r="H567">
        <f t="shared" si="36"/>
        <v>4</v>
      </c>
      <c r="I567" t="e">
        <f t="shared" si="37"/>
        <v>#REF!</v>
      </c>
      <c r="J567" t="e">
        <f t="shared" si="38"/>
        <v>#REF!</v>
      </c>
    </row>
    <row r="568" spans="1:10">
      <c r="A568" t="s">
        <v>12</v>
      </c>
      <c r="B568" t="s">
        <v>49</v>
      </c>
      <c r="C568" s="460">
        <v>7</v>
      </c>
      <c r="D568">
        <f>'Area 24'!CL11</f>
        <v>3</v>
      </c>
      <c r="E568" s="460">
        <f>'Area 24'!CP11</f>
        <v>4</v>
      </c>
      <c r="F568" s="460">
        <f>'Area 24'!CN11</f>
        <v>12</v>
      </c>
      <c r="G568" s="460" t="e">
        <f>'Area 24'!#REF!</f>
        <v>#REF!</v>
      </c>
      <c r="H568">
        <f t="shared" si="36"/>
        <v>3</v>
      </c>
      <c r="I568" t="e">
        <f t="shared" si="37"/>
        <v>#REF!</v>
      </c>
      <c r="J568" t="e">
        <f t="shared" si="38"/>
        <v>#REF!</v>
      </c>
    </row>
    <row r="569" spans="1:10">
      <c r="A569" t="s">
        <v>12</v>
      </c>
      <c r="B569" t="s">
        <v>50</v>
      </c>
      <c r="C569" s="460">
        <v>8</v>
      </c>
      <c r="D569">
        <f>'Area 24'!CL12</f>
        <v>1</v>
      </c>
      <c r="E569" s="460">
        <f>'Area 24'!CP12</f>
        <v>1</v>
      </c>
      <c r="F569" s="460">
        <f>'Area 24'!CN12</f>
        <v>1</v>
      </c>
      <c r="G569" s="460" t="e">
        <f>'Area 24'!#REF!</f>
        <v>#REF!</v>
      </c>
      <c r="H569">
        <f t="shared" si="36"/>
        <v>1</v>
      </c>
      <c r="I569" t="e">
        <f t="shared" si="37"/>
        <v>#REF!</v>
      </c>
      <c r="J569" t="e">
        <f t="shared" si="38"/>
        <v>#REF!</v>
      </c>
    </row>
    <row r="570" spans="1:10">
      <c r="A570" t="s">
        <v>12</v>
      </c>
      <c r="B570" t="s">
        <v>52</v>
      </c>
      <c r="C570" s="460">
        <v>9</v>
      </c>
      <c r="D570">
        <f>'Area 24'!CL13</f>
        <v>1</v>
      </c>
      <c r="E570" s="460">
        <f>'Area 24'!CP13</f>
        <v>1</v>
      </c>
      <c r="F570" s="460">
        <f>'Area 24'!CN13</f>
        <v>1</v>
      </c>
      <c r="G570" s="460" t="e">
        <f>'Area 24'!#REF!</f>
        <v>#REF!</v>
      </c>
      <c r="H570">
        <f t="shared" si="36"/>
        <v>1</v>
      </c>
      <c r="I570" t="e">
        <f t="shared" si="37"/>
        <v>#REF!</v>
      </c>
      <c r="J570" t="e">
        <f t="shared" si="38"/>
        <v>#REF!</v>
      </c>
    </row>
    <row r="571" spans="1:10">
      <c r="A571" t="s">
        <v>12</v>
      </c>
      <c r="B571" t="s">
        <v>53</v>
      </c>
      <c r="C571" s="460">
        <v>10</v>
      </c>
      <c r="D571">
        <f>'Area 24'!CL14</f>
        <v>-1</v>
      </c>
      <c r="E571" s="460">
        <f>'Area 24'!CP14</f>
        <v>1</v>
      </c>
      <c r="F571" s="460">
        <f>'Area 24'!CN14</f>
        <v>-1</v>
      </c>
      <c r="G571" s="460" t="e">
        <f>'Area 24'!#REF!</f>
        <v>#REF!</v>
      </c>
      <c r="H571">
        <f t="shared" si="36"/>
        <v>-1</v>
      </c>
      <c r="I571" t="e">
        <f t="shared" si="37"/>
        <v>#REF!</v>
      </c>
      <c r="J571" t="e">
        <f t="shared" si="38"/>
        <v>#REF!</v>
      </c>
    </row>
    <row r="572" spans="1:10">
      <c r="A572" t="s">
        <v>12</v>
      </c>
      <c r="B572" t="s">
        <v>55</v>
      </c>
      <c r="C572" s="460">
        <v>11</v>
      </c>
      <c r="D572">
        <f>'Area 24'!CL15</f>
        <v>1</v>
      </c>
      <c r="E572" s="460">
        <f>'Area 24'!CP15</f>
        <v>1</v>
      </c>
      <c r="F572" s="460">
        <f>'Area 24'!CN15</f>
        <v>1</v>
      </c>
      <c r="G572" s="460" t="e">
        <f>'Area 24'!#REF!</f>
        <v>#REF!</v>
      </c>
      <c r="H572">
        <f t="shared" si="36"/>
        <v>1</v>
      </c>
      <c r="I572" t="e">
        <f t="shared" si="37"/>
        <v>#REF!</v>
      </c>
      <c r="J572" t="e">
        <f t="shared" si="38"/>
        <v>#REF!</v>
      </c>
    </row>
    <row r="573" spans="1:10">
      <c r="A573" t="s">
        <v>12</v>
      </c>
      <c r="B573" t="s">
        <v>56</v>
      </c>
      <c r="C573" s="460">
        <v>12</v>
      </c>
      <c r="D573">
        <f>'Area 24'!CL16</f>
        <v>0</v>
      </c>
      <c r="E573" s="460">
        <f>'Area 24'!CP16</f>
        <v>0</v>
      </c>
      <c r="F573" s="460">
        <f>'Area 24'!CN16</f>
        <v>0</v>
      </c>
      <c r="G573" s="460" t="e">
        <f>'Area 24'!#REF!</f>
        <v>#REF!</v>
      </c>
      <c r="H573">
        <f t="shared" si="36"/>
        <v>0</v>
      </c>
      <c r="I573" t="e">
        <f t="shared" si="37"/>
        <v>#REF!</v>
      </c>
      <c r="J573" t="e">
        <f t="shared" si="38"/>
        <v>#REF!</v>
      </c>
    </row>
    <row r="574" spans="1:10">
      <c r="A574" t="s">
        <v>12</v>
      </c>
      <c r="B574" t="s">
        <v>57</v>
      </c>
      <c r="C574" s="460">
        <v>13</v>
      </c>
      <c r="D574">
        <f>'Area 24'!CL17</f>
        <v>-1</v>
      </c>
      <c r="E574" s="460">
        <f>'Area 24'!CP17</f>
        <v>1</v>
      </c>
      <c r="F574" s="460">
        <f>'Area 24'!CN17</f>
        <v>-1</v>
      </c>
      <c r="G574" s="460" t="e">
        <f>'Area 24'!#REF!</f>
        <v>#REF!</v>
      </c>
      <c r="H574">
        <f t="shared" si="36"/>
        <v>-1</v>
      </c>
      <c r="I574" t="e">
        <f t="shared" si="37"/>
        <v>#REF!</v>
      </c>
      <c r="J574" t="e">
        <f t="shared" si="38"/>
        <v>#REF!</v>
      </c>
    </row>
    <row r="575" spans="1:10">
      <c r="A575" t="s">
        <v>12</v>
      </c>
      <c r="B575" t="s">
        <v>58</v>
      </c>
      <c r="C575" s="460">
        <v>14</v>
      </c>
      <c r="D575">
        <f>'Area 24'!CL18</f>
        <v>-1</v>
      </c>
      <c r="E575" s="460">
        <f>'Area 24'!CP18</f>
        <v>1</v>
      </c>
      <c r="F575" s="460">
        <f>'Area 24'!CN18</f>
        <v>-1</v>
      </c>
      <c r="G575" s="460" t="e">
        <f>'Area 24'!#REF!</f>
        <v>#REF!</v>
      </c>
      <c r="H575">
        <f t="shared" si="36"/>
        <v>-1</v>
      </c>
      <c r="I575" t="e">
        <f t="shared" si="37"/>
        <v>#REF!</v>
      </c>
      <c r="J575" t="e">
        <f t="shared" si="38"/>
        <v>#REF!</v>
      </c>
    </row>
    <row r="576" spans="1:10">
      <c r="A576" t="s">
        <v>12</v>
      </c>
      <c r="B576" t="s">
        <v>59</v>
      </c>
      <c r="C576" s="460">
        <v>15</v>
      </c>
      <c r="D576">
        <f>'Area 24'!CL19</f>
        <v>-1</v>
      </c>
      <c r="E576" s="460">
        <f>'Area 24'!CP19</f>
        <v>1</v>
      </c>
      <c r="F576" s="460">
        <f>'Area 24'!CN19</f>
        <v>-1</v>
      </c>
      <c r="G576" s="460" t="e">
        <f>'Area 24'!#REF!</f>
        <v>#REF!</v>
      </c>
      <c r="H576">
        <f t="shared" si="36"/>
        <v>-1</v>
      </c>
      <c r="I576" t="e">
        <f t="shared" si="37"/>
        <v>#REF!</v>
      </c>
      <c r="J576" t="e">
        <f t="shared" si="38"/>
        <v>#REF!</v>
      </c>
    </row>
    <row r="577" spans="1:10">
      <c r="A577" t="s">
        <v>12</v>
      </c>
      <c r="B577" t="s">
        <v>61</v>
      </c>
      <c r="C577" s="460">
        <v>16</v>
      </c>
      <c r="D577">
        <f>'Area 24'!CL20</f>
        <v>1</v>
      </c>
      <c r="E577" s="460">
        <f>'Area 24'!CP20</f>
        <v>1</v>
      </c>
      <c r="F577" s="460">
        <f>'Area 24'!CN20</f>
        <v>1</v>
      </c>
      <c r="G577" s="460" t="e">
        <f>'Area 24'!#REF!</f>
        <v>#REF!</v>
      </c>
      <c r="H577">
        <f t="shared" si="36"/>
        <v>1</v>
      </c>
      <c r="I577" t="e">
        <f t="shared" si="37"/>
        <v>#REF!</v>
      </c>
      <c r="J577" t="e">
        <f t="shared" si="38"/>
        <v>#REF!</v>
      </c>
    </row>
    <row r="578" spans="1:10">
      <c r="A578" t="s">
        <v>12</v>
      </c>
      <c r="B578" t="s">
        <v>62</v>
      </c>
      <c r="C578" s="460">
        <v>17</v>
      </c>
      <c r="D578">
        <f>'Area 24'!CL21</f>
        <v>1</v>
      </c>
      <c r="E578" s="460">
        <f>'Area 24'!CP21</f>
        <v>1</v>
      </c>
      <c r="F578" s="460">
        <f>'Area 24'!CN21</f>
        <v>1</v>
      </c>
      <c r="G578" s="460" t="e">
        <f>'Area 24'!#REF!</f>
        <v>#REF!</v>
      </c>
      <c r="H578">
        <f t="shared" si="36"/>
        <v>1</v>
      </c>
      <c r="I578" t="e">
        <f t="shared" si="37"/>
        <v>#REF!</v>
      </c>
      <c r="J578" t="e">
        <f t="shared" si="38"/>
        <v>#REF!</v>
      </c>
    </row>
    <row r="579" spans="1:10">
      <c r="A579" t="s">
        <v>12</v>
      </c>
      <c r="B579" t="s">
        <v>291</v>
      </c>
      <c r="C579" s="460">
        <v>18</v>
      </c>
      <c r="D579">
        <f>'Area 24'!CL22</f>
        <v>1</v>
      </c>
      <c r="E579" s="460">
        <f>'Area 24'!CP22</f>
        <v>1</v>
      </c>
      <c r="F579" s="460">
        <f>'Area 24'!CN22</f>
        <v>1</v>
      </c>
      <c r="G579" s="460" t="e">
        <f>'Area 24'!#REF!</f>
        <v>#REF!</v>
      </c>
      <c r="H579">
        <f t="shared" si="36"/>
        <v>1</v>
      </c>
      <c r="I579" t="e">
        <f t="shared" si="37"/>
        <v>#REF!</v>
      </c>
      <c r="J579" t="e">
        <f t="shared" si="38"/>
        <v>#REF!</v>
      </c>
    </row>
    <row r="580" spans="1:10">
      <c r="A580" t="s">
        <v>12</v>
      </c>
      <c r="B580" t="s">
        <v>64</v>
      </c>
      <c r="C580" s="460">
        <v>19</v>
      </c>
      <c r="D580">
        <f>'Area 24'!CL23</f>
        <v>-1</v>
      </c>
      <c r="E580" s="460">
        <f>'Area 24'!CP23</f>
        <v>1</v>
      </c>
      <c r="F580" s="460">
        <f>'Area 24'!CN23</f>
        <v>-1</v>
      </c>
      <c r="G580" s="460" t="e">
        <f>'Area 24'!#REF!</f>
        <v>#REF!</v>
      </c>
      <c r="H580">
        <f t="shared" si="36"/>
        <v>-1</v>
      </c>
      <c r="I580" t="e">
        <f t="shared" si="37"/>
        <v>#REF!</v>
      </c>
      <c r="J580" t="e">
        <f t="shared" si="38"/>
        <v>#REF!</v>
      </c>
    </row>
    <row r="581" spans="1:10">
      <c r="A581" t="s">
        <v>12</v>
      </c>
      <c r="B581" t="s">
        <v>65</v>
      </c>
      <c r="C581" s="460">
        <v>20</v>
      </c>
      <c r="D581">
        <f>'Area 24'!CL24</f>
        <v>-1</v>
      </c>
      <c r="E581" s="460">
        <f>'Area 24'!CP24</f>
        <v>1</v>
      </c>
      <c r="F581" s="460">
        <f>'Area 24'!CN24</f>
        <v>-1</v>
      </c>
      <c r="G581" s="460" t="e">
        <f>'Area 24'!#REF!</f>
        <v>#REF!</v>
      </c>
      <c r="H581">
        <f t="shared" si="36"/>
        <v>-1</v>
      </c>
      <c r="I581" t="e">
        <f t="shared" si="37"/>
        <v>#REF!</v>
      </c>
      <c r="J581" t="e">
        <f t="shared" si="38"/>
        <v>#REF!</v>
      </c>
    </row>
    <row r="582" spans="1:10">
      <c r="A582" t="s">
        <v>12</v>
      </c>
      <c r="B582" t="s">
        <v>66</v>
      </c>
      <c r="C582" s="460">
        <v>21</v>
      </c>
      <c r="D582">
        <f>'Area 24'!CL25</f>
        <v>1</v>
      </c>
      <c r="E582" s="460">
        <f>'Area 24'!CP25</f>
        <v>1</v>
      </c>
      <c r="F582" s="460">
        <f>'Area 24'!CN25</f>
        <v>1</v>
      </c>
      <c r="G582" s="460" t="e">
        <f>'Area 24'!#REF!</f>
        <v>#REF!</v>
      </c>
      <c r="H582">
        <f t="shared" si="36"/>
        <v>1</v>
      </c>
      <c r="I582" t="e">
        <f t="shared" si="37"/>
        <v>#REF!</v>
      </c>
      <c r="J582" t="e">
        <f t="shared" si="38"/>
        <v>#REF!</v>
      </c>
    </row>
    <row r="583" spans="1:10">
      <c r="A583" t="s">
        <v>12</v>
      </c>
      <c r="B583" t="s">
        <v>67</v>
      </c>
      <c r="C583" s="460">
        <v>22</v>
      </c>
      <c r="D583">
        <f>'Area 24'!CL26</f>
        <v>-1</v>
      </c>
      <c r="E583" s="460">
        <f>'Area 24'!CP26</f>
        <v>1</v>
      </c>
      <c r="F583" s="460">
        <f>'Area 24'!CN26</f>
        <v>-1</v>
      </c>
      <c r="G583" s="460" t="e">
        <f>'Area 24'!#REF!</f>
        <v>#REF!</v>
      </c>
      <c r="H583">
        <f t="shared" si="36"/>
        <v>-1</v>
      </c>
      <c r="I583" t="e">
        <f t="shared" si="37"/>
        <v>#REF!</v>
      </c>
      <c r="J583" t="e">
        <f t="shared" si="38"/>
        <v>#REF!</v>
      </c>
    </row>
    <row r="584" spans="1:10">
      <c r="A584" t="s">
        <v>12</v>
      </c>
      <c r="B584" t="s">
        <v>69</v>
      </c>
      <c r="C584" s="460">
        <v>23</v>
      </c>
      <c r="D584">
        <f>'Area 24'!CL27</f>
        <v>0</v>
      </c>
      <c r="E584" s="460">
        <f>'Area 24'!CP27</f>
        <v>0</v>
      </c>
      <c r="F584" s="460">
        <f>'Area 24'!CN27</f>
        <v>0</v>
      </c>
      <c r="G584" s="460" t="e">
        <f>'Area 24'!#REF!</f>
        <v>#REF!</v>
      </c>
      <c r="H584">
        <f t="shared" si="36"/>
        <v>0</v>
      </c>
      <c r="I584" t="e">
        <f t="shared" si="37"/>
        <v>#REF!</v>
      </c>
      <c r="J584" t="e">
        <f t="shared" si="38"/>
        <v>#REF!</v>
      </c>
    </row>
    <row r="585" spans="1:10">
      <c r="A585" t="s">
        <v>12</v>
      </c>
      <c r="B585" t="s">
        <v>71</v>
      </c>
      <c r="C585" s="460">
        <v>24</v>
      </c>
      <c r="D585">
        <f>'Area 24'!CL28</f>
        <v>0</v>
      </c>
      <c r="E585" s="460">
        <f>'Area 24'!CP28</f>
        <v>0</v>
      </c>
      <c r="F585" s="460">
        <f>'Area 24'!CN28</f>
        <v>0</v>
      </c>
      <c r="G585" s="460" t="e">
        <f>'Area 24'!#REF!</f>
        <v>#REF!</v>
      </c>
      <c r="H585">
        <f t="shared" si="36"/>
        <v>0</v>
      </c>
      <c r="I585" t="e">
        <f t="shared" si="37"/>
        <v>#REF!</v>
      </c>
      <c r="J585" t="e">
        <f t="shared" si="38"/>
        <v>#REF!</v>
      </c>
    </row>
    <row r="586" spans="1:10">
      <c r="A586" t="s">
        <v>12</v>
      </c>
      <c r="B586" t="s">
        <v>72</v>
      </c>
      <c r="C586" s="460">
        <v>25</v>
      </c>
      <c r="D586">
        <f>'Area 24'!CL29</f>
        <v>3</v>
      </c>
      <c r="E586" s="460">
        <f>'Area 24'!CP29</f>
        <v>5</v>
      </c>
      <c r="F586" s="460">
        <f>'Area 24'!CN29</f>
        <v>15</v>
      </c>
      <c r="G586" s="460" t="e">
        <f>'Area 24'!#REF!</f>
        <v>#REF!</v>
      </c>
      <c r="H586">
        <f t="shared" si="36"/>
        <v>4</v>
      </c>
      <c r="I586" t="e">
        <f t="shared" si="37"/>
        <v>#REF!</v>
      </c>
      <c r="J586" t="e">
        <f t="shared" si="38"/>
        <v>#REF!</v>
      </c>
    </row>
    <row r="587" spans="1:10">
      <c r="A587" t="s">
        <v>12</v>
      </c>
      <c r="B587" t="s">
        <v>73</v>
      </c>
      <c r="C587" s="460">
        <v>26</v>
      </c>
      <c r="D587">
        <f>'Area 24'!CL30</f>
        <v>-1</v>
      </c>
      <c r="E587" s="460">
        <f>'Area 24'!CP30</f>
        <v>1</v>
      </c>
      <c r="F587" s="460">
        <f>'Area 24'!CN30</f>
        <v>-1</v>
      </c>
      <c r="G587" s="460" t="e">
        <f>'Area 24'!#REF!</f>
        <v>#REF!</v>
      </c>
      <c r="H587">
        <f t="shared" si="36"/>
        <v>-1</v>
      </c>
      <c r="I587" t="e">
        <f t="shared" si="37"/>
        <v>#REF!</v>
      </c>
      <c r="J587" t="e">
        <f t="shared" si="38"/>
        <v>#REF!</v>
      </c>
    </row>
    <row r="588" spans="1:10">
      <c r="A588" t="s">
        <v>12</v>
      </c>
      <c r="B588" t="s">
        <v>74</v>
      </c>
      <c r="C588" s="460">
        <v>27</v>
      </c>
      <c r="D588">
        <f>'Area 24'!CL31</f>
        <v>-1</v>
      </c>
      <c r="E588" s="460">
        <f>'Area 24'!CP31</f>
        <v>1</v>
      </c>
      <c r="F588" s="460">
        <f>'Area 24'!CN31</f>
        <v>-1</v>
      </c>
      <c r="G588" s="460" t="e">
        <f>'Area 24'!#REF!</f>
        <v>#REF!</v>
      </c>
      <c r="H588">
        <f t="shared" si="36"/>
        <v>-1</v>
      </c>
      <c r="I588" t="e">
        <f t="shared" si="37"/>
        <v>#REF!</v>
      </c>
      <c r="J588" t="e">
        <f t="shared" si="38"/>
        <v>#REF!</v>
      </c>
    </row>
    <row r="589" spans="1:10">
      <c r="A589" t="s">
        <v>12</v>
      </c>
      <c r="B589" t="s">
        <v>75</v>
      </c>
      <c r="C589" s="460">
        <v>28</v>
      </c>
      <c r="D589">
        <f>'Area 24'!CL32</f>
        <v>-1</v>
      </c>
      <c r="E589" s="460">
        <f>'Area 24'!CP32</f>
        <v>1</v>
      </c>
      <c r="F589" s="460">
        <f>'Area 24'!CN32</f>
        <v>-1</v>
      </c>
      <c r="G589" s="460" t="e">
        <f>'Area 24'!#REF!</f>
        <v>#REF!</v>
      </c>
      <c r="H589">
        <f t="shared" si="36"/>
        <v>-1</v>
      </c>
      <c r="I589" t="e">
        <f t="shared" si="37"/>
        <v>#REF!</v>
      </c>
      <c r="J589" t="e">
        <f t="shared" si="38"/>
        <v>#REF!</v>
      </c>
    </row>
    <row r="590" spans="1:10">
      <c r="A590" t="s">
        <v>12</v>
      </c>
      <c r="B590" t="s">
        <v>76</v>
      </c>
      <c r="C590" s="460">
        <v>29</v>
      </c>
      <c r="D590">
        <f>'Area 24'!CL33</f>
        <v>0</v>
      </c>
      <c r="E590" s="460">
        <f>'Area 24'!CP33</f>
        <v>0</v>
      </c>
      <c r="F590" s="460">
        <f>'Area 24'!CN33</f>
        <v>0</v>
      </c>
      <c r="G590" s="460" t="e">
        <f>'Area 24'!#REF!</f>
        <v>#REF!</v>
      </c>
      <c r="H590">
        <f t="shared" si="36"/>
        <v>0</v>
      </c>
      <c r="I590" t="e">
        <f t="shared" si="37"/>
        <v>#REF!</v>
      </c>
      <c r="J590" t="e">
        <f t="shared" si="38"/>
        <v>#REF!</v>
      </c>
    </row>
    <row r="591" spans="1:10">
      <c r="A591" t="s">
        <v>12</v>
      </c>
      <c r="B591" t="s">
        <v>78</v>
      </c>
      <c r="C591" s="460">
        <v>30</v>
      </c>
      <c r="D591">
        <f>'Area 24'!CL34</f>
        <v>-1</v>
      </c>
      <c r="E591" s="460">
        <f>'Area 24'!CP34</f>
        <v>1</v>
      </c>
      <c r="F591" s="460">
        <f>'Area 24'!CN34</f>
        <v>-1</v>
      </c>
      <c r="G591" s="460" t="e">
        <f>'Area 24'!#REF!</f>
        <v>#REF!</v>
      </c>
      <c r="H591">
        <f t="shared" si="36"/>
        <v>-1</v>
      </c>
      <c r="I591" t="e">
        <f t="shared" si="37"/>
        <v>#REF!</v>
      </c>
      <c r="J591" t="e">
        <f t="shared" si="38"/>
        <v>#REF!</v>
      </c>
    </row>
    <row r="592" spans="1:10">
      <c r="A592" t="s">
        <v>12</v>
      </c>
      <c r="B592" t="s">
        <v>79</v>
      </c>
      <c r="C592" s="460">
        <v>31</v>
      </c>
      <c r="D592">
        <f>'Area 24'!CL35</f>
        <v>0</v>
      </c>
      <c r="E592" s="460">
        <f>'Area 24'!CP35</f>
        <v>0</v>
      </c>
      <c r="F592" s="460">
        <f>'Area 24'!CN35</f>
        <v>0</v>
      </c>
      <c r="G592" s="460" t="e">
        <f>'Area 24'!#REF!</f>
        <v>#REF!</v>
      </c>
      <c r="H592">
        <f t="shared" si="36"/>
        <v>0</v>
      </c>
      <c r="I592" t="e">
        <f t="shared" si="37"/>
        <v>#REF!</v>
      </c>
      <c r="J592" t="e">
        <f t="shared" si="38"/>
        <v>#REF!</v>
      </c>
    </row>
    <row r="593" spans="1:10">
      <c r="A593" t="s">
        <v>12</v>
      </c>
      <c r="B593" t="s">
        <v>80</v>
      </c>
      <c r="C593" s="460">
        <v>32</v>
      </c>
      <c r="D593">
        <f>'Area 24'!CL36</f>
        <v>1</v>
      </c>
      <c r="E593" s="460">
        <f>'Area 24'!CP36</f>
        <v>1</v>
      </c>
      <c r="F593" s="460">
        <f>'Area 24'!CN36</f>
        <v>1</v>
      </c>
      <c r="G593" s="460" t="e">
        <f>'Area 24'!#REF!</f>
        <v>#REF!</v>
      </c>
      <c r="H593">
        <f t="shared" si="36"/>
        <v>1</v>
      </c>
      <c r="I593" t="e">
        <f t="shared" si="37"/>
        <v>#REF!</v>
      </c>
      <c r="J593" t="e">
        <f t="shared" si="38"/>
        <v>#REF!</v>
      </c>
    </row>
    <row r="594" spans="1:10">
      <c r="A594" t="s">
        <v>12</v>
      </c>
      <c r="B594" t="s">
        <v>81</v>
      </c>
      <c r="C594" s="460">
        <v>33</v>
      </c>
      <c r="D594">
        <f>'Area 24'!CL37</f>
        <v>-1</v>
      </c>
      <c r="E594" s="460">
        <f>'Area 24'!CP37</f>
        <v>1</v>
      </c>
      <c r="F594" s="460">
        <f>'Area 24'!CN37</f>
        <v>-1</v>
      </c>
      <c r="G594" s="460" t="e">
        <f>'Area 24'!#REF!</f>
        <v>#REF!</v>
      </c>
      <c r="H594">
        <f t="shared" si="36"/>
        <v>-1</v>
      </c>
      <c r="I594" t="e">
        <f t="shared" si="37"/>
        <v>#REF!</v>
      </c>
      <c r="J594" t="e">
        <f t="shared" si="38"/>
        <v>#REF!</v>
      </c>
    </row>
    <row r="595" spans="1:10">
      <c r="A595" t="s">
        <v>12</v>
      </c>
      <c r="B595" t="s">
        <v>82</v>
      </c>
      <c r="C595" s="460">
        <v>34</v>
      </c>
      <c r="D595">
        <f>'Area 24'!CL38</f>
        <v>1</v>
      </c>
      <c r="E595" s="460">
        <f>'Area 24'!CP38</f>
        <v>1</v>
      </c>
      <c r="F595" s="460">
        <f>'Area 24'!CN38</f>
        <v>1</v>
      </c>
      <c r="G595" s="460" t="e">
        <f>'Area 24'!#REF!</f>
        <v>#REF!</v>
      </c>
      <c r="H595">
        <f t="shared" si="36"/>
        <v>1</v>
      </c>
      <c r="I595" t="e">
        <f t="shared" si="37"/>
        <v>#REF!</v>
      </c>
      <c r="J595" t="e">
        <f t="shared" si="38"/>
        <v>#REF!</v>
      </c>
    </row>
    <row r="596" spans="1:10">
      <c r="A596" t="s">
        <v>12</v>
      </c>
      <c r="B596" t="s">
        <v>83</v>
      </c>
      <c r="C596" s="460">
        <v>35</v>
      </c>
      <c r="D596">
        <f>'Area 24'!CL39</f>
        <v>-1</v>
      </c>
      <c r="E596" s="460">
        <f>'Area 24'!CP39</f>
        <v>1</v>
      </c>
      <c r="F596" s="460">
        <f>'Area 24'!CN39</f>
        <v>-1</v>
      </c>
      <c r="G596" s="460" t="e">
        <f>'Area 24'!#REF!</f>
        <v>#REF!</v>
      </c>
      <c r="H596">
        <f t="shared" si="36"/>
        <v>-1</v>
      </c>
      <c r="I596" t="e">
        <f t="shared" si="37"/>
        <v>#REF!</v>
      </c>
      <c r="J596" t="e">
        <f t="shared" si="38"/>
        <v>#REF!</v>
      </c>
    </row>
    <row r="597" spans="1:10">
      <c r="A597" t="s">
        <v>12</v>
      </c>
      <c r="B597" t="s">
        <v>84</v>
      </c>
      <c r="C597" s="460">
        <v>36</v>
      </c>
      <c r="D597">
        <f>'Area 24'!CL40</f>
        <v>3</v>
      </c>
      <c r="E597" s="460">
        <f>'Area 24'!CP40</f>
        <v>5</v>
      </c>
      <c r="F597" s="460">
        <f>'Area 24'!CN40</f>
        <v>15</v>
      </c>
      <c r="G597" s="460" t="e">
        <f>'Area 24'!#REF!</f>
        <v>#REF!</v>
      </c>
      <c r="H597">
        <f t="shared" si="36"/>
        <v>4</v>
      </c>
      <c r="I597" t="e">
        <f t="shared" si="37"/>
        <v>#REF!</v>
      </c>
      <c r="J597" t="e">
        <f t="shared" si="38"/>
        <v>#REF!</v>
      </c>
    </row>
    <row r="598" spans="1:10">
      <c r="A598" t="s">
        <v>12</v>
      </c>
      <c r="B598" t="s">
        <v>85</v>
      </c>
      <c r="C598" s="460">
        <v>37</v>
      </c>
      <c r="D598">
        <f>'Area 24'!CL41</f>
        <v>3</v>
      </c>
      <c r="E598" s="460">
        <f>'Area 24'!CP41</f>
        <v>5</v>
      </c>
      <c r="F598" s="460">
        <f>'Area 24'!CN41</f>
        <v>15</v>
      </c>
      <c r="G598" s="460" t="e">
        <f>'Area 24'!#REF!</f>
        <v>#REF!</v>
      </c>
      <c r="H598">
        <f t="shared" si="36"/>
        <v>4</v>
      </c>
      <c r="I598" t="e">
        <f t="shared" si="37"/>
        <v>#REF!</v>
      </c>
      <c r="J598" t="e">
        <f t="shared" si="38"/>
        <v>#REF!</v>
      </c>
    </row>
    <row r="599" spans="1:10">
      <c r="A599" t="s">
        <v>12</v>
      </c>
      <c r="B599" t="s">
        <v>86</v>
      </c>
      <c r="C599" s="460">
        <v>38</v>
      </c>
      <c r="D599">
        <f>'Area 24'!CL42</f>
        <v>3</v>
      </c>
      <c r="E599" s="460">
        <f>'Area 24'!CP42</f>
        <v>5</v>
      </c>
      <c r="F599" s="460">
        <f>'Area 24'!CN42</f>
        <v>15</v>
      </c>
      <c r="G599" s="460" t="e">
        <f>'Area 24'!#REF!</f>
        <v>#REF!</v>
      </c>
      <c r="H599">
        <f t="shared" si="36"/>
        <v>4</v>
      </c>
      <c r="I599" t="e">
        <f t="shared" si="37"/>
        <v>#REF!</v>
      </c>
      <c r="J599" t="e">
        <f t="shared" si="38"/>
        <v>#REF!</v>
      </c>
    </row>
    <row r="600" spans="1:10">
      <c r="A600" t="s">
        <v>12</v>
      </c>
      <c r="B600" t="s">
        <v>87</v>
      </c>
      <c r="C600" s="460">
        <v>39</v>
      </c>
      <c r="D600">
        <f>'Area 24'!CL43</f>
        <v>3</v>
      </c>
      <c r="E600" s="460">
        <f>'Area 24'!CP43</f>
        <v>5</v>
      </c>
      <c r="F600" s="460">
        <f>'Area 24'!CN43</f>
        <v>15</v>
      </c>
      <c r="G600" s="460" t="e">
        <f>'Area 24'!#REF!</f>
        <v>#REF!</v>
      </c>
      <c r="H600">
        <f t="shared" si="36"/>
        <v>4</v>
      </c>
      <c r="I600" t="e">
        <f t="shared" si="37"/>
        <v>#REF!</v>
      </c>
      <c r="J600" t="e">
        <f t="shared" si="38"/>
        <v>#REF!</v>
      </c>
    </row>
    <row r="601" spans="1:10">
      <c r="A601" t="s">
        <v>12</v>
      </c>
      <c r="B601" t="s">
        <v>88</v>
      </c>
      <c r="C601" s="460">
        <v>40</v>
      </c>
      <c r="D601">
        <f>'Area 24'!CL44</f>
        <v>4</v>
      </c>
      <c r="E601" s="460">
        <f>'Area 24'!CP44</f>
        <v>5</v>
      </c>
      <c r="F601" s="460">
        <f>'Area 24'!CN44</f>
        <v>20</v>
      </c>
      <c r="G601" s="460" t="e">
        <f>'Area 24'!#REF!</f>
        <v>#REF!</v>
      </c>
      <c r="H601">
        <f t="shared" si="36"/>
        <v>5</v>
      </c>
      <c r="I601" t="e">
        <f t="shared" si="37"/>
        <v>#REF!</v>
      </c>
      <c r="J601" t="e">
        <f t="shared" si="38"/>
        <v>#REF!</v>
      </c>
    </row>
    <row r="602" spans="1:10">
      <c r="A602" t="s">
        <v>12</v>
      </c>
      <c r="B602" t="s">
        <v>89</v>
      </c>
      <c r="C602" s="460">
        <v>41</v>
      </c>
      <c r="D602">
        <f>'Area 24'!CL45</f>
        <v>-1</v>
      </c>
      <c r="E602" s="460">
        <f>'Area 24'!CP45</f>
        <v>1</v>
      </c>
      <c r="F602" s="460">
        <f>'Area 24'!CN45</f>
        <v>-1</v>
      </c>
      <c r="G602" s="460" t="e">
        <f>'Area 24'!#REF!</f>
        <v>#REF!</v>
      </c>
      <c r="H602">
        <f t="shared" ref="H602:H665" si="39">VLOOKUP(F602,biorisk,2,FALSE)</f>
        <v>-1</v>
      </c>
      <c r="I602" t="e">
        <f t="shared" ref="I602:I665" si="40">VLOOKUP(G602,futurerisk,2,FALSE)</f>
        <v>#REF!</v>
      </c>
      <c r="J602" t="e">
        <f t="shared" ref="J602:J665" si="41">H602*I602</f>
        <v>#REF!</v>
      </c>
    </row>
    <row r="603" spans="1:10">
      <c r="A603" t="s">
        <v>12</v>
      </c>
      <c r="B603" t="s">
        <v>90</v>
      </c>
      <c r="C603" s="460">
        <v>42</v>
      </c>
      <c r="D603">
        <f>'Area 24'!CL46</f>
        <v>-1</v>
      </c>
      <c r="E603" s="460">
        <f>'Area 24'!CP46</f>
        <v>1</v>
      </c>
      <c r="F603" s="460">
        <f>'Area 24'!CN46</f>
        <v>-1</v>
      </c>
      <c r="G603" s="460" t="e">
        <f>'Area 24'!#REF!</f>
        <v>#REF!</v>
      </c>
      <c r="H603">
        <f t="shared" si="39"/>
        <v>-1</v>
      </c>
      <c r="I603" t="e">
        <f t="shared" si="40"/>
        <v>#REF!</v>
      </c>
      <c r="J603" t="e">
        <f t="shared" si="41"/>
        <v>#REF!</v>
      </c>
    </row>
    <row r="604" spans="1:10">
      <c r="A604" t="s">
        <v>12</v>
      </c>
      <c r="B604" t="s">
        <v>92</v>
      </c>
      <c r="C604" s="460">
        <v>43</v>
      </c>
      <c r="D604">
        <f>'Area 24'!CL47</f>
        <v>-1</v>
      </c>
      <c r="E604" s="460">
        <f>'Area 24'!CP47</f>
        <v>1</v>
      </c>
      <c r="F604" s="460">
        <f>'Area 24'!CN47</f>
        <v>-1</v>
      </c>
      <c r="G604" s="460" t="e">
        <f>'Area 24'!#REF!</f>
        <v>#REF!</v>
      </c>
      <c r="H604">
        <f t="shared" si="39"/>
        <v>-1</v>
      </c>
      <c r="I604" t="e">
        <f t="shared" si="40"/>
        <v>#REF!</v>
      </c>
      <c r="J604" t="e">
        <f t="shared" si="41"/>
        <v>#REF!</v>
      </c>
    </row>
    <row r="605" spans="1:10">
      <c r="A605" t="s">
        <v>12</v>
      </c>
      <c r="B605" t="s">
        <v>93</v>
      </c>
      <c r="C605" s="460">
        <v>44</v>
      </c>
      <c r="D605">
        <f>'Area 24'!CL48</f>
        <v>-1</v>
      </c>
      <c r="E605" s="460">
        <f>'Area 24'!CP48</f>
        <v>1</v>
      </c>
      <c r="F605" s="460">
        <f>'Area 24'!CN48</f>
        <v>-1</v>
      </c>
      <c r="G605" s="460" t="e">
        <f>'Area 24'!#REF!</f>
        <v>#REF!</v>
      </c>
      <c r="H605">
        <f t="shared" si="39"/>
        <v>-1</v>
      </c>
      <c r="I605" t="e">
        <f t="shared" si="40"/>
        <v>#REF!</v>
      </c>
      <c r="J605" t="e">
        <f t="shared" si="41"/>
        <v>#REF!</v>
      </c>
    </row>
    <row r="606" spans="1:10">
      <c r="A606" t="s">
        <v>12</v>
      </c>
      <c r="B606" t="s">
        <v>94</v>
      </c>
      <c r="C606" s="460">
        <v>45</v>
      </c>
      <c r="D606">
        <f>'Area 24'!CL49</f>
        <v>0</v>
      </c>
      <c r="E606" s="460">
        <f>'Area 24'!CP49</f>
        <v>0</v>
      </c>
      <c r="F606" s="460">
        <f>'Area 24'!CN49</f>
        <v>0</v>
      </c>
      <c r="G606" s="460" t="e">
        <f>'Area 24'!#REF!</f>
        <v>#REF!</v>
      </c>
      <c r="H606">
        <f t="shared" si="39"/>
        <v>0</v>
      </c>
      <c r="I606" t="e">
        <f t="shared" si="40"/>
        <v>#REF!</v>
      </c>
      <c r="J606" t="e">
        <f t="shared" si="41"/>
        <v>#REF!</v>
      </c>
    </row>
    <row r="607" spans="1:10">
      <c r="A607" t="s">
        <v>12</v>
      </c>
      <c r="B607" t="s">
        <v>95</v>
      </c>
      <c r="C607" s="460">
        <v>46</v>
      </c>
      <c r="D607">
        <f>'Area 24'!CL50</f>
        <v>0</v>
      </c>
      <c r="E607" s="460">
        <f>'Area 24'!CP50</f>
        <v>0</v>
      </c>
      <c r="F607" s="460">
        <f>'Area 24'!CN50</f>
        <v>0</v>
      </c>
      <c r="G607" s="460" t="e">
        <f>'Area 24'!#REF!</f>
        <v>#REF!</v>
      </c>
      <c r="H607">
        <f t="shared" si="39"/>
        <v>0</v>
      </c>
      <c r="I607" t="e">
        <f t="shared" si="40"/>
        <v>#REF!</v>
      </c>
      <c r="J607" t="e">
        <f t="shared" si="41"/>
        <v>#REF!</v>
      </c>
    </row>
    <row r="608" spans="1:10">
      <c r="A608" t="s">
        <v>12</v>
      </c>
      <c r="B608" t="s">
        <v>97</v>
      </c>
      <c r="C608" s="460">
        <v>47</v>
      </c>
      <c r="D608">
        <f>'Area 24'!CL51</f>
        <v>1</v>
      </c>
      <c r="E608" s="460">
        <f>'Area 24'!CP51</f>
        <v>1</v>
      </c>
      <c r="F608" s="460">
        <f>'Area 24'!CN51</f>
        <v>1</v>
      </c>
      <c r="G608" s="460" t="e">
        <f>'Area 24'!#REF!</f>
        <v>#REF!</v>
      </c>
      <c r="H608">
        <f t="shared" si="39"/>
        <v>1</v>
      </c>
      <c r="I608" t="e">
        <f t="shared" si="40"/>
        <v>#REF!</v>
      </c>
      <c r="J608" t="e">
        <f t="shared" si="41"/>
        <v>#REF!</v>
      </c>
    </row>
    <row r="609" spans="1:10">
      <c r="A609" t="s">
        <v>12</v>
      </c>
      <c r="B609" t="s">
        <v>98</v>
      </c>
      <c r="C609" s="460">
        <v>48</v>
      </c>
      <c r="D609">
        <f>'Area 24'!CL52</f>
        <v>2</v>
      </c>
      <c r="E609" s="460">
        <f>'Area 24'!CP52</f>
        <v>1</v>
      </c>
      <c r="F609" s="460">
        <f>'Area 24'!CN52</f>
        <v>2</v>
      </c>
      <c r="G609" s="460" t="e">
        <f>'Area 24'!#REF!</f>
        <v>#REF!</v>
      </c>
      <c r="H609">
        <f t="shared" si="39"/>
        <v>1</v>
      </c>
      <c r="I609" t="e">
        <f t="shared" si="40"/>
        <v>#REF!</v>
      </c>
      <c r="J609" t="e">
        <f t="shared" si="41"/>
        <v>#REF!</v>
      </c>
    </row>
    <row r="610" spans="1:10">
      <c r="A610" t="s">
        <v>12</v>
      </c>
      <c r="B610" t="s">
        <v>99</v>
      </c>
      <c r="C610" s="460">
        <v>49</v>
      </c>
      <c r="D610">
        <f>'Area 24'!CL53</f>
        <v>-1</v>
      </c>
      <c r="E610" s="460">
        <f>'Area 24'!CP53</f>
        <v>1</v>
      </c>
      <c r="F610" s="460">
        <f>'Area 24'!CN53</f>
        <v>-1</v>
      </c>
      <c r="G610" s="460" t="e">
        <f>'Area 24'!#REF!</f>
        <v>#REF!</v>
      </c>
      <c r="H610">
        <f t="shared" si="39"/>
        <v>-1</v>
      </c>
      <c r="I610" t="e">
        <f t="shared" si="40"/>
        <v>#REF!</v>
      </c>
      <c r="J610" t="e">
        <f t="shared" si="41"/>
        <v>#REF!</v>
      </c>
    </row>
    <row r="611" spans="1:10">
      <c r="A611" t="s">
        <v>12</v>
      </c>
      <c r="B611" t="s">
        <v>100</v>
      </c>
      <c r="C611" s="460">
        <v>50</v>
      </c>
      <c r="D611">
        <f>'Area 24'!CL54</f>
        <v>1</v>
      </c>
      <c r="E611" s="460">
        <f>'Area 24'!CP54</f>
        <v>1</v>
      </c>
      <c r="F611" s="460">
        <f>'Area 24'!CN54</f>
        <v>1</v>
      </c>
      <c r="G611" s="460" t="e">
        <f>'Area 24'!#REF!</f>
        <v>#REF!</v>
      </c>
      <c r="H611">
        <f t="shared" si="39"/>
        <v>1</v>
      </c>
      <c r="I611" t="e">
        <f t="shared" si="40"/>
        <v>#REF!</v>
      </c>
      <c r="J611" t="e">
        <f t="shared" si="41"/>
        <v>#REF!</v>
      </c>
    </row>
    <row r="612" spans="1:10">
      <c r="A612" t="s">
        <v>12</v>
      </c>
      <c r="B612" t="s">
        <v>101</v>
      </c>
      <c r="C612" s="460">
        <v>51</v>
      </c>
      <c r="D612">
        <f>'Area 24'!CL55</f>
        <v>1</v>
      </c>
      <c r="E612" s="460">
        <f>'Area 24'!CP55</f>
        <v>5</v>
      </c>
      <c r="F612" s="460">
        <f>'Area 24'!CN55</f>
        <v>5</v>
      </c>
      <c r="G612" s="460" t="e">
        <f>'Area 24'!#REF!</f>
        <v>#REF!</v>
      </c>
      <c r="H612">
        <f t="shared" si="39"/>
        <v>2</v>
      </c>
      <c r="I612" t="e">
        <f t="shared" si="40"/>
        <v>#REF!</v>
      </c>
      <c r="J612" t="e">
        <f t="shared" si="41"/>
        <v>#REF!</v>
      </c>
    </row>
    <row r="613" spans="1:10">
      <c r="A613" t="s">
        <v>12</v>
      </c>
      <c r="B613" t="s">
        <v>102</v>
      </c>
      <c r="C613" s="460">
        <v>52</v>
      </c>
      <c r="D613">
        <f>'Area 24'!CL56</f>
        <v>-1</v>
      </c>
      <c r="E613" s="460">
        <f>'Area 24'!CP56</f>
        <v>1</v>
      </c>
      <c r="F613" s="460">
        <f>'Area 24'!CN56</f>
        <v>-1</v>
      </c>
      <c r="G613" s="460" t="e">
        <f>'Area 24'!#REF!</f>
        <v>#REF!</v>
      </c>
      <c r="H613">
        <f t="shared" si="39"/>
        <v>-1</v>
      </c>
      <c r="I613" t="e">
        <f t="shared" si="40"/>
        <v>#REF!</v>
      </c>
      <c r="J613" t="e">
        <f t="shared" si="41"/>
        <v>#REF!</v>
      </c>
    </row>
    <row r="614" spans="1:10">
      <c r="A614" t="s">
        <v>12</v>
      </c>
      <c r="B614" t="s">
        <v>103</v>
      </c>
      <c r="C614" s="460">
        <v>53</v>
      </c>
      <c r="D614">
        <f>'Area 24'!CL57</f>
        <v>1</v>
      </c>
      <c r="E614" s="460">
        <f>'Area 24'!CP57</f>
        <v>1</v>
      </c>
      <c r="F614" s="460">
        <f>'Area 24'!CN57</f>
        <v>1</v>
      </c>
      <c r="G614" s="460" t="e">
        <f>'Area 24'!#REF!</f>
        <v>#REF!</v>
      </c>
      <c r="H614">
        <f t="shared" si="39"/>
        <v>1</v>
      </c>
      <c r="I614" t="e">
        <f t="shared" si="40"/>
        <v>#REF!</v>
      </c>
      <c r="J614" t="e">
        <f t="shared" si="41"/>
        <v>#REF!</v>
      </c>
    </row>
    <row r="615" spans="1:10">
      <c r="A615" t="s">
        <v>12</v>
      </c>
      <c r="B615" t="s">
        <v>104</v>
      </c>
      <c r="C615" s="460">
        <v>54</v>
      </c>
      <c r="D615">
        <f>'Area 24'!CL58</f>
        <v>-1</v>
      </c>
      <c r="E615" s="460">
        <f>'Area 24'!CP58</f>
        <v>1</v>
      </c>
      <c r="F615" s="460">
        <f>'Area 24'!CN58</f>
        <v>-1</v>
      </c>
      <c r="G615" s="460" t="e">
        <f>'Area 24'!#REF!</f>
        <v>#REF!</v>
      </c>
      <c r="H615">
        <f t="shared" si="39"/>
        <v>-1</v>
      </c>
      <c r="I615" t="e">
        <f t="shared" si="40"/>
        <v>#REF!</v>
      </c>
      <c r="J615" t="e">
        <f t="shared" si="41"/>
        <v>#REF!</v>
      </c>
    </row>
    <row r="616" spans="1:10">
      <c r="A616" t="s">
        <v>12</v>
      </c>
      <c r="B616" t="s">
        <v>105</v>
      </c>
      <c r="C616" s="460">
        <v>55</v>
      </c>
      <c r="D616">
        <f>'Area 24'!CL59</f>
        <v>-1</v>
      </c>
      <c r="E616" s="460">
        <f>'Area 24'!CP59</f>
        <v>1</v>
      </c>
      <c r="F616" s="460">
        <f>'Area 24'!CN59</f>
        <v>-1</v>
      </c>
      <c r="G616" s="460" t="e">
        <f>'Area 24'!#REF!</f>
        <v>#REF!</v>
      </c>
      <c r="H616">
        <f t="shared" si="39"/>
        <v>-1</v>
      </c>
      <c r="I616" t="e">
        <f t="shared" si="40"/>
        <v>#REF!</v>
      </c>
      <c r="J616" t="e">
        <f t="shared" si="41"/>
        <v>#REF!</v>
      </c>
    </row>
    <row r="617" spans="1:10">
      <c r="A617" t="s">
        <v>12</v>
      </c>
      <c r="B617" t="s">
        <v>106</v>
      </c>
      <c r="C617" s="460">
        <v>56</v>
      </c>
      <c r="D617">
        <f>'Area 24'!CL60</f>
        <v>-1</v>
      </c>
      <c r="E617" s="460">
        <f>'Area 24'!CP60</f>
        <v>1</v>
      </c>
      <c r="F617" s="460">
        <f>'Area 24'!CN60</f>
        <v>-1</v>
      </c>
      <c r="G617" s="460" t="e">
        <f>'Area 24'!#REF!</f>
        <v>#REF!</v>
      </c>
      <c r="H617">
        <f t="shared" si="39"/>
        <v>-1</v>
      </c>
      <c r="I617" t="e">
        <f t="shared" si="40"/>
        <v>#REF!</v>
      </c>
      <c r="J617" t="e">
        <f t="shared" si="41"/>
        <v>#REF!</v>
      </c>
    </row>
    <row r="618" spans="1:10">
      <c r="A618" t="s">
        <v>12</v>
      </c>
      <c r="B618" t="s">
        <v>107</v>
      </c>
      <c r="C618" s="460">
        <v>57</v>
      </c>
      <c r="D618">
        <f>'Area 24'!CL61</f>
        <v>-1</v>
      </c>
      <c r="E618" s="460">
        <f>'Area 24'!CP61</f>
        <v>1</v>
      </c>
      <c r="F618" s="460">
        <f>'Area 24'!CN61</f>
        <v>-1</v>
      </c>
      <c r="G618" s="460" t="e">
        <f>'Area 24'!#REF!</f>
        <v>#REF!</v>
      </c>
      <c r="H618">
        <f t="shared" si="39"/>
        <v>-1</v>
      </c>
      <c r="I618" t="e">
        <f t="shared" si="40"/>
        <v>#REF!</v>
      </c>
      <c r="J618" t="e">
        <f t="shared" si="41"/>
        <v>#REF!</v>
      </c>
    </row>
    <row r="619" spans="1:10">
      <c r="A619" t="s">
        <v>12</v>
      </c>
      <c r="B619" t="s">
        <v>108</v>
      </c>
      <c r="C619" s="460">
        <v>58</v>
      </c>
      <c r="D619">
        <f>'Area 24'!CL62</f>
        <v>4</v>
      </c>
      <c r="E619" s="460">
        <f>'Area 24'!CP62</f>
        <v>4</v>
      </c>
      <c r="F619" s="460">
        <f>'Area 24'!CN62</f>
        <v>16</v>
      </c>
      <c r="G619" s="460" t="e">
        <f>'Area 24'!#REF!</f>
        <v>#REF!</v>
      </c>
      <c r="H619">
        <f t="shared" si="39"/>
        <v>4</v>
      </c>
      <c r="I619" t="e">
        <f t="shared" si="40"/>
        <v>#REF!</v>
      </c>
      <c r="J619" t="e">
        <f t="shared" si="41"/>
        <v>#REF!</v>
      </c>
    </row>
    <row r="620" spans="1:10">
      <c r="A620" t="s">
        <v>12</v>
      </c>
      <c r="B620" t="s">
        <v>109</v>
      </c>
      <c r="C620" s="460">
        <v>59</v>
      </c>
      <c r="D620">
        <f>'Area 24'!CL63</f>
        <v>4</v>
      </c>
      <c r="E620" s="460">
        <f>'Area 24'!CP63</f>
        <v>4</v>
      </c>
      <c r="F620" s="460">
        <f>'Area 24'!CN63</f>
        <v>16</v>
      </c>
      <c r="G620" s="460" t="e">
        <f>'Area 24'!#REF!</f>
        <v>#REF!</v>
      </c>
      <c r="H620">
        <f t="shared" si="39"/>
        <v>4</v>
      </c>
      <c r="I620" t="e">
        <f t="shared" si="40"/>
        <v>#REF!</v>
      </c>
      <c r="J620" t="e">
        <f t="shared" si="41"/>
        <v>#REF!</v>
      </c>
    </row>
    <row r="621" spans="1:10">
      <c r="A621" t="s">
        <v>12</v>
      </c>
      <c r="B621" t="s">
        <v>110</v>
      </c>
      <c r="C621" s="460">
        <v>60</v>
      </c>
      <c r="D621">
        <f>'Area 24'!CL64</f>
        <v>-1</v>
      </c>
      <c r="E621" s="460">
        <f>'Area 24'!CP64</f>
        <v>1</v>
      </c>
      <c r="F621" s="460">
        <f>'Area 24'!CN64</f>
        <v>-1</v>
      </c>
      <c r="G621" s="460" t="e">
        <f>'Area 24'!#REF!</f>
        <v>#REF!</v>
      </c>
      <c r="H621">
        <f t="shared" si="39"/>
        <v>-1</v>
      </c>
      <c r="I621" t="e">
        <f t="shared" si="40"/>
        <v>#REF!</v>
      </c>
      <c r="J621" t="e">
        <f t="shared" si="41"/>
        <v>#REF!</v>
      </c>
    </row>
    <row r="622" spans="1:10">
      <c r="A622" t="s">
        <v>12</v>
      </c>
      <c r="B622" t="s">
        <v>111</v>
      </c>
      <c r="C622" s="460">
        <v>61</v>
      </c>
      <c r="D622">
        <f>'Area 24'!CL65</f>
        <v>-1</v>
      </c>
      <c r="E622" s="460">
        <f>'Area 24'!CP65</f>
        <v>1</v>
      </c>
      <c r="F622" s="460">
        <f>'Area 24'!CN65</f>
        <v>-1</v>
      </c>
      <c r="G622" s="460" t="e">
        <f>'Area 24'!#REF!</f>
        <v>#REF!</v>
      </c>
      <c r="H622">
        <f t="shared" si="39"/>
        <v>-1</v>
      </c>
      <c r="I622" t="e">
        <f t="shared" si="40"/>
        <v>#REF!</v>
      </c>
      <c r="J622" t="e">
        <f t="shared" si="41"/>
        <v>#REF!</v>
      </c>
    </row>
    <row r="623" spans="1:10">
      <c r="A623" t="s">
        <v>12</v>
      </c>
      <c r="B623" t="s">
        <v>112</v>
      </c>
      <c r="C623" s="460">
        <v>62</v>
      </c>
      <c r="D623">
        <f>'Area 24'!CL66</f>
        <v>-1</v>
      </c>
      <c r="E623" s="460">
        <f>'Area 24'!CP66</f>
        <v>1</v>
      </c>
      <c r="F623" s="460">
        <f>'Area 24'!CN66</f>
        <v>-1</v>
      </c>
      <c r="G623" s="460" t="e">
        <f>'Area 24'!#REF!</f>
        <v>#REF!</v>
      </c>
      <c r="H623">
        <f t="shared" si="39"/>
        <v>-1</v>
      </c>
      <c r="I623" t="e">
        <f t="shared" si="40"/>
        <v>#REF!</v>
      </c>
      <c r="J623" t="e">
        <f t="shared" si="41"/>
        <v>#REF!</v>
      </c>
    </row>
    <row r="624" spans="1:10">
      <c r="A624" t="s">
        <v>12</v>
      </c>
      <c r="B624" t="s">
        <v>113</v>
      </c>
      <c r="C624" s="460">
        <v>63</v>
      </c>
      <c r="D624">
        <f>'Area 24'!CL67</f>
        <v>-1</v>
      </c>
      <c r="E624" s="460">
        <f>'Area 24'!CP67</f>
        <v>1</v>
      </c>
      <c r="F624" s="460">
        <f>'Area 24'!CN67</f>
        <v>-1</v>
      </c>
      <c r="G624" s="460" t="e">
        <f>'Area 24'!#REF!</f>
        <v>#REF!</v>
      </c>
      <c r="H624">
        <f t="shared" si="39"/>
        <v>-1</v>
      </c>
      <c r="I624" t="e">
        <f t="shared" si="40"/>
        <v>#REF!</v>
      </c>
      <c r="J624" t="e">
        <f t="shared" si="41"/>
        <v>#REF!</v>
      </c>
    </row>
    <row r="625" spans="1:10">
      <c r="A625" t="s">
        <v>12</v>
      </c>
      <c r="B625" t="s">
        <v>114</v>
      </c>
      <c r="C625" s="460">
        <v>64</v>
      </c>
      <c r="D625">
        <f>'Area 24'!CL68</f>
        <v>-1</v>
      </c>
      <c r="E625" s="460">
        <f>'Area 24'!CP68</f>
        <v>1</v>
      </c>
      <c r="F625" s="460">
        <f>'Area 24'!CN68</f>
        <v>-1</v>
      </c>
      <c r="G625" s="460" t="e">
        <f>'Area 24'!#REF!</f>
        <v>#REF!</v>
      </c>
      <c r="H625">
        <f t="shared" si="39"/>
        <v>-1</v>
      </c>
      <c r="I625" t="e">
        <f t="shared" si="40"/>
        <v>#REF!</v>
      </c>
      <c r="J625" t="e">
        <f t="shared" si="41"/>
        <v>#REF!</v>
      </c>
    </row>
    <row r="626" spans="1:10">
      <c r="A626" t="s">
        <v>12</v>
      </c>
      <c r="B626" t="s">
        <v>115</v>
      </c>
      <c r="C626" s="460">
        <v>65</v>
      </c>
      <c r="D626">
        <f>'Area 24'!CL69</f>
        <v>-1</v>
      </c>
      <c r="E626" s="460">
        <f>'Area 24'!CP69</f>
        <v>1</v>
      </c>
      <c r="F626" s="460">
        <f>'Area 24'!CN69</f>
        <v>-1</v>
      </c>
      <c r="G626" s="460" t="e">
        <f>'Area 24'!#REF!</f>
        <v>#REF!</v>
      </c>
      <c r="H626">
        <f t="shared" si="39"/>
        <v>-1</v>
      </c>
      <c r="I626" t="e">
        <f t="shared" si="40"/>
        <v>#REF!</v>
      </c>
      <c r="J626" t="e">
        <f t="shared" si="41"/>
        <v>#REF!</v>
      </c>
    </row>
    <row r="627" spans="1:10">
      <c r="A627" t="s">
        <v>12</v>
      </c>
      <c r="B627" t="s">
        <v>116</v>
      </c>
      <c r="C627" s="460">
        <v>66</v>
      </c>
      <c r="D627">
        <f>'Area 24'!CL70</f>
        <v>0</v>
      </c>
      <c r="E627" s="460">
        <f>'Area 24'!CP70</f>
        <v>0</v>
      </c>
      <c r="F627" s="460">
        <f>'Area 24'!CN70</f>
        <v>0</v>
      </c>
      <c r="G627" s="460" t="e">
        <f>'Area 24'!#REF!</f>
        <v>#REF!</v>
      </c>
      <c r="H627">
        <f t="shared" si="39"/>
        <v>0</v>
      </c>
      <c r="I627" t="e">
        <f t="shared" si="40"/>
        <v>#REF!</v>
      </c>
      <c r="J627" t="e">
        <f t="shared" si="41"/>
        <v>#REF!</v>
      </c>
    </row>
    <row r="628" spans="1:10">
      <c r="A628" t="s">
        <v>12</v>
      </c>
      <c r="B628" t="s">
        <v>118</v>
      </c>
      <c r="C628" s="460">
        <v>67</v>
      </c>
      <c r="D628">
        <f>'Area 24'!CL71</f>
        <v>3</v>
      </c>
      <c r="E628" s="460">
        <f>'Area 24'!CP71</f>
        <v>3</v>
      </c>
      <c r="F628" s="460">
        <f>'Area 24'!CN71</f>
        <v>9</v>
      </c>
      <c r="G628" s="460" t="e">
        <f>'Area 24'!#REF!</f>
        <v>#REF!</v>
      </c>
      <c r="H628">
        <f t="shared" si="39"/>
        <v>3</v>
      </c>
      <c r="I628" t="e">
        <f t="shared" si="40"/>
        <v>#REF!</v>
      </c>
      <c r="J628" t="e">
        <f t="shared" si="41"/>
        <v>#REF!</v>
      </c>
    </row>
    <row r="629" spans="1:10">
      <c r="A629" t="s">
        <v>12</v>
      </c>
      <c r="B629" t="s">
        <v>119</v>
      </c>
      <c r="C629" s="460">
        <v>68</v>
      </c>
      <c r="D629">
        <f>'Area 24'!CL72</f>
        <v>5</v>
      </c>
      <c r="E629" s="460">
        <f>'Area 24'!CP72</f>
        <v>5</v>
      </c>
      <c r="F629" s="460">
        <f>'Area 24'!CN72</f>
        <v>25</v>
      </c>
      <c r="G629" s="460" t="e">
        <f>'Area 24'!#REF!</f>
        <v>#REF!</v>
      </c>
      <c r="H629">
        <f t="shared" si="39"/>
        <v>5</v>
      </c>
      <c r="I629" t="e">
        <f t="shared" si="40"/>
        <v>#REF!</v>
      </c>
      <c r="J629" t="e">
        <f t="shared" si="41"/>
        <v>#REF!</v>
      </c>
    </row>
    <row r="630" spans="1:10">
      <c r="A630" t="s">
        <v>12</v>
      </c>
      <c r="B630" t="s">
        <v>120</v>
      </c>
      <c r="C630" s="460">
        <v>69</v>
      </c>
      <c r="D630">
        <f>'Area 24'!CL73</f>
        <v>4</v>
      </c>
      <c r="E630" s="460">
        <f>'Area 24'!CP73</f>
        <v>5</v>
      </c>
      <c r="F630" s="460">
        <f>'Area 24'!CN73</f>
        <v>20</v>
      </c>
      <c r="G630" s="460" t="e">
        <f>'Area 24'!#REF!</f>
        <v>#REF!</v>
      </c>
      <c r="H630">
        <f t="shared" si="39"/>
        <v>5</v>
      </c>
      <c r="I630" t="e">
        <f t="shared" si="40"/>
        <v>#REF!</v>
      </c>
      <c r="J630" t="e">
        <f t="shared" si="41"/>
        <v>#REF!</v>
      </c>
    </row>
    <row r="631" spans="1:10">
      <c r="A631" t="s">
        <v>12</v>
      </c>
      <c r="B631" t="s">
        <v>121</v>
      </c>
      <c r="C631" s="460">
        <v>70</v>
      </c>
      <c r="D631">
        <f>'Area 24'!CL74</f>
        <v>5</v>
      </c>
      <c r="E631" s="460">
        <f>'Area 24'!CP74</f>
        <v>5</v>
      </c>
      <c r="F631" s="460">
        <f>'Area 24'!CN74</f>
        <v>25</v>
      </c>
      <c r="G631" s="460" t="e">
        <f>'Area 24'!#REF!</f>
        <v>#REF!</v>
      </c>
      <c r="H631">
        <f t="shared" si="39"/>
        <v>5</v>
      </c>
      <c r="I631" t="e">
        <f t="shared" si="40"/>
        <v>#REF!</v>
      </c>
      <c r="J631" t="e">
        <f t="shared" si="41"/>
        <v>#REF!</v>
      </c>
    </row>
    <row r="632" spans="1:10">
      <c r="A632" t="s">
        <v>13</v>
      </c>
      <c r="B632" t="s">
        <v>40</v>
      </c>
      <c r="C632" s="460">
        <v>1</v>
      </c>
      <c r="D632">
        <f>'Area 24'!DH5</f>
        <v>2</v>
      </c>
      <c r="E632" s="460">
        <f>'Area 24'!DL5</f>
        <v>2</v>
      </c>
      <c r="F632" s="460">
        <f>'Area 24'!DJ5</f>
        <v>4</v>
      </c>
      <c r="G632" s="460" t="str">
        <f>'Area 24'!DP5</f>
        <v>24</v>
      </c>
      <c r="H632">
        <f t="shared" si="39"/>
        <v>2</v>
      </c>
      <c r="I632">
        <f t="shared" si="40"/>
        <v>3</v>
      </c>
      <c r="J632">
        <f t="shared" si="41"/>
        <v>6</v>
      </c>
    </row>
    <row r="633" spans="1:10">
      <c r="A633" t="s">
        <v>13</v>
      </c>
      <c r="B633" t="s">
        <v>41</v>
      </c>
      <c r="C633" s="460">
        <v>2</v>
      </c>
      <c r="D633">
        <f>'Area 24'!DH6</f>
        <v>1</v>
      </c>
      <c r="E633" s="460">
        <f>'Area 24'!DL6</f>
        <v>1</v>
      </c>
      <c r="F633" s="460">
        <f>'Area 24'!DJ6</f>
        <v>1</v>
      </c>
      <c r="G633" s="460" t="str">
        <f>'Area 24'!DP6</f>
        <v>13</v>
      </c>
      <c r="H633">
        <f t="shared" si="39"/>
        <v>1</v>
      </c>
      <c r="I633">
        <f t="shared" si="40"/>
        <v>1</v>
      </c>
      <c r="J633">
        <f t="shared" si="41"/>
        <v>1</v>
      </c>
    </row>
    <row r="634" spans="1:10">
      <c r="A634" t="s">
        <v>13</v>
      </c>
      <c r="B634" t="s">
        <v>44</v>
      </c>
      <c r="C634" s="460">
        <v>3</v>
      </c>
      <c r="D634">
        <f>'Area 24'!DH7</f>
        <v>1</v>
      </c>
      <c r="E634" s="460">
        <f>'Area 24'!DL7</f>
        <v>1</v>
      </c>
      <c r="F634" s="460">
        <f>'Area 24'!DJ7</f>
        <v>1</v>
      </c>
      <c r="G634" s="460" t="str">
        <f>'Area 24'!DP7</f>
        <v>13</v>
      </c>
      <c r="H634">
        <f t="shared" si="39"/>
        <v>1</v>
      </c>
      <c r="I634">
        <f t="shared" si="40"/>
        <v>1</v>
      </c>
      <c r="J634">
        <f t="shared" si="41"/>
        <v>1</v>
      </c>
    </row>
    <row r="635" spans="1:10">
      <c r="A635" t="s">
        <v>13</v>
      </c>
      <c r="B635" t="s">
        <v>45</v>
      </c>
      <c r="C635" s="460">
        <v>4</v>
      </c>
      <c r="D635">
        <f>'Area 24'!DH8</f>
        <v>-1</v>
      </c>
      <c r="E635" s="460">
        <f>'Area 24'!DL8</f>
        <v>1</v>
      </c>
      <c r="F635" s="460">
        <f>'Area 24'!DJ8</f>
        <v>-1</v>
      </c>
      <c r="G635" s="460" t="str">
        <f>'Area 24'!DP8</f>
        <v>-1-1</v>
      </c>
      <c r="H635">
        <f t="shared" si="39"/>
        <v>-1</v>
      </c>
      <c r="I635">
        <f t="shared" si="40"/>
        <v>-1</v>
      </c>
      <c r="J635">
        <f t="shared" si="41"/>
        <v>1</v>
      </c>
    </row>
    <row r="636" spans="1:10">
      <c r="A636" t="s">
        <v>13</v>
      </c>
      <c r="B636" t="s">
        <v>46</v>
      </c>
      <c r="C636" s="460">
        <v>5</v>
      </c>
      <c r="D636">
        <f>'Area 24'!DH9</f>
        <v>1</v>
      </c>
      <c r="E636" s="460">
        <f>'Area 24'!DL9</f>
        <v>1</v>
      </c>
      <c r="F636" s="460">
        <f>'Area 24'!DJ9</f>
        <v>1</v>
      </c>
      <c r="G636" s="460" t="str">
        <f>'Area 24'!DP9</f>
        <v>13</v>
      </c>
      <c r="H636">
        <f t="shared" si="39"/>
        <v>1</v>
      </c>
      <c r="I636">
        <f t="shared" si="40"/>
        <v>1</v>
      </c>
      <c r="J636">
        <f t="shared" si="41"/>
        <v>1</v>
      </c>
    </row>
    <row r="637" spans="1:10">
      <c r="A637" t="s">
        <v>13</v>
      </c>
      <c r="B637" t="s">
        <v>48</v>
      </c>
      <c r="C637" s="460">
        <v>6</v>
      </c>
      <c r="D637">
        <f>'Area 24'!DH10</f>
        <v>1</v>
      </c>
      <c r="E637" s="460">
        <f>'Area 24'!DL10</f>
        <v>1</v>
      </c>
      <c r="F637" s="460">
        <f>'Area 24'!DJ10</f>
        <v>1</v>
      </c>
      <c r="G637" s="460" t="str">
        <f>'Area 24'!DP10</f>
        <v>13</v>
      </c>
      <c r="H637">
        <f t="shared" si="39"/>
        <v>1</v>
      </c>
      <c r="I637">
        <f t="shared" si="40"/>
        <v>1</v>
      </c>
      <c r="J637">
        <f t="shared" si="41"/>
        <v>1</v>
      </c>
    </row>
    <row r="638" spans="1:10">
      <c r="A638" t="s">
        <v>13</v>
      </c>
      <c r="B638" t="s">
        <v>49</v>
      </c>
      <c r="C638" s="460">
        <v>7</v>
      </c>
      <c r="D638">
        <f>'Area 24'!DH11</f>
        <v>1</v>
      </c>
      <c r="E638" s="460">
        <f>'Area 24'!DL11</f>
        <v>1</v>
      </c>
      <c r="F638" s="460">
        <f>'Area 24'!DJ11</f>
        <v>1</v>
      </c>
      <c r="G638" s="460" t="str">
        <f>'Area 24'!DP11</f>
        <v>13</v>
      </c>
      <c r="H638">
        <f t="shared" si="39"/>
        <v>1</v>
      </c>
      <c r="I638">
        <f t="shared" si="40"/>
        <v>1</v>
      </c>
      <c r="J638">
        <f t="shared" si="41"/>
        <v>1</v>
      </c>
    </row>
    <row r="639" spans="1:10">
      <c r="A639" t="s">
        <v>13</v>
      </c>
      <c r="B639" t="s">
        <v>50</v>
      </c>
      <c r="C639" s="460">
        <v>8</v>
      </c>
      <c r="D639">
        <f>'Area 24'!DH12</f>
        <v>1</v>
      </c>
      <c r="E639" s="460">
        <f>'Area 24'!DL12</f>
        <v>1</v>
      </c>
      <c r="F639" s="460">
        <f>'Area 24'!DJ12</f>
        <v>1</v>
      </c>
      <c r="G639" s="460" t="str">
        <f>'Area 24'!DP12</f>
        <v>13</v>
      </c>
      <c r="H639">
        <f t="shared" si="39"/>
        <v>1</v>
      </c>
      <c r="I639">
        <f t="shared" si="40"/>
        <v>1</v>
      </c>
      <c r="J639">
        <f t="shared" si="41"/>
        <v>1</v>
      </c>
    </row>
    <row r="640" spans="1:10">
      <c r="A640" t="s">
        <v>13</v>
      </c>
      <c r="B640" t="s">
        <v>52</v>
      </c>
      <c r="C640" s="460">
        <v>9</v>
      </c>
      <c r="D640">
        <f>'Area 24'!DH13</f>
        <v>2</v>
      </c>
      <c r="E640" s="460">
        <f>'Area 24'!DL13</f>
        <v>2</v>
      </c>
      <c r="F640" s="460">
        <f>'Area 24'!DJ13</f>
        <v>4</v>
      </c>
      <c r="G640" s="460" t="str">
        <f>'Area 24'!DP13</f>
        <v>24</v>
      </c>
      <c r="H640">
        <f t="shared" si="39"/>
        <v>2</v>
      </c>
      <c r="I640">
        <f t="shared" si="40"/>
        <v>3</v>
      </c>
      <c r="J640">
        <f t="shared" si="41"/>
        <v>6</v>
      </c>
    </row>
    <row r="641" spans="1:10">
      <c r="A641" t="s">
        <v>13</v>
      </c>
      <c r="B641" t="s">
        <v>53</v>
      </c>
      <c r="C641" s="460">
        <v>10</v>
      </c>
      <c r="D641">
        <f>'Area 24'!DH14</f>
        <v>-1</v>
      </c>
      <c r="E641" s="460">
        <f>'Area 24'!DL14</f>
        <v>1</v>
      </c>
      <c r="F641" s="460">
        <f>'Area 24'!DJ14</f>
        <v>-1</v>
      </c>
      <c r="G641" s="460" t="str">
        <f>'Area 24'!DP14</f>
        <v>-1-1</v>
      </c>
      <c r="H641">
        <f t="shared" si="39"/>
        <v>-1</v>
      </c>
      <c r="I641">
        <f t="shared" si="40"/>
        <v>-1</v>
      </c>
      <c r="J641">
        <f t="shared" si="41"/>
        <v>1</v>
      </c>
    </row>
    <row r="642" spans="1:10">
      <c r="A642" t="s">
        <v>13</v>
      </c>
      <c r="B642" t="s">
        <v>55</v>
      </c>
      <c r="C642" s="460">
        <v>11</v>
      </c>
      <c r="D642">
        <f>'Area 24'!DH15</f>
        <v>1</v>
      </c>
      <c r="E642" s="460">
        <f>'Area 24'!DL15</f>
        <v>1</v>
      </c>
      <c r="F642" s="460">
        <f>'Area 24'!DJ15</f>
        <v>1</v>
      </c>
      <c r="G642" s="460" t="str">
        <f>'Area 24'!DP15</f>
        <v>14</v>
      </c>
      <c r="H642">
        <f t="shared" si="39"/>
        <v>1</v>
      </c>
      <c r="I642">
        <f t="shared" si="40"/>
        <v>2</v>
      </c>
      <c r="J642">
        <f t="shared" si="41"/>
        <v>2</v>
      </c>
    </row>
    <row r="643" spans="1:10">
      <c r="A643" t="s">
        <v>13</v>
      </c>
      <c r="B643" t="s">
        <v>56</v>
      </c>
      <c r="C643" s="460">
        <v>12</v>
      </c>
      <c r="D643">
        <f>'Area 24'!DH16</f>
        <v>0</v>
      </c>
      <c r="E643" s="460">
        <f>'Area 24'!DL16</f>
        <v>0</v>
      </c>
      <c r="F643" s="460">
        <f>'Area 24'!DJ16</f>
        <v>0</v>
      </c>
      <c r="G643" s="460" t="str">
        <f>'Area 24'!DP16</f>
        <v>0</v>
      </c>
      <c r="H643">
        <f t="shared" si="39"/>
        <v>0</v>
      </c>
      <c r="I643">
        <f t="shared" si="40"/>
        <v>0</v>
      </c>
      <c r="J643">
        <f t="shared" si="41"/>
        <v>0</v>
      </c>
    </row>
    <row r="644" spans="1:10">
      <c r="A644" t="s">
        <v>13</v>
      </c>
      <c r="B644" t="s">
        <v>57</v>
      </c>
      <c r="C644" s="460">
        <v>13</v>
      </c>
      <c r="D644">
        <f>'Area 24'!DH17</f>
        <v>-1</v>
      </c>
      <c r="E644" s="460">
        <f>'Area 24'!DL17</f>
        <v>1</v>
      </c>
      <c r="F644" s="460">
        <f>'Area 24'!DJ17</f>
        <v>-1</v>
      </c>
      <c r="G644" s="460" t="str">
        <f>'Area 24'!DP17</f>
        <v>-1-1</v>
      </c>
      <c r="H644">
        <f t="shared" si="39"/>
        <v>-1</v>
      </c>
      <c r="I644">
        <f t="shared" si="40"/>
        <v>-1</v>
      </c>
      <c r="J644">
        <f t="shared" si="41"/>
        <v>1</v>
      </c>
    </row>
    <row r="645" spans="1:10">
      <c r="A645" t="s">
        <v>13</v>
      </c>
      <c r="B645" t="s">
        <v>58</v>
      </c>
      <c r="C645" s="460">
        <v>14</v>
      </c>
      <c r="D645">
        <f>'Area 24'!DH18</f>
        <v>-1</v>
      </c>
      <c r="E645" s="460">
        <f>'Area 24'!DL18</f>
        <v>1</v>
      </c>
      <c r="F645" s="460">
        <f>'Area 24'!DJ18</f>
        <v>-1</v>
      </c>
      <c r="G645" s="460" t="str">
        <f>'Area 24'!DP18</f>
        <v>-1-1</v>
      </c>
      <c r="H645">
        <f t="shared" si="39"/>
        <v>-1</v>
      </c>
      <c r="I645">
        <f t="shared" si="40"/>
        <v>-1</v>
      </c>
      <c r="J645">
        <f t="shared" si="41"/>
        <v>1</v>
      </c>
    </row>
    <row r="646" spans="1:10">
      <c r="A646" t="s">
        <v>13</v>
      </c>
      <c r="B646" t="s">
        <v>59</v>
      </c>
      <c r="C646" s="460">
        <v>15</v>
      </c>
      <c r="D646">
        <f>'Area 24'!DH19</f>
        <v>-1</v>
      </c>
      <c r="E646" s="460">
        <f>'Area 24'!DL19</f>
        <v>1</v>
      </c>
      <c r="F646" s="460">
        <f>'Area 24'!DJ19</f>
        <v>-1</v>
      </c>
      <c r="G646" s="460" t="str">
        <f>'Area 24'!DP19</f>
        <v>-1-1</v>
      </c>
      <c r="H646">
        <f t="shared" si="39"/>
        <v>-1</v>
      </c>
      <c r="I646">
        <f t="shared" si="40"/>
        <v>-1</v>
      </c>
      <c r="J646">
        <f t="shared" si="41"/>
        <v>1</v>
      </c>
    </row>
    <row r="647" spans="1:10">
      <c r="A647" t="s">
        <v>13</v>
      </c>
      <c r="B647" t="s">
        <v>61</v>
      </c>
      <c r="C647" s="460">
        <v>16</v>
      </c>
      <c r="D647">
        <f>'Area 24'!DH20</f>
        <v>1</v>
      </c>
      <c r="E647" s="460">
        <f>'Area 24'!DL20</f>
        <v>1</v>
      </c>
      <c r="F647" s="460">
        <f>'Area 24'!DJ20</f>
        <v>1</v>
      </c>
      <c r="G647" s="460" t="str">
        <f>'Area 24'!DP20</f>
        <v>13</v>
      </c>
      <c r="H647">
        <f t="shared" si="39"/>
        <v>1</v>
      </c>
      <c r="I647">
        <f t="shared" si="40"/>
        <v>1</v>
      </c>
      <c r="J647">
        <f t="shared" si="41"/>
        <v>1</v>
      </c>
    </row>
    <row r="648" spans="1:10">
      <c r="A648" t="s">
        <v>13</v>
      </c>
      <c r="B648" t="s">
        <v>62</v>
      </c>
      <c r="C648" s="460">
        <v>17</v>
      </c>
      <c r="D648">
        <f>'Area 24'!DH21</f>
        <v>1</v>
      </c>
      <c r="E648" s="460">
        <f>'Area 24'!DL21</f>
        <v>1</v>
      </c>
      <c r="F648" s="460">
        <f>'Area 24'!DJ21</f>
        <v>1</v>
      </c>
      <c r="G648" s="460" t="str">
        <f>'Area 24'!DP21</f>
        <v>13</v>
      </c>
      <c r="H648">
        <f t="shared" si="39"/>
        <v>1</v>
      </c>
      <c r="I648">
        <f t="shared" si="40"/>
        <v>1</v>
      </c>
      <c r="J648">
        <f t="shared" si="41"/>
        <v>1</v>
      </c>
    </row>
    <row r="649" spans="1:10">
      <c r="A649" t="s">
        <v>13</v>
      </c>
      <c r="B649" t="s">
        <v>291</v>
      </c>
      <c r="C649" s="460">
        <v>18</v>
      </c>
      <c r="D649">
        <f>'Area 24'!DH22</f>
        <v>1</v>
      </c>
      <c r="E649" s="460">
        <f>'Area 24'!DL22</f>
        <v>1</v>
      </c>
      <c r="F649" s="460">
        <f>'Area 24'!DJ22</f>
        <v>1</v>
      </c>
      <c r="G649" s="460" t="str">
        <f>'Area 24'!DP22</f>
        <v>13</v>
      </c>
      <c r="H649">
        <f t="shared" si="39"/>
        <v>1</v>
      </c>
      <c r="I649">
        <f t="shared" si="40"/>
        <v>1</v>
      </c>
      <c r="J649">
        <f t="shared" si="41"/>
        <v>1</v>
      </c>
    </row>
    <row r="650" spans="1:10">
      <c r="A650" t="s">
        <v>13</v>
      </c>
      <c r="B650" t="s">
        <v>64</v>
      </c>
      <c r="C650" s="460">
        <v>19</v>
      </c>
      <c r="D650">
        <f>'Area 24'!DH23</f>
        <v>-1</v>
      </c>
      <c r="E650" s="460">
        <f>'Area 24'!DL23</f>
        <v>1</v>
      </c>
      <c r="F650" s="460">
        <f>'Area 24'!DJ23</f>
        <v>-1</v>
      </c>
      <c r="G650" s="460" t="str">
        <f>'Area 24'!DP23</f>
        <v>-1-1</v>
      </c>
      <c r="H650">
        <f t="shared" si="39"/>
        <v>-1</v>
      </c>
      <c r="I650">
        <f t="shared" si="40"/>
        <v>-1</v>
      </c>
      <c r="J650">
        <f t="shared" si="41"/>
        <v>1</v>
      </c>
    </row>
    <row r="651" spans="1:10">
      <c r="A651" t="s">
        <v>13</v>
      </c>
      <c r="B651" t="s">
        <v>65</v>
      </c>
      <c r="C651" s="460">
        <v>20</v>
      </c>
      <c r="D651">
        <f>'Area 24'!DH24</f>
        <v>-1</v>
      </c>
      <c r="E651" s="460">
        <f>'Area 24'!DL24</f>
        <v>1</v>
      </c>
      <c r="F651" s="460">
        <f>'Area 24'!DJ24</f>
        <v>-1</v>
      </c>
      <c r="G651" s="460" t="str">
        <f>'Area 24'!DP24</f>
        <v>-1-1</v>
      </c>
      <c r="H651">
        <f t="shared" si="39"/>
        <v>-1</v>
      </c>
      <c r="I651">
        <f t="shared" si="40"/>
        <v>-1</v>
      </c>
      <c r="J651">
        <f t="shared" si="41"/>
        <v>1</v>
      </c>
    </row>
    <row r="652" spans="1:10">
      <c r="A652" t="s">
        <v>13</v>
      </c>
      <c r="B652" t="s">
        <v>66</v>
      </c>
      <c r="C652" s="460">
        <v>21</v>
      </c>
      <c r="D652">
        <f>'Area 24'!DH25</f>
        <v>1</v>
      </c>
      <c r="E652" s="460">
        <f>'Area 24'!DL25</f>
        <v>1</v>
      </c>
      <c r="F652" s="460">
        <f>'Area 24'!DJ25</f>
        <v>1</v>
      </c>
      <c r="G652" s="460" t="str">
        <f>'Area 24'!DP25</f>
        <v>13</v>
      </c>
      <c r="H652">
        <f t="shared" si="39"/>
        <v>1</v>
      </c>
      <c r="I652">
        <f t="shared" si="40"/>
        <v>1</v>
      </c>
      <c r="J652">
        <f t="shared" si="41"/>
        <v>1</v>
      </c>
    </row>
    <row r="653" spans="1:10">
      <c r="A653" t="s">
        <v>13</v>
      </c>
      <c r="B653" t="s">
        <v>67</v>
      </c>
      <c r="C653" s="460">
        <v>22</v>
      </c>
      <c r="D653">
        <f>'Area 24'!DH26</f>
        <v>1</v>
      </c>
      <c r="E653" s="460">
        <f>'Area 24'!DL26</f>
        <v>1</v>
      </c>
      <c r="F653" s="460">
        <f>'Area 24'!DJ26</f>
        <v>1</v>
      </c>
      <c r="G653" s="460" t="str">
        <f>'Area 24'!DP26</f>
        <v>13</v>
      </c>
      <c r="H653">
        <f t="shared" si="39"/>
        <v>1</v>
      </c>
      <c r="I653">
        <f t="shared" si="40"/>
        <v>1</v>
      </c>
      <c r="J653">
        <f t="shared" si="41"/>
        <v>1</v>
      </c>
    </row>
    <row r="654" spans="1:10">
      <c r="A654" t="s">
        <v>13</v>
      </c>
      <c r="B654" t="s">
        <v>69</v>
      </c>
      <c r="C654" s="460">
        <v>23</v>
      </c>
      <c r="D654">
        <f>'Area 24'!DH27</f>
        <v>0</v>
      </c>
      <c r="E654" s="460">
        <f>'Area 24'!DL27</f>
        <v>0</v>
      </c>
      <c r="F654" s="460">
        <f>'Area 24'!DJ27</f>
        <v>0</v>
      </c>
      <c r="G654" s="460" t="str">
        <f>'Area 24'!DP27</f>
        <v>0</v>
      </c>
      <c r="H654">
        <f t="shared" si="39"/>
        <v>0</v>
      </c>
      <c r="I654">
        <f t="shared" si="40"/>
        <v>0</v>
      </c>
      <c r="J654">
        <f t="shared" si="41"/>
        <v>0</v>
      </c>
    </row>
    <row r="655" spans="1:10">
      <c r="A655" t="s">
        <v>13</v>
      </c>
      <c r="B655" t="s">
        <v>71</v>
      </c>
      <c r="C655" s="460">
        <v>24</v>
      </c>
      <c r="D655">
        <f>'Area 24'!DH28</f>
        <v>0</v>
      </c>
      <c r="E655" s="460">
        <f>'Area 24'!DL28</f>
        <v>0</v>
      </c>
      <c r="F655" s="460">
        <f>'Area 24'!DJ28</f>
        <v>0</v>
      </c>
      <c r="G655" s="460" t="str">
        <f>'Area 24'!DP28</f>
        <v>0</v>
      </c>
      <c r="H655">
        <f t="shared" si="39"/>
        <v>0</v>
      </c>
      <c r="I655">
        <f t="shared" si="40"/>
        <v>0</v>
      </c>
      <c r="J655">
        <f t="shared" si="41"/>
        <v>0</v>
      </c>
    </row>
    <row r="656" spans="1:10">
      <c r="A656" t="s">
        <v>13</v>
      </c>
      <c r="B656" t="s">
        <v>72</v>
      </c>
      <c r="C656" s="460">
        <v>25</v>
      </c>
      <c r="D656">
        <f>'Area 24'!DH29</f>
        <v>1</v>
      </c>
      <c r="E656" s="460">
        <f>'Area 24'!DL29</f>
        <v>1</v>
      </c>
      <c r="F656" s="460">
        <f>'Area 24'!DJ29</f>
        <v>1</v>
      </c>
      <c r="G656" s="460" t="str">
        <f>'Area 24'!DP29</f>
        <v>13</v>
      </c>
      <c r="H656">
        <f t="shared" si="39"/>
        <v>1</v>
      </c>
      <c r="I656">
        <f t="shared" si="40"/>
        <v>1</v>
      </c>
      <c r="J656">
        <f t="shared" si="41"/>
        <v>1</v>
      </c>
    </row>
    <row r="657" spans="1:10">
      <c r="A657" t="s">
        <v>13</v>
      </c>
      <c r="B657" t="s">
        <v>73</v>
      </c>
      <c r="C657" s="460">
        <v>26</v>
      </c>
      <c r="D657">
        <f>'Area 24'!DH30</f>
        <v>-1</v>
      </c>
      <c r="E657" s="460">
        <f>'Area 24'!DL30</f>
        <v>1</v>
      </c>
      <c r="F657" s="460">
        <f>'Area 24'!DJ30</f>
        <v>-1</v>
      </c>
      <c r="G657" s="460" t="str">
        <f>'Area 24'!DP30</f>
        <v>-1-1</v>
      </c>
      <c r="H657">
        <f t="shared" si="39"/>
        <v>-1</v>
      </c>
      <c r="I657">
        <f t="shared" si="40"/>
        <v>-1</v>
      </c>
      <c r="J657">
        <f t="shared" si="41"/>
        <v>1</v>
      </c>
    </row>
    <row r="658" spans="1:10">
      <c r="A658" t="s">
        <v>13</v>
      </c>
      <c r="B658" t="s">
        <v>74</v>
      </c>
      <c r="C658" s="460">
        <v>27</v>
      </c>
      <c r="D658">
        <f>'Area 24'!DH31</f>
        <v>-1</v>
      </c>
      <c r="E658" s="460">
        <f>'Area 24'!DL31</f>
        <v>1</v>
      </c>
      <c r="F658" s="460">
        <f>'Area 24'!DJ31</f>
        <v>-1</v>
      </c>
      <c r="G658" s="460" t="str">
        <f>'Area 24'!DP31</f>
        <v>-1-1</v>
      </c>
      <c r="H658">
        <f t="shared" si="39"/>
        <v>-1</v>
      </c>
      <c r="I658">
        <f t="shared" si="40"/>
        <v>-1</v>
      </c>
      <c r="J658">
        <f t="shared" si="41"/>
        <v>1</v>
      </c>
    </row>
    <row r="659" spans="1:10">
      <c r="A659" t="s">
        <v>13</v>
      </c>
      <c r="B659" t="s">
        <v>75</v>
      </c>
      <c r="C659" s="460">
        <v>28</v>
      </c>
      <c r="D659">
        <f>'Area 24'!DH32</f>
        <v>-1</v>
      </c>
      <c r="E659" s="460">
        <f>'Area 24'!DL32</f>
        <v>1</v>
      </c>
      <c r="F659" s="460">
        <f>'Area 24'!DJ32</f>
        <v>-1</v>
      </c>
      <c r="G659" s="460" t="str">
        <f>'Area 24'!DP32</f>
        <v>-1-1</v>
      </c>
      <c r="H659">
        <f t="shared" si="39"/>
        <v>-1</v>
      </c>
      <c r="I659">
        <f t="shared" si="40"/>
        <v>-1</v>
      </c>
      <c r="J659">
        <f t="shared" si="41"/>
        <v>1</v>
      </c>
    </row>
    <row r="660" spans="1:10">
      <c r="A660" t="s">
        <v>13</v>
      </c>
      <c r="B660" t="s">
        <v>76</v>
      </c>
      <c r="C660" s="460">
        <v>29</v>
      </c>
      <c r="D660">
        <f>'Area 24'!DH33</f>
        <v>-1</v>
      </c>
      <c r="E660" s="460">
        <f>'Area 24'!DL33</f>
        <v>1</v>
      </c>
      <c r="F660" s="460">
        <f>'Area 24'!DJ33</f>
        <v>-1</v>
      </c>
      <c r="G660" s="460" t="str">
        <f>'Area 24'!DP33</f>
        <v>-1-1</v>
      </c>
      <c r="H660">
        <f t="shared" si="39"/>
        <v>-1</v>
      </c>
      <c r="I660">
        <f t="shared" si="40"/>
        <v>-1</v>
      </c>
      <c r="J660">
        <f t="shared" si="41"/>
        <v>1</v>
      </c>
    </row>
    <row r="661" spans="1:10">
      <c r="A661" t="s">
        <v>13</v>
      </c>
      <c r="B661" t="s">
        <v>78</v>
      </c>
      <c r="C661" s="460">
        <v>30</v>
      </c>
      <c r="D661">
        <f>'Area 24'!DH34</f>
        <v>-1</v>
      </c>
      <c r="E661" s="460">
        <f>'Area 24'!DL34</f>
        <v>1</v>
      </c>
      <c r="F661" s="460">
        <f>'Area 24'!DJ34</f>
        <v>-1</v>
      </c>
      <c r="G661" s="460" t="str">
        <f>'Area 24'!DP34</f>
        <v>-1-1</v>
      </c>
      <c r="H661">
        <f t="shared" si="39"/>
        <v>-1</v>
      </c>
      <c r="I661">
        <f t="shared" si="40"/>
        <v>-1</v>
      </c>
      <c r="J661">
        <f t="shared" si="41"/>
        <v>1</v>
      </c>
    </row>
    <row r="662" spans="1:10">
      <c r="A662" t="s">
        <v>13</v>
      </c>
      <c r="B662" t="s">
        <v>79</v>
      </c>
      <c r="C662" s="460">
        <v>31</v>
      </c>
      <c r="D662">
        <f>'Area 24'!DH35</f>
        <v>0</v>
      </c>
      <c r="E662" s="460">
        <f>'Area 24'!DL35</f>
        <v>0</v>
      </c>
      <c r="F662" s="460">
        <f>'Area 24'!DJ35</f>
        <v>0</v>
      </c>
      <c r="G662" s="460" t="str">
        <f>'Area 24'!DP35</f>
        <v>0</v>
      </c>
      <c r="H662">
        <f t="shared" si="39"/>
        <v>0</v>
      </c>
      <c r="I662">
        <f t="shared" si="40"/>
        <v>0</v>
      </c>
      <c r="J662">
        <f t="shared" si="41"/>
        <v>0</v>
      </c>
    </row>
    <row r="663" spans="1:10">
      <c r="A663" t="s">
        <v>13</v>
      </c>
      <c r="B663" t="s">
        <v>80</v>
      </c>
      <c r="C663" s="460">
        <v>32</v>
      </c>
      <c r="D663">
        <f>'Area 24'!DH36</f>
        <v>1</v>
      </c>
      <c r="E663" s="460">
        <f>'Area 24'!DL36</f>
        <v>1</v>
      </c>
      <c r="F663" s="460">
        <f>'Area 24'!DJ36</f>
        <v>1</v>
      </c>
      <c r="G663" s="460" t="str">
        <f>'Area 24'!DP36</f>
        <v>13</v>
      </c>
      <c r="H663">
        <f t="shared" si="39"/>
        <v>1</v>
      </c>
      <c r="I663">
        <f t="shared" si="40"/>
        <v>1</v>
      </c>
      <c r="J663">
        <f t="shared" si="41"/>
        <v>1</v>
      </c>
    </row>
    <row r="664" spans="1:10">
      <c r="A664" t="s">
        <v>13</v>
      </c>
      <c r="B664" t="s">
        <v>81</v>
      </c>
      <c r="C664" s="460">
        <v>33</v>
      </c>
      <c r="D664">
        <f>'Area 24'!DH37</f>
        <v>-1</v>
      </c>
      <c r="E664" s="460">
        <f>'Area 24'!DL37</f>
        <v>1</v>
      </c>
      <c r="F664" s="460">
        <f>'Area 24'!DJ37</f>
        <v>-1</v>
      </c>
      <c r="G664" s="460" t="str">
        <f>'Area 24'!DP37</f>
        <v>-1-1</v>
      </c>
      <c r="H664">
        <f t="shared" si="39"/>
        <v>-1</v>
      </c>
      <c r="I664">
        <f t="shared" si="40"/>
        <v>-1</v>
      </c>
      <c r="J664">
        <f t="shared" si="41"/>
        <v>1</v>
      </c>
    </row>
    <row r="665" spans="1:10">
      <c r="A665" t="s">
        <v>13</v>
      </c>
      <c r="B665" t="s">
        <v>82</v>
      </c>
      <c r="C665" s="460">
        <v>34</v>
      </c>
      <c r="D665">
        <f>'Area 24'!DH38</f>
        <v>1</v>
      </c>
      <c r="E665" s="460">
        <f>'Area 24'!DL38</f>
        <v>1</v>
      </c>
      <c r="F665" s="460">
        <f>'Area 24'!DJ38</f>
        <v>1</v>
      </c>
      <c r="G665" s="460" t="str">
        <f>'Area 24'!DP38</f>
        <v>13</v>
      </c>
      <c r="H665">
        <f t="shared" si="39"/>
        <v>1</v>
      </c>
      <c r="I665">
        <f t="shared" si="40"/>
        <v>1</v>
      </c>
      <c r="J665">
        <f t="shared" si="41"/>
        <v>1</v>
      </c>
    </row>
    <row r="666" spans="1:10">
      <c r="A666" t="s">
        <v>13</v>
      </c>
      <c r="B666" t="s">
        <v>83</v>
      </c>
      <c r="C666" s="460">
        <v>35</v>
      </c>
      <c r="D666">
        <f>'Area 24'!DH39</f>
        <v>-1</v>
      </c>
      <c r="E666" s="460">
        <f>'Area 24'!DL39</f>
        <v>1</v>
      </c>
      <c r="F666" s="460">
        <f>'Area 24'!DJ39</f>
        <v>-1</v>
      </c>
      <c r="G666" s="460" t="str">
        <f>'Area 24'!DP39</f>
        <v>-1-1</v>
      </c>
      <c r="H666">
        <f t="shared" ref="H666:H729" si="42">VLOOKUP(F666,biorisk,2,FALSE)</f>
        <v>-1</v>
      </c>
      <c r="I666">
        <f t="shared" ref="I666:I729" si="43">VLOOKUP(G666,futurerisk,2,FALSE)</f>
        <v>-1</v>
      </c>
      <c r="J666">
        <f t="shared" ref="J666:J729" si="44">H666*I666</f>
        <v>1</v>
      </c>
    </row>
    <row r="667" spans="1:10">
      <c r="A667" t="s">
        <v>13</v>
      </c>
      <c r="B667" t="s">
        <v>84</v>
      </c>
      <c r="C667" s="460">
        <v>36</v>
      </c>
      <c r="D667">
        <f>'Area 24'!DH40</f>
        <v>1</v>
      </c>
      <c r="E667" s="460">
        <f>'Area 24'!DL40</f>
        <v>1</v>
      </c>
      <c r="F667" s="460">
        <f>'Area 24'!DJ40</f>
        <v>1</v>
      </c>
      <c r="G667" s="460" t="str">
        <f>'Area 24'!DP40</f>
        <v>13</v>
      </c>
      <c r="H667">
        <f t="shared" si="42"/>
        <v>1</v>
      </c>
      <c r="I667">
        <f t="shared" si="43"/>
        <v>1</v>
      </c>
      <c r="J667">
        <f t="shared" si="44"/>
        <v>1</v>
      </c>
    </row>
    <row r="668" spans="1:10">
      <c r="A668" t="s">
        <v>13</v>
      </c>
      <c r="B668" t="s">
        <v>85</v>
      </c>
      <c r="C668" s="460">
        <v>37</v>
      </c>
      <c r="D668">
        <f>'Area 24'!DH41</f>
        <v>1</v>
      </c>
      <c r="E668" s="460">
        <f>'Area 24'!DL41</f>
        <v>1</v>
      </c>
      <c r="F668" s="460">
        <f>'Area 24'!DJ41</f>
        <v>1</v>
      </c>
      <c r="G668" s="460" t="str">
        <f>'Area 24'!DP41</f>
        <v>14</v>
      </c>
      <c r="H668">
        <f t="shared" si="42"/>
        <v>1</v>
      </c>
      <c r="I668">
        <f t="shared" si="43"/>
        <v>2</v>
      </c>
      <c r="J668">
        <f t="shared" si="44"/>
        <v>2</v>
      </c>
    </row>
    <row r="669" spans="1:10">
      <c r="A669" t="s">
        <v>13</v>
      </c>
      <c r="B669" t="s">
        <v>86</v>
      </c>
      <c r="C669" s="460">
        <v>38</v>
      </c>
      <c r="D669">
        <f>'Area 24'!DH42</f>
        <v>1</v>
      </c>
      <c r="E669" s="460">
        <f>'Area 24'!DL42</f>
        <v>1</v>
      </c>
      <c r="F669" s="460">
        <f>'Area 24'!DJ42</f>
        <v>1</v>
      </c>
      <c r="G669" s="460" t="str">
        <f>'Area 24'!DP42</f>
        <v>11</v>
      </c>
      <c r="H669">
        <f t="shared" si="42"/>
        <v>1</v>
      </c>
      <c r="I669">
        <f t="shared" si="43"/>
        <v>1</v>
      </c>
      <c r="J669">
        <f t="shared" si="44"/>
        <v>1</v>
      </c>
    </row>
    <row r="670" spans="1:10">
      <c r="A670" t="s">
        <v>13</v>
      </c>
      <c r="B670" t="s">
        <v>87</v>
      </c>
      <c r="C670" s="460">
        <v>39</v>
      </c>
      <c r="D670">
        <f>'Area 24'!DH43</f>
        <v>1</v>
      </c>
      <c r="E670" s="460">
        <f>'Area 24'!DL43</f>
        <v>1</v>
      </c>
      <c r="F670" s="460">
        <f>'Area 24'!DJ43</f>
        <v>1</v>
      </c>
      <c r="G670" s="460" t="str">
        <f>'Area 24'!DP43</f>
        <v>13</v>
      </c>
      <c r="H670">
        <f t="shared" si="42"/>
        <v>1</v>
      </c>
      <c r="I670">
        <f t="shared" si="43"/>
        <v>1</v>
      </c>
      <c r="J670">
        <f t="shared" si="44"/>
        <v>1</v>
      </c>
    </row>
    <row r="671" spans="1:10">
      <c r="A671" t="s">
        <v>13</v>
      </c>
      <c r="B671" t="s">
        <v>88</v>
      </c>
      <c r="C671" s="460">
        <v>40</v>
      </c>
      <c r="D671">
        <f>'Area 24'!DH44</f>
        <v>1</v>
      </c>
      <c r="E671" s="460">
        <f>'Area 24'!DL44</f>
        <v>1</v>
      </c>
      <c r="F671" s="460">
        <f>'Area 24'!DJ44</f>
        <v>1</v>
      </c>
      <c r="G671" s="460" t="str">
        <f>'Area 24'!DP44</f>
        <v>13</v>
      </c>
      <c r="H671">
        <f t="shared" si="42"/>
        <v>1</v>
      </c>
      <c r="I671">
        <f t="shared" si="43"/>
        <v>1</v>
      </c>
      <c r="J671">
        <f t="shared" si="44"/>
        <v>1</v>
      </c>
    </row>
    <row r="672" spans="1:10">
      <c r="A672" t="s">
        <v>13</v>
      </c>
      <c r="B672" t="s">
        <v>89</v>
      </c>
      <c r="C672" s="460">
        <v>41</v>
      </c>
      <c r="D672">
        <f>'Area 24'!DH45</f>
        <v>-1</v>
      </c>
      <c r="E672" s="460">
        <f>'Area 24'!DL45</f>
        <v>1</v>
      </c>
      <c r="F672" s="460">
        <f>'Area 24'!DJ45</f>
        <v>-1</v>
      </c>
      <c r="G672" s="460" t="str">
        <f>'Area 24'!DP45</f>
        <v>-1-1</v>
      </c>
      <c r="H672">
        <f t="shared" si="42"/>
        <v>-1</v>
      </c>
      <c r="I672">
        <f t="shared" si="43"/>
        <v>-1</v>
      </c>
      <c r="J672">
        <f t="shared" si="44"/>
        <v>1</v>
      </c>
    </row>
    <row r="673" spans="1:10">
      <c r="A673" t="s">
        <v>13</v>
      </c>
      <c r="B673" t="s">
        <v>90</v>
      </c>
      <c r="C673" s="460">
        <v>42</v>
      </c>
      <c r="D673">
        <f>'Area 24'!DH46</f>
        <v>-1</v>
      </c>
      <c r="E673" s="460">
        <f>'Area 24'!DL46</f>
        <v>1</v>
      </c>
      <c r="F673" s="460">
        <f>'Area 24'!DJ46</f>
        <v>-1</v>
      </c>
      <c r="G673" s="460" t="str">
        <f>'Area 24'!DP46</f>
        <v>-1-1</v>
      </c>
      <c r="H673">
        <f t="shared" si="42"/>
        <v>-1</v>
      </c>
      <c r="I673">
        <f t="shared" si="43"/>
        <v>-1</v>
      </c>
      <c r="J673">
        <f t="shared" si="44"/>
        <v>1</v>
      </c>
    </row>
    <row r="674" spans="1:10">
      <c r="A674" t="s">
        <v>13</v>
      </c>
      <c r="B674" t="s">
        <v>92</v>
      </c>
      <c r="C674" s="460">
        <v>43</v>
      </c>
      <c r="D674">
        <f>'Area 24'!DH47</f>
        <v>-1</v>
      </c>
      <c r="E674" s="460">
        <f>'Area 24'!DL47</f>
        <v>1</v>
      </c>
      <c r="F674" s="460">
        <f>'Area 24'!DJ47</f>
        <v>-1</v>
      </c>
      <c r="G674" s="460" t="str">
        <f>'Area 24'!DP47</f>
        <v>-1-1</v>
      </c>
      <c r="H674">
        <f t="shared" si="42"/>
        <v>-1</v>
      </c>
      <c r="I674">
        <f t="shared" si="43"/>
        <v>-1</v>
      </c>
      <c r="J674">
        <f t="shared" si="44"/>
        <v>1</v>
      </c>
    </row>
    <row r="675" spans="1:10">
      <c r="A675" t="s">
        <v>13</v>
      </c>
      <c r="B675" t="s">
        <v>93</v>
      </c>
      <c r="C675" s="460">
        <v>44</v>
      </c>
      <c r="D675">
        <f>'Area 24'!DH48</f>
        <v>-1</v>
      </c>
      <c r="E675" s="460">
        <f>'Area 24'!DL48</f>
        <v>1</v>
      </c>
      <c r="F675" s="460">
        <f>'Area 24'!DJ48</f>
        <v>-1</v>
      </c>
      <c r="G675" s="460" t="str">
        <f>'Area 24'!DP48</f>
        <v>-1-1</v>
      </c>
      <c r="H675">
        <f t="shared" si="42"/>
        <v>-1</v>
      </c>
      <c r="I675">
        <f t="shared" si="43"/>
        <v>-1</v>
      </c>
      <c r="J675">
        <f t="shared" si="44"/>
        <v>1</v>
      </c>
    </row>
    <row r="676" spans="1:10">
      <c r="A676" t="s">
        <v>13</v>
      </c>
      <c r="B676" t="s">
        <v>94</v>
      </c>
      <c r="C676" s="460">
        <v>45</v>
      </c>
      <c r="D676">
        <f>'Area 24'!DH49</f>
        <v>-1</v>
      </c>
      <c r="E676" s="460">
        <f>'Area 24'!DL49</f>
        <v>1</v>
      </c>
      <c r="F676" s="460">
        <f>'Area 24'!DJ49</f>
        <v>-1</v>
      </c>
      <c r="G676" s="460" t="str">
        <f>'Area 24'!DP49</f>
        <v>-1-1</v>
      </c>
      <c r="H676">
        <f t="shared" si="42"/>
        <v>-1</v>
      </c>
      <c r="I676">
        <f t="shared" si="43"/>
        <v>-1</v>
      </c>
      <c r="J676">
        <f t="shared" si="44"/>
        <v>1</v>
      </c>
    </row>
    <row r="677" spans="1:10">
      <c r="A677" t="s">
        <v>13</v>
      </c>
      <c r="B677" t="s">
        <v>95</v>
      </c>
      <c r="C677" s="460">
        <v>46</v>
      </c>
      <c r="D677">
        <f>'Area 24'!DH50</f>
        <v>0</v>
      </c>
      <c r="E677" s="460">
        <f>'Area 24'!DL50</f>
        <v>0</v>
      </c>
      <c r="F677" s="460">
        <f>'Area 24'!DJ50</f>
        <v>0</v>
      </c>
      <c r="G677" s="460" t="str">
        <f>'Area 24'!DP50</f>
        <v>0</v>
      </c>
      <c r="H677">
        <f t="shared" si="42"/>
        <v>0</v>
      </c>
      <c r="I677">
        <f t="shared" si="43"/>
        <v>0</v>
      </c>
      <c r="J677">
        <f t="shared" si="44"/>
        <v>0</v>
      </c>
    </row>
    <row r="678" spans="1:10">
      <c r="A678" t="s">
        <v>13</v>
      </c>
      <c r="B678" t="s">
        <v>97</v>
      </c>
      <c r="C678" s="460">
        <v>47</v>
      </c>
      <c r="D678">
        <f>'Area 24'!DH51</f>
        <v>1</v>
      </c>
      <c r="E678" s="460">
        <f>'Area 24'!DL51</f>
        <v>1</v>
      </c>
      <c r="F678" s="460">
        <f>'Area 24'!DJ51</f>
        <v>1</v>
      </c>
      <c r="G678" s="460" t="str">
        <f>'Area 24'!DP51</f>
        <v>13</v>
      </c>
      <c r="H678">
        <f t="shared" si="42"/>
        <v>1</v>
      </c>
      <c r="I678">
        <f t="shared" si="43"/>
        <v>1</v>
      </c>
      <c r="J678">
        <f t="shared" si="44"/>
        <v>1</v>
      </c>
    </row>
    <row r="679" spans="1:10">
      <c r="A679" t="s">
        <v>13</v>
      </c>
      <c r="B679" t="s">
        <v>98</v>
      </c>
      <c r="C679" s="460">
        <v>48</v>
      </c>
      <c r="D679">
        <f>'Area 24'!DH52</f>
        <v>1</v>
      </c>
      <c r="E679" s="460">
        <f>'Area 24'!DL52</f>
        <v>1</v>
      </c>
      <c r="F679" s="460">
        <f>'Area 24'!DJ52</f>
        <v>1</v>
      </c>
      <c r="G679" s="460" t="str">
        <f>'Area 24'!DP52</f>
        <v>13</v>
      </c>
      <c r="H679">
        <f t="shared" si="42"/>
        <v>1</v>
      </c>
      <c r="I679">
        <f t="shared" si="43"/>
        <v>1</v>
      </c>
      <c r="J679">
        <f t="shared" si="44"/>
        <v>1</v>
      </c>
    </row>
    <row r="680" spans="1:10">
      <c r="A680" t="s">
        <v>13</v>
      </c>
      <c r="B680" t="s">
        <v>99</v>
      </c>
      <c r="C680" s="460">
        <v>49</v>
      </c>
      <c r="D680">
        <f>'Area 24'!DH53</f>
        <v>-1</v>
      </c>
      <c r="E680" s="460">
        <f>'Area 24'!DL53</f>
        <v>1</v>
      </c>
      <c r="F680" s="460">
        <f>'Area 24'!DJ53</f>
        <v>-1</v>
      </c>
      <c r="G680" s="460" t="str">
        <f>'Area 24'!DP53</f>
        <v>-1-1</v>
      </c>
      <c r="H680">
        <f t="shared" si="42"/>
        <v>-1</v>
      </c>
      <c r="I680">
        <f t="shared" si="43"/>
        <v>-1</v>
      </c>
      <c r="J680">
        <f t="shared" si="44"/>
        <v>1</v>
      </c>
    </row>
    <row r="681" spans="1:10">
      <c r="A681" t="s">
        <v>13</v>
      </c>
      <c r="B681" t="s">
        <v>100</v>
      </c>
      <c r="C681" s="460">
        <v>50</v>
      </c>
      <c r="D681">
        <f>'Area 24'!DH54</f>
        <v>1</v>
      </c>
      <c r="E681" s="460">
        <f>'Area 24'!DL54</f>
        <v>1</v>
      </c>
      <c r="F681" s="460">
        <f>'Area 24'!DJ54</f>
        <v>1</v>
      </c>
      <c r="G681" s="460" t="str">
        <f>'Area 24'!DP54</f>
        <v>14</v>
      </c>
      <c r="H681">
        <f t="shared" si="42"/>
        <v>1</v>
      </c>
      <c r="I681">
        <f t="shared" si="43"/>
        <v>2</v>
      </c>
      <c r="J681">
        <f t="shared" si="44"/>
        <v>2</v>
      </c>
    </row>
    <row r="682" spans="1:10">
      <c r="A682" t="s">
        <v>13</v>
      </c>
      <c r="B682" t="s">
        <v>101</v>
      </c>
      <c r="C682" s="460">
        <v>51</v>
      </c>
      <c r="D682">
        <f>'Area 24'!DH55</f>
        <v>-1</v>
      </c>
      <c r="E682" s="460">
        <f>'Area 24'!DL55</f>
        <v>1</v>
      </c>
      <c r="F682" s="460">
        <f>'Area 24'!DJ55</f>
        <v>-1</v>
      </c>
      <c r="G682" s="460" t="str">
        <f>'Area 24'!DP55</f>
        <v>-1-1</v>
      </c>
      <c r="H682">
        <f t="shared" si="42"/>
        <v>-1</v>
      </c>
      <c r="I682">
        <f t="shared" si="43"/>
        <v>-1</v>
      </c>
      <c r="J682">
        <f t="shared" si="44"/>
        <v>1</v>
      </c>
    </row>
    <row r="683" spans="1:10">
      <c r="A683" t="s">
        <v>13</v>
      </c>
      <c r="B683" t="s">
        <v>102</v>
      </c>
      <c r="C683" s="460">
        <v>52</v>
      </c>
      <c r="D683">
        <f>'Area 24'!DH56</f>
        <v>-1</v>
      </c>
      <c r="E683" s="460">
        <f>'Area 24'!DL56</f>
        <v>1</v>
      </c>
      <c r="F683" s="460">
        <f>'Area 24'!DJ56</f>
        <v>-1</v>
      </c>
      <c r="G683" s="460" t="str">
        <f>'Area 24'!DP56</f>
        <v>-1-1</v>
      </c>
      <c r="H683">
        <f t="shared" si="42"/>
        <v>-1</v>
      </c>
      <c r="I683">
        <f t="shared" si="43"/>
        <v>-1</v>
      </c>
      <c r="J683">
        <f t="shared" si="44"/>
        <v>1</v>
      </c>
    </row>
    <row r="684" spans="1:10">
      <c r="A684" t="s">
        <v>13</v>
      </c>
      <c r="B684" t="s">
        <v>103</v>
      </c>
      <c r="C684" s="460">
        <v>53</v>
      </c>
      <c r="D684">
        <f>'Area 24'!DH57</f>
        <v>1</v>
      </c>
      <c r="E684" s="460">
        <f>'Area 24'!DL57</f>
        <v>1</v>
      </c>
      <c r="F684" s="460">
        <f>'Area 24'!DJ57</f>
        <v>1</v>
      </c>
      <c r="G684" s="460" t="str">
        <f>'Area 24'!DP57</f>
        <v>13</v>
      </c>
      <c r="H684">
        <f t="shared" si="42"/>
        <v>1</v>
      </c>
      <c r="I684">
        <f t="shared" si="43"/>
        <v>1</v>
      </c>
      <c r="J684">
        <f t="shared" si="44"/>
        <v>1</v>
      </c>
    </row>
    <row r="685" spans="1:10">
      <c r="A685" t="s">
        <v>13</v>
      </c>
      <c r="B685" t="s">
        <v>104</v>
      </c>
      <c r="C685" s="460">
        <v>54</v>
      </c>
      <c r="D685">
        <f>'Area 24'!DH58</f>
        <v>-1</v>
      </c>
      <c r="E685" s="460">
        <f>'Area 24'!DL58</f>
        <v>1</v>
      </c>
      <c r="F685" s="460">
        <f>'Area 24'!DJ58</f>
        <v>-1</v>
      </c>
      <c r="G685" s="460" t="str">
        <f>'Area 24'!DP58</f>
        <v>-1-1</v>
      </c>
      <c r="H685">
        <f t="shared" si="42"/>
        <v>-1</v>
      </c>
      <c r="I685">
        <f t="shared" si="43"/>
        <v>-1</v>
      </c>
      <c r="J685">
        <f t="shared" si="44"/>
        <v>1</v>
      </c>
    </row>
    <row r="686" spans="1:10">
      <c r="A686" t="s">
        <v>13</v>
      </c>
      <c r="B686" t="s">
        <v>105</v>
      </c>
      <c r="C686" s="460">
        <v>55</v>
      </c>
      <c r="D686">
        <f>'Area 24'!DH59</f>
        <v>-1</v>
      </c>
      <c r="E686" s="460">
        <f>'Area 24'!DL59</f>
        <v>1</v>
      </c>
      <c r="F686" s="460">
        <f>'Area 24'!DJ59</f>
        <v>-1</v>
      </c>
      <c r="G686" s="460" t="str">
        <f>'Area 24'!DP59</f>
        <v>-1-1</v>
      </c>
      <c r="H686">
        <f t="shared" si="42"/>
        <v>-1</v>
      </c>
      <c r="I686">
        <f t="shared" si="43"/>
        <v>-1</v>
      </c>
      <c r="J686">
        <f t="shared" si="44"/>
        <v>1</v>
      </c>
    </row>
    <row r="687" spans="1:10">
      <c r="A687" t="s">
        <v>13</v>
      </c>
      <c r="B687" t="s">
        <v>106</v>
      </c>
      <c r="C687" s="460">
        <v>56</v>
      </c>
      <c r="D687">
        <f>'Area 24'!DH60</f>
        <v>-1</v>
      </c>
      <c r="E687" s="460">
        <f>'Area 24'!DL60</f>
        <v>1</v>
      </c>
      <c r="F687" s="460">
        <f>'Area 24'!DJ60</f>
        <v>-1</v>
      </c>
      <c r="G687" s="460" t="str">
        <f>'Area 24'!DP60</f>
        <v>-1-1</v>
      </c>
      <c r="H687">
        <f t="shared" si="42"/>
        <v>-1</v>
      </c>
      <c r="I687">
        <f t="shared" si="43"/>
        <v>-1</v>
      </c>
      <c r="J687">
        <f t="shared" si="44"/>
        <v>1</v>
      </c>
    </row>
    <row r="688" spans="1:10">
      <c r="A688" t="s">
        <v>13</v>
      </c>
      <c r="B688" t="s">
        <v>107</v>
      </c>
      <c r="C688" s="460">
        <v>57</v>
      </c>
      <c r="D688">
        <f>'Area 24'!DH61</f>
        <v>-1</v>
      </c>
      <c r="E688" s="460">
        <f>'Area 24'!DL61</f>
        <v>1</v>
      </c>
      <c r="F688" s="460">
        <f>'Area 24'!DJ61</f>
        <v>-1</v>
      </c>
      <c r="G688" s="460" t="str">
        <f>'Area 24'!DP61</f>
        <v>-1-1</v>
      </c>
      <c r="H688">
        <f t="shared" si="42"/>
        <v>-1</v>
      </c>
      <c r="I688">
        <f t="shared" si="43"/>
        <v>-1</v>
      </c>
      <c r="J688">
        <f t="shared" si="44"/>
        <v>1</v>
      </c>
    </row>
    <row r="689" spans="1:10">
      <c r="A689" t="s">
        <v>13</v>
      </c>
      <c r="B689" t="s">
        <v>108</v>
      </c>
      <c r="C689" s="460">
        <v>58</v>
      </c>
      <c r="D689">
        <f>'Area 24'!DH62</f>
        <v>-1</v>
      </c>
      <c r="E689" s="460">
        <f>'Area 24'!DL62</f>
        <v>1</v>
      </c>
      <c r="F689" s="460">
        <f>'Area 24'!DJ62</f>
        <v>-1</v>
      </c>
      <c r="G689" s="460" t="str">
        <f>'Area 24'!DP62</f>
        <v>-1-1</v>
      </c>
      <c r="H689">
        <f t="shared" si="42"/>
        <v>-1</v>
      </c>
      <c r="I689">
        <f t="shared" si="43"/>
        <v>-1</v>
      </c>
      <c r="J689">
        <f t="shared" si="44"/>
        <v>1</v>
      </c>
    </row>
    <row r="690" spans="1:10">
      <c r="A690" t="s">
        <v>13</v>
      </c>
      <c r="B690" t="s">
        <v>109</v>
      </c>
      <c r="C690" s="460">
        <v>59</v>
      </c>
      <c r="D690">
        <f>'Area 24'!DH63</f>
        <v>-1</v>
      </c>
      <c r="E690" s="460">
        <f>'Area 24'!DL63</f>
        <v>1</v>
      </c>
      <c r="F690" s="460">
        <f>'Area 24'!DJ63</f>
        <v>-1</v>
      </c>
      <c r="G690" s="460" t="str">
        <f>'Area 24'!DP63</f>
        <v>-1-1</v>
      </c>
      <c r="H690">
        <f t="shared" si="42"/>
        <v>-1</v>
      </c>
      <c r="I690">
        <f t="shared" si="43"/>
        <v>-1</v>
      </c>
      <c r="J690">
        <f t="shared" si="44"/>
        <v>1</v>
      </c>
    </row>
    <row r="691" spans="1:10">
      <c r="A691" t="s">
        <v>13</v>
      </c>
      <c r="B691" t="s">
        <v>110</v>
      </c>
      <c r="C691" s="460">
        <v>60</v>
      </c>
      <c r="D691">
        <f>'Area 24'!DH64</f>
        <v>-1</v>
      </c>
      <c r="E691" s="460">
        <f>'Area 24'!DL64</f>
        <v>1</v>
      </c>
      <c r="F691" s="460">
        <f>'Area 24'!DJ64</f>
        <v>-1</v>
      </c>
      <c r="G691" s="460" t="str">
        <f>'Area 24'!DP64</f>
        <v>-1-1</v>
      </c>
      <c r="H691">
        <f t="shared" si="42"/>
        <v>-1</v>
      </c>
      <c r="I691">
        <f t="shared" si="43"/>
        <v>-1</v>
      </c>
      <c r="J691">
        <f t="shared" si="44"/>
        <v>1</v>
      </c>
    </row>
    <row r="692" spans="1:10">
      <c r="A692" t="s">
        <v>13</v>
      </c>
      <c r="B692" t="s">
        <v>111</v>
      </c>
      <c r="C692" s="460">
        <v>61</v>
      </c>
      <c r="D692">
        <f>'Area 24'!DH65</f>
        <v>-1</v>
      </c>
      <c r="E692" s="460">
        <f>'Area 24'!DL65</f>
        <v>1</v>
      </c>
      <c r="F692" s="460">
        <f>'Area 24'!DJ65</f>
        <v>-1</v>
      </c>
      <c r="G692" s="460" t="str">
        <f>'Area 24'!DP65</f>
        <v>-1-1</v>
      </c>
      <c r="H692">
        <f t="shared" si="42"/>
        <v>-1</v>
      </c>
      <c r="I692">
        <f t="shared" si="43"/>
        <v>-1</v>
      </c>
      <c r="J692">
        <f t="shared" si="44"/>
        <v>1</v>
      </c>
    </row>
    <row r="693" spans="1:10">
      <c r="A693" t="s">
        <v>13</v>
      </c>
      <c r="B693" t="s">
        <v>112</v>
      </c>
      <c r="C693" s="460">
        <v>62</v>
      </c>
      <c r="D693">
        <f>'Area 24'!DH66</f>
        <v>-1</v>
      </c>
      <c r="E693" s="460">
        <f>'Area 24'!DL66</f>
        <v>1</v>
      </c>
      <c r="F693" s="460">
        <f>'Area 24'!DJ66</f>
        <v>-1</v>
      </c>
      <c r="G693" s="460" t="str">
        <f>'Area 24'!DP66</f>
        <v>-1-1</v>
      </c>
      <c r="H693">
        <f t="shared" si="42"/>
        <v>-1</v>
      </c>
      <c r="I693">
        <f t="shared" si="43"/>
        <v>-1</v>
      </c>
      <c r="J693">
        <f t="shared" si="44"/>
        <v>1</v>
      </c>
    </row>
    <row r="694" spans="1:10">
      <c r="A694" t="s">
        <v>13</v>
      </c>
      <c r="B694" t="s">
        <v>113</v>
      </c>
      <c r="C694" s="460">
        <v>63</v>
      </c>
      <c r="D694">
        <f>'Area 24'!DH67</f>
        <v>-1</v>
      </c>
      <c r="E694" s="460">
        <f>'Area 24'!DL67</f>
        <v>1</v>
      </c>
      <c r="F694" s="460">
        <f>'Area 24'!DJ67</f>
        <v>-1</v>
      </c>
      <c r="G694" s="460" t="str">
        <f>'Area 24'!DP67</f>
        <v>-1-1</v>
      </c>
      <c r="H694">
        <f t="shared" si="42"/>
        <v>-1</v>
      </c>
      <c r="I694">
        <f t="shared" si="43"/>
        <v>-1</v>
      </c>
      <c r="J694">
        <f t="shared" si="44"/>
        <v>1</v>
      </c>
    </row>
    <row r="695" spans="1:10">
      <c r="A695" t="s">
        <v>13</v>
      </c>
      <c r="B695" t="s">
        <v>114</v>
      </c>
      <c r="C695" s="460">
        <v>64</v>
      </c>
      <c r="D695">
        <f>'Area 24'!DH68</f>
        <v>-1</v>
      </c>
      <c r="E695" s="460">
        <f>'Area 24'!DL68</f>
        <v>1</v>
      </c>
      <c r="F695" s="460">
        <f>'Area 24'!DJ68</f>
        <v>-1</v>
      </c>
      <c r="G695" s="460" t="str">
        <f>'Area 24'!DP68</f>
        <v>-1-1</v>
      </c>
      <c r="H695">
        <f t="shared" si="42"/>
        <v>-1</v>
      </c>
      <c r="I695">
        <f t="shared" si="43"/>
        <v>-1</v>
      </c>
      <c r="J695">
        <f t="shared" si="44"/>
        <v>1</v>
      </c>
    </row>
    <row r="696" spans="1:10">
      <c r="A696" t="s">
        <v>13</v>
      </c>
      <c r="B696" t="s">
        <v>115</v>
      </c>
      <c r="C696" s="460">
        <v>65</v>
      </c>
      <c r="D696">
        <f>'Area 24'!DH69</f>
        <v>-1</v>
      </c>
      <c r="E696" s="460">
        <f>'Area 24'!DL69</f>
        <v>1</v>
      </c>
      <c r="F696" s="460">
        <f>'Area 24'!DJ69</f>
        <v>-1</v>
      </c>
      <c r="G696" s="460" t="str">
        <f>'Area 24'!DP69</f>
        <v>-1-1</v>
      </c>
      <c r="H696">
        <f t="shared" si="42"/>
        <v>-1</v>
      </c>
      <c r="I696">
        <f t="shared" si="43"/>
        <v>-1</v>
      </c>
      <c r="J696">
        <f t="shared" si="44"/>
        <v>1</v>
      </c>
    </row>
    <row r="697" spans="1:10">
      <c r="A697" t="s">
        <v>13</v>
      </c>
      <c r="B697" t="s">
        <v>116</v>
      </c>
      <c r="C697" s="460">
        <v>66</v>
      </c>
      <c r="D697">
        <f>'Area 24'!DH70</f>
        <v>0</v>
      </c>
      <c r="E697" s="460">
        <f>'Area 24'!DL70</f>
        <v>0</v>
      </c>
      <c r="F697" s="460">
        <f>'Area 24'!DJ70</f>
        <v>0</v>
      </c>
      <c r="G697" s="460" t="str">
        <f>'Area 24'!DP70</f>
        <v>0</v>
      </c>
      <c r="H697">
        <f t="shared" si="42"/>
        <v>0</v>
      </c>
      <c r="I697">
        <f t="shared" si="43"/>
        <v>0</v>
      </c>
      <c r="J697">
        <f t="shared" si="44"/>
        <v>0</v>
      </c>
    </row>
    <row r="698" spans="1:10">
      <c r="A698" t="s">
        <v>13</v>
      </c>
      <c r="B698" t="s">
        <v>118</v>
      </c>
      <c r="C698" s="460">
        <v>67</v>
      </c>
      <c r="D698">
        <f>'Area 24'!DH71</f>
        <v>-1</v>
      </c>
      <c r="E698" s="460">
        <f>'Area 24'!DL71</f>
        <v>1</v>
      </c>
      <c r="F698" s="460">
        <f>'Area 24'!DJ71</f>
        <v>-1</v>
      </c>
      <c r="G698" s="460" t="str">
        <f>'Area 24'!DP71</f>
        <v>-1-1</v>
      </c>
      <c r="H698">
        <f t="shared" si="42"/>
        <v>-1</v>
      </c>
      <c r="I698">
        <f t="shared" si="43"/>
        <v>-1</v>
      </c>
      <c r="J698">
        <f t="shared" si="44"/>
        <v>1</v>
      </c>
    </row>
    <row r="699" spans="1:10">
      <c r="A699" t="s">
        <v>13</v>
      </c>
      <c r="B699" t="s">
        <v>119</v>
      </c>
      <c r="C699" s="460">
        <v>68</v>
      </c>
      <c r="D699">
        <f>'Area 24'!DH72</f>
        <v>-1</v>
      </c>
      <c r="E699" s="460">
        <f>'Area 24'!DL72</f>
        <v>1</v>
      </c>
      <c r="F699" s="460">
        <f>'Area 24'!DJ72</f>
        <v>-1</v>
      </c>
      <c r="G699" s="460" t="str">
        <f>'Area 24'!DP72</f>
        <v>-1-1</v>
      </c>
      <c r="H699">
        <f t="shared" si="42"/>
        <v>-1</v>
      </c>
      <c r="I699">
        <f t="shared" si="43"/>
        <v>-1</v>
      </c>
      <c r="J699">
        <f t="shared" si="44"/>
        <v>1</v>
      </c>
    </row>
    <row r="700" spans="1:10">
      <c r="A700" t="s">
        <v>13</v>
      </c>
      <c r="B700" t="s">
        <v>120</v>
      </c>
      <c r="C700" s="460">
        <v>69</v>
      </c>
      <c r="D700">
        <f>'Area 24'!DH73</f>
        <v>-1</v>
      </c>
      <c r="E700" s="460">
        <f>'Area 24'!DL73</f>
        <v>1</v>
      </c>
      <c r="F700" s="460">
        <f>'Area 24'!DJ73</f>
        <v>-1</v>
      </c>
      <c r="G700" s="460" t="str">
        <f>'Area 24'!DP73</f>
        <v>-1-1</v>
      </c>
      <c r="H700">
        <f t="shared" si="42"/>
        <v>-1</v>
      </c>
      <c r="I700">
        <f t="shared" si="43"/>
        <v>-1</v>
      </c>
      <c r="J700">
        <f t="shared" si="44"/>
        <v>1</v>
      </c>
    </row>
    <row r="701" spans="1:10">
      <c r="A701" t="s">
        <v>13</v>
      </c>
      <c r="B701" t="s">
        <v>121</v>
      </c>
      <c r="C701" s="460">
        <v>70</v>
      </c>
      <c r="D701">
        <f>'Area 24'!DH74</f>
        <v>-1</v>
      </c>
      <c r="E701" s="460">
        <f>'Area 24'!DL74</f>
        <v>1</v>
      </c>
      <c r="F701" s="460">
        <f>'Area 24'!DJ74</f>
        <v>-1</v>
      </c>
      <c r="G701" s="460" t="str">
        <f>'Area 24'!DP74</f>
        <v>-1-1</v>
      </c>
      <c r="H701">
        <f t="shared" si="42"/>
        <v>-1</v>
      </c>
      <c r="I701">
        <f t="shared" si="43"/>
        <v>-1</v>
      </c>
      <c r="J701">
        <f t="shared" si="44"/>
        <v>1</v>
      </c>
    </row>
    <row r="702" spans="1:10">
      <c r="A702" t="s">
        <v>14</v>
      </c>
      <c r="B702" t="s">
        <v>40</v>
      </c>
      <c r="C702" s="460">
        <v>1</v>
      </c>
      <c r="D702">
        <f>'Area 24'!EC5</f>
        <v>3</v>
      </c>
      <c r="E702" s="460">
        <f>'Area 24'!EG5</f>
        <v>2</v>
      </c>
      <c r="F702" s="460">
        <f>'Area 24'!EE5</f>
        <v>6</v>
      </c>
      <c r="G702" s="460" t="str">
        <f>'Area 24'!EK5</f>
        <v>24</v>
      </c>
      <c r="H702">
        <f t="shared" si="42"/>
        <v>2</v>
      </c>
      <c r="I702">
        <f t="shared" si="43"/>
        <v>3</v>
      </c>
      <c r="J702">
        <f t="shared" si="44"/>
        <v>6</v>
      </c>
    </row>
    <row r="703" spans="1:10">
      <c r="A703" t="s">
        <v>14</v>
      </c>
      <c r="B703" t="s">
        <v>41</v>
      </c>
      <c r="C703" s="460">
        <v>2</v>
      </c>
      <c r="D703">
        <f>'Area 24'!EC6</f>
        <v>1</v>
      </c>
      <c r="E703" s="460">
        <f>'Area 24'!EG6</f>
        <v>1</v>
      </c>
      <c r="F703" s="460">
        <f>'Area 24'!EE6</f>
        <v>1</v>
      </c>
      <c r="G703" s="460" t="str">
        <f>'Area 24'!EK6</f>
        <v>13</v>
      </c>
      <c r="H703">
        <f t="shared" si="42"/>
        <v>1</v>
      </c>
      <c r="I703">
        <f t="shared" si="43"/>
        <v>1</v>
      </c>
      <c r="J703">
        <f t="shared" si="44"/>
        <v>1</v>
      </c>
    </row>
    <row r="704" spans="1:10">
      <c r="A704" t="s">
        <v>14</v>
      </c>
      <c r="B704" t="s">
        <v>44</v>
      </c>
      <c r="C704" s="460">
        <v>3</v>
      </c>
      <c r="D704">
        <f>'Area 24'!EC7</f>
        <v>1</v>
      </c>
      <c r="E704" s="460">
        <f>'Area 24'!EG7</f>
        <v>1</v>
      </c>
      <c r="F704" s="460">
        <f>'Area 24'!EE7</f>
        <v>1</v>
      </c>
      <c r="G704" s="460" t="str">
        <f>'Area 24'!EK7</f>
        <v>13</v>
      </c>
      <c r="H704">
        <f t="shared" si="42"/>
        <v>1</v>
      </c>
      <c r="I704">
        <f t="shared" si="43"/>
        <v>1</v>
      </c>
      <c r="J704">
        <f t="shared" si="44"/>
        <v>1</v>
      </c>
    </row>
    <row r="705" spans="1:10">
      <c r="A705" t="s">
        <v>14</v>
      </c>
      <c r="B705" t="s">
        <v>45</v>
      </c>
      <c r="C705" s="460">
        <v>4</v>
      </c>
      <c r="D705">
        <f>'Area 24'!EC8</f>
        <v>-1</v>
      </c>
      <c r="E705" s="460">
        <f>'Area 24'!EG8</f>
        <v>1</v>
      </c>
      <c r="F705" s="460">
        <f>'Area 24'!EE8</f>
        <v>-1</v>
      </c>
      <c r="G705" s="460" t="str">
        <f>'Area 24'!EK8</f>
        <v>-1-1</v>
      </c>
      <c r="H705">
        <f t="shared" si="42"/>
        <v>-1</v>
      </c>
      <c r="I705">
        <f t="shared" si="43"/>
        <v>-1</v>
      </c>
      <c r="J705">
        <f t="shared" si="44"/>
        <v>1</v>
      </c>
    </row>
    <row r="706" spans="1:10">
      <c r="A706" t="s">
        <v>14</v>
      </c>
      <c r="B706" t="s">
        <v>46</v>
      </c>
      <c r="C706" s="460">
        <v>5</v>
      </c>
      <c r="D706">
        <f>'Area 24'!EC9</f>
        <v>1</v>
      </c>
      <c r="E706" s="460">
        <f>'Area 24'!EG9</f>
        <v>1</v>
      </c>
      <c r="F706" s="460">
        <f>'Area 24'!EE9</f>
        <v>1</v>
      </c>
      <c r="G706" s="460" t="str">
        <f>'Area 24'!EK9</f>
        <v>13</v>
      </c>
      <c r="H706">
        <f t="shared" si="42"/>
        <v>1</v>
      </c>
      <c r="I706">
        <f t="shared" si="43"/>
        <v>1</v>
      </c>
      <c r="J706">
        <f t="shared" si="44"/>
        <v>1</v>
      </c>
    </row>
    <row r="707" spans="1:10">
      <c r="A707" t="s">
        <v>14</v>
      </c>
      <c r="B707" t="s">
        <v>48</v>
      </c>
      <c r="C707" s="460">
        <v>6</v>
      </c>
      <c r="D707">
        <f>'Area 24'!EC10</f>
        <v>4</v>
      </c>
      <c r="E707" s="460">
        <f>'Area 24'!EG10</f>
        <v>4</v>
      </c>
      <c r="F707" s="460">
        <f>'Area 24'!EE10</f>
        <v>16</v>
      </c>
      <c r="G707" s="460" t="str">
        <f>'Area 24'!EK10</f>
        <v>45</v>
      </c>
      <c r="H707">
        <f t="shared" si="42"/>
        <v>4</v>
      </c>
      <c r="I707">
        <f t="shared" si="43"/>
        <v>5</v>
      </c>
      <c r="J707">
        <f t="shared" si="44"/>
        <v>20</v>
      </c>
    </row>
    <row r="708" spans="1:10">
      <c r="A708" t="s">
        <v>14</v>
      </c>
      <c r="B708" t="s">
        <v>49</v>
      </c>
      <c r="C708" s="460">
        <v>7</v>
      </c>
      <c r="D708">
        <f>'Area 24'!EC11</f>
        <v>3</v>
      </c>
      <c r="E708" s="460">
        <f>'Area 24'!EG11</f>
        <v>5</v>
      </c>
      <c r="F708" s="460">
        <f>'Area 24'!EE11</f>
        <v>15</v>
      </c>
      <c r="G708" s="460" t="str">
        <f>'Area 24'!EK11</f>
        <v>45</v>
      </c>
      <c r="H708">
        <f t="shared" si="42"/>
        <v>4</v>
      </c>
      <c r="I708">
        <f t="shared" si="43"/>
        <v>5</v>
      </c>
      <c r="J708">
        <f t="shared" si="44"/>
        <v>20</v>
      </c>
    </row>
    <row r="709" spans="1:10">
      <c r="A709" t="s">
        <v>14</v>
      </c>
      <c r="B709" t="s">
        <v>50</v>
      </c>
      <c r="C709" s="460">
        <v>8</v>
      </c>
      <c r="D709">
        <f>'Area 24'!EC12</f>
        <v>1</v>
      </c>
      <c r="E709" s="460">
        <f>'Area 24'!EG12</f>
        <v>1</v>
      </c>
      <c r="F709" s="460">
        <f>'Area 24'!EE12</f>
        <v>1</v>
      </c>
      <c r="G709" s="460" t="str">
        <f>'Area 24'!EK12</f>
        <v>13</v>
      </c>
      <c r="H709">
        <f t="shared" si="42"/>
        <v>1</v>
      </c>
      <c r="I709">
        <f t="shared" si="43"/>
        <v>1</v>
      </c>
      <c r="J709">
        <f t="shared" si="44"/>
        <v>1</v>
      </c>
    </row>
    <row r="710" spans="1:10">
      <c r="A710" t="s">
        <v>14</v>
      </c>
      <c r="B710" t="s">
        <v>52</v>
      </c>
      <c r="C710" s="460">
        <v>9</v>
      </c>
      <c r="D710">
        <f>'Area 24'!EC13</f>
        <v>2</v>
      </c>
      <c r="E710" s="460">
        <f>'Area 24'!EG13</f>
        <v>3</v>
      </c>
      <c r="F710" s="460">
        <f>'Area 24'!EE13</f>
        <v>6</v>
      </c>
      <c r="G710" s="460" t="str">
        <f>'Area 24'!EK13</f>
        <v>24</v>
      </c>
      <c r="H710">
        <f t="shared" si="42"/>
        <v>2</v>
      </c>
      <c r="I710">
        <f t="shared" si="43"/>
        <v>3</v>
      </c>
      <c r="J710">
        <f t="shared" si="44"/>
        <v>6</v>
      </c>
    </row>
    <row r="711" spans="1:10">
      <c r="A711" t="s">
        <v>14</v>
      </c>
      <c r="B711" t="s">
        <v>53</v>
      </c>
      <c r="C711" s="460">
        <v>10</v>
      </c>
      <c r="D711">
        <f>'Area 24'!EC14</f>
        <v>-1</v>
      </c>
      <c r="E711" s="460">
        <f>'Area 24'!EG14</f>
        <v>1</v>
      </c>
      <c r="F711" s="460">
        <f>'Area 24'!EE14</f>
        <v>-1</v>
      </c>
      <c r="G711" s="460" t="str">
        <f>'Area 24'!EK14</f>
        <v>-1-1</v>
      </c>
      <c r="H711">
        <f t="shared" si="42"/>
        <v>-1</v>
      </c>
      <c r="I711">
        <f t="shared" si="43"/>
        <v>-1</v>
      </c>
      <c r="J711">
        <f t="shared" si="44"/>
        <v>1</v>
      </c>
    </row>
    <row r="712" spans="1:10">
      <c r="A712" t="s">
        <v>14</v>
      </c>
      <c r="B712" t="s">
        <v>55</v>
      </c>
      <c r="C712" s="460">
        <v>11</v>
      </c>
      <c r="D712">
        <f>'Area 24'!EC15</f>
        <v>1</v>
      </c>
      <c r="E712" s="460">
        <f>'Area 24'!EG15</f>
        <v>4</v>
      </c>
      <c r="F712" s="460">
        <f>'Area 24'!EE15</f>
        <v>4</v>
      </c>
      <c r="G712" s="460" t="str">
        <f>'Area 24'!EK15</f>
        <v>24</v>
      </c>
      <c r="H712">
        <f t="shared" si="42"/>
        <v>2</v>
      </c>
      <c r="I712">
        <f t="shared" si="43"/>
        <v>3</v>
      </c>
      <c r="J712">
        <f t="shared" si="44"/>
        <v>6</v>
      </c>
    </row>
    <row r="713" spans="1:10">
      <c r="A713" t="s">
        <v>14</v>
      </c>
      <c r="B713" t="s">
        <v>56</v>
      </c>
      <c r="C713" s="460">
        <v>12</v>
      </c>
      <c r="D713">
        <f>'Area 24'!EC16</f>
        <v>0</v>
      </c>
      <c r="E713" s="460">
        <f>'Area 24'!EG16</f>
        <v>0</v>
      </c>
      <c r="F713" s="460">
        <f>'Area 24'!EE16</f>
        <v>0</v>
      </c>
      <c r="G713" s="460" t="str">
        <f>'Area 24'!EK16</f>
        <v>0</v>
      </c>
      <c r="H713">
        <f t="shared" si="42"/>
        <v>0</v>
      </c>
      <c r="I713">
        <f t="shared" si="43"/>
        <v>0</v>
      </c>
      <c r="J713">
        <f t="shared" si="44"/>
        <v>0</v>
      </c>
    </row>
    <row r="714" spans="1:10">
      <c r="A714" t="s">
        <v>14</v>
      </c>
      <c r="B714" t="s">
        <v>57</v>
      </c>
      <c r="C714" s="460">
        <v>13</v>
      </c>
      <c r="D714">
        <f>'Area 24'!EC17</f>
        <v>-1</v>
      </c>
      <c r="E714" s="460">
        <f>'Area 24'!EG17</f>
        <v>1</v>
      </c>
      <c r="F714" s="460">
        <f>'Area 24'!EE17</f>
        <v>-1</v>
      </c>
      <c r="G714" s="460" t="str">
        <f>'Area 24'!EK17</f>
        <v>-1-1</v>
      </c>
      <c r="H714">
        <f t="shared" si="42"/>
        <v>-1</v>
      </c>
      <c r="I714">
        <f t="shared" si="43"/>
        <v>-1</v>
      </c>
      <c r="J714">
        <f t="shared" si="44"/>
        <v>1</v>
      </c>
    </row>
    <row r="715" spans="1:10">
      <c r="A715" t="s">
        <v>14</v>
      </c>
      <c r="B715" t="s">
        <v>58</v>
      </c>
      <c r="C715" s="460">
        <v>14</v>
      </c>
      <c r="D715">
        <f>'Area 24'!EC18</f>
        <v>-1</v>
      </c>
      <c r="E715" s="460">
        <f>'Area 24'!EG18</f>
        <v>1</v>
      </c>
      <c r="F715" s="460">
        <f>'Area 24'!EE18</f>
        <v>-1</v>
      </c>
      <c r="G715" s="460" t="str">
        <f>'Area 24'!EK18</f>
        <v>-1-1</v>
      </c>
      <c r="H715">
        <f t="shared" si="42"/>
        <v>-1</v>
      </c>
      <c r="I715">
        <f t="shared" si="43"/>
        <v>-1</v>
      </c>
      <c r="J715">
        <f t="shared" si="44"/>
        <v>1</v>
      </c>
    </row>
    <row r="716" spans="1:10">
      <c r="A716" t="s">
        <v>14</v>
      </c>
      <c r="B716" t="s">
        <v>59</v>
      </c>
      <c r="C716" s="460">
        <v>15</v>
      </c>
      <c r="D716">
        <f>'Area 24'!EC19</f>
        <v>-1</v>
      </c>
      <c r="E716" s="460">
        <f>'Area 24'!EG19</f>
        <v>1</v>
      </c>
      <c r="F716" s="460">
        <f>'Area 24'!EE19</f>
        <v>-1</v>
      </c>
      <c r="G716" s="460" t="str">
        <f>'Area 24'!EK19</f>
        <v>-1-1</v>
      </c>
      <c r="H716">
        <f t="shared" si="42"/>
        <v>-1</v>
      </c>
      <c r="I716">
        <f t="shared" si="43"/>
        <v>-1</v>
      </c>
      <c r="J716">
        <f t="shared" si="44"/>
        <v>1</v>
      </c>
    </row>
    <row r="717" spans="1:10">
      <c r="A717" t="s">
        <v>14</v>
      </c>
      <c r="B717" t="s">
        <v>61</v>
      </c>
      <c r="C717" s="460">
        <v>16</v>
      </c>
      <c r="D717">
        <f>'Area 24'!EC20</f>
        <v>1</v>
      </c>
      <c r="E717" s="460">
        <f>'Area 24'!EG20</f>
        <v>1</v>
      </c>
      <c r="F717" s="460">
        <f>'Area 24'!EE20</f>
        <v>1</v>
      </c>
      <c r="G717" s="460" t="str">
        <f>'Area 24'!EK20</f>
        <v>13</v>
      </c>
      <c r="H717">
        <f t="shared" si="42"/>
        <v>1</v>
      </c>
      <c r="I717">
        <f t="shared" si="43"/>
        <v>1</v>
      </c>
      <c r="J717">
        <f t="shared" si="44"/>
        <v>1</v>
      </c>
    </row>
    <row r="718" spans="1:10">
      <c r="A718" t="s">
        <v>14</v>
      </c>
      <c r="B718" t="s">
        <v>62</v>
      </c>
      <c r="C718" s="460">
        <v>17</v>
      </c>
      <c r="D718">
        <f>'Area 24'!EC21</f>
        <v>1</v>
      </c>
      <c r="E718" s="460">
        <f>'Area 24'!EG21</f>
        <v>1</v>
      </c>
      <c r="F718" s="460">
        <f>'Area 24'!EE21</f>
        <v>1</v>
      </c>
      <c r="G718" s="460" t="str">
        <f>'Area 24'!EK21</f>
        <v>13</v>
      </c>
      <c r="H718">
        <f t="shared" si="42"/>
        <v>1</v>
      </c>
      <c r="I718">
        <f t="shared" si="43"/>
        <v>1</v>
      </c>
      <c r="J718">
        <f t="shared" si="44"/>
        <v>1</v>
      </c>
    </row>
    <row r="719" spans="1:10">
      <c r="A719" t="s">
        <v>14</v>
      </c>
      <c r="B719" t="s">
        <v>291</v>
      </c>
      <c r="C719" s="460">
        <v>18</v>
      </c>
      <c r="D719">
        <f>'Area 24'!EC22</f>
        <v>1</v>
      </c>
      <c r="E719" s="460">
        <f>'Area 24'!EG22</f>
        <v>1</v>
      </c>
      <c r="F719" s="460">
        <f>'Area 24'!EE22</f>
        <v>1</v>
      </c>
      <c r="G719" s="460" t="str">
        <f>'Area 24'!EK22</f>
        <v>13</v>
      </c>
      <c r="H719">
        <f t="shared" si="42"/>
        <v>1</v>
      </c>
      <c r="I719">
        <f t="shared" si="43"/>
        <v>1</v>
      </c>
      <c r="J719">
        <f t="shared" si="44"/>
        <v>1</v>
      </c>
    </row>
    <row r="720" spans="1:10">
      <c r="A720" t="s">
        <v>14</v>
      </c>
      <c r="B720" t="s">
        <v>64</v>
      </c>
      <c r="C720" s="460">
        <v>19</v>
      </c>
      <c r="D720">
        <f>'Area 24'!EC23</f>
        <v>-1</v>
      </c>
      <c r="E720" s="460">
        <f>'Area 24'!EG23</f>
        <v>1</v>
      </c>
      <c r="F720" s="460">
        <f>'Area 24'!EE23</f>
        <v>-1</v>
      </c>
      <c r="G720" s="460" t="str">
        <f>'Area 24'!EK23</f>
        <v>-1-1</v>
      </c>
      <c r="H720">
        <f t="shared" si="42"/>
        <v>-1</v>
      </c>
      <c r="I720">
        <f t="shared" si="43"/>
        <v>-1</v>
      </c>
      <c r="J720">
        <f t="shared" si="44"/>
        <v>1</v>
      </c>
    </row>
    <row r="721" spans="1:10">
      <c r="A721" t="s">
        <v>14</v>
      </c>
      <c r="B721" t="s">
        <v>65</v>
      </c>
      <c r="C721" s="460">
        <v>20</v>
      </c>
      <c r="D721">
        <f>'Area 24'!EC24</f>
        <v>-1</v>
      </c>
      <c r="E721" s="460">
        <f>'Area 24'!EG24</f>
        <v>1</v>
      </c>
      <c r="F721" s="460">
        <f>'Area 24'!EE24</f>
        <v>-1</v>
      </c>
      <c r="G721" s="460" t="str">
        <f>'Area 24'!EK24</f>
        <v>-1-1</v>
      </c>
      <c r="H721">
        <f t="shared" si="42"/>
        <v>-1</v>
      </c>
      <c r="I721">
        <f t="shared" si="43"/>
        <v>-1</v>
      </c>
      <c r="J721">
        <f t="shared" si="44"/>
        <v>1</v>
      </c>
    </row>
    <row r="722" spans="1:10">
      <c r="A722" t="s">
        <v>14</v>
      </c>
      <c r="B722" t="s">
        <v>66</v>
      </c>
      <c r="C722" s="460">
        <v>21</v>
      </c>
      <c r="D722">
        <f>'Area 24'!EC25</f>
        <v>1</v>
      </c>
      <c r="E722" s="460">
        <f>'Area 24'!EG25</f>
        <v>1</v>
      </c>
      <c r="F722" s="460">
        <f>'Area 24'!EE25</f>
        <v>1</v>
      </c>
      <c r="G722" s="460" t="str">
        <f>'Area 24'!EK25</f>
        <v>13</v>
      </c>
      <c r="H722">
        <f t="shared" si="42"/>
        <v>1</v>
      </c>
      <c r="I722">
        <f t="shared" si="43"/>
        <v>1</v>
      </c>
      <c r="J722">
        <f t="shared" si="44"/>
        <v>1</v>
      </c>
    </row>
    <row r="723" spans="1:10">
      <c r="A723" t="s">
        <v>14</v>
      </c>
      <c r="B723" t="s">
        <v>67</v>
      </c>
      <c r="C723" s="460">
        <v>22</v>
      </c>
      <c r="D723">
        <f>'Area 24'!EC26</f>
        <v>5</v>
      </c>
      <c r="E723" s="460">
        <f>'Area 24'!EG26</f>
        <v>5</v>
      </c>
      <c r="F723" s="460">
        <f>'Area 24'!EE26</f>
        <v>25</v>
      </c>
      <c r="G723" s="460" t="str">
        <f>'Area 24'!EK26</f>
        <v>55</v>
      </c>
      <c r="H723">
        <f t="shared" si="42"/>
        <v>5</v>
      </c>
      <c r="I723">
        <f t="shared" si="43"/>
        <v>5</v>
      </c>
      <c r="J723">
        <f t="shared" si="44"/>
        <v>25</v>
      </c>
    </row>
    <row r="724" spans="1:10">
      <c r="A724" t="s">
        <v>14</v>
      </c>
      <c r="B724" t="s">
        <v>69</v>
      </c>
      <c r="C724" s="460">
        <v>23</v>
      </c>
      <c r="D724">
        <f>'Area 24'!EC27</f>
        <v>0</v>
      </c>
      <c r="E724" s="460">
        <f>'Area 24'!EG27</f>
        <v>0</v>
      </c>
      <c r="F724" s="460">
        <f>'Area 24'!EE27</f>
        <v>0</v>
      </c>
      <c r="G724" s="460" t="str">
        <f>'Area 24'!EK27</f>
        <v>0</v>
      </c>
      <c r="H724">
        <f t="shared" si="42"/>
        <v>0</v>
      </c>
      <c r="I724">
        <f t="shared" si="43"/>
        <v>0</v>
      </c>
      <c r="J724">
        <f t="shared" si="44"/>
        <v>0</v>
      </c>
    </row>
    <row r="725" spans="1:10">
      <c r="A725" t="s">
        <v>14</v>
      </c>
      <c r="B725" t="s">
        <v>71</v>
      </c>
      <c r="C725" s="460">
        <v>24</v>
      </c>
      <c r="D725">
        <f>'Area 24'!EC28</f>
        <v>0</v>
      </c>
      <c r="E725" s="460">
        <f>'Area 24'!EG28</f>
        <v>0</v>
      </c>
      <c r="F725" s="460">
        <f>'Area 24'!EE28</f>
        <v>0</v>
      </c>
      <c r="G725" s="460" t="str">
        <f>'Area 24'!EK28</f>
        <v>0</v>
      </c>
      <c r="H725">
        <f t="shared" si="42"/>
        <v>0</v>
      </c>
      <c r="I725">
        <f t="shared" si="43"/>
        <v>0</v>
      </c>
      <c r="J725">
        <f t="shared" si="44"/>
        <v>0</v>
      </c>
    </row>
    <row r="726" spans="1:10">
      <c r="A726" t="s">
        <v>14</v>
      </c>
      <c r="B726" t="s">
        <v>72</v>
      </c>
      <c r="C726" s="460">
        <v>25</v>
      </c>
      <c r="D726">
        <f>'Area 24'!EC29</f>
        <v>-1</v>
      </c>
      <c r="E726" s="460">
        <f>'Area 24'!EG29</f>
        <v>1</v>
      </c>
      <c r="F726" s="460">
        <f>'Area 24'!EE29</f>
        <v>-1</v>
      </c>
      <c r="G726" s="460" t="str">
        <f>'Area 24'!EK29</f>
        <v>-1-1</v>
      </c>
      <c r="H726">
        <f t="shared" si="42"/>
        <v>-1</v>
      </c>
      <c r="I726">
        <f t="shared" si="43"/>
        <v>-1</v>
      </c>
      <c r="J726">
        <f t="shared" si="44"/>
        <v>1</v>
      </c>
    </row>
    <row r="727" spans="1:10">
      <c r="A727" t="s">
        <v>14</v>
      </c>
      <c r="B727" t="s">
        <v>73</v>
      </c>
      <c r="C727" s="460">
        <v>26</v>
      </c>
      <c r="D727">
        <f>'Area 24'!EC30</f>
        <v>-1</v>
      </c>
      <c r="E727" s="460">
        <f>'Area 24'!EG30</f>
        <v>1</v>
      </c>
      <c r="F727" s="460">
        <f>'Area 24'!EE30</f>
        <v>-1</v>
      </c>
      <c r="G727" s="460" t="str">
        <f>'Area 24'!EK30</f>
        <v>-1-1</v>
      </c>
      <c r="H727">
        <f t="shared" si="42"/>
        <v>-1</v>
      </c>
      <c r="I727">
        <f t="shared" si="43"/>
        <v>-1</v>
      </c>
      <c r="J727">
        <f t="shared" si="44"/>
        <v>1</v>
      </c>
    </row>
    <row r="728" spans="1:10">
      <c r="A728" t="s">
        <v>14</v>
      </c>
      <c r="B728" t="s">
        <v>74</v>
      </c>
      <c r="C728" s="460">
        <v>27</v>
      </c>
      <c r="D728">
        <f>'Area 24'!EC31</f>
        <v>-1</v>
      </c>
      <c r="E728" s="460">
        <f>'Area 24'!EG31</f>
        <v>1</v>
      </c>
      <c r="F728" s="460">
        <f>'Area 24'!EE31</f>
        <v>-1</v>
      </c>
      <c r="G728" s="460" t="str">
        <f>'Area 24'!EK31</f>
        <v>-1-1</v>
      </c>
      <c r="H728">
        <f t="shared" si="42"/>
        <v>-1</v>
      </c>
      <c r="I728">
        <f t="shared" si="43"/>
        <v>-1</v>
      </c>
      <c r="J728">
        <f t="shared" si="44"/>
        <v>1</v>
      </c>
    </row>
    <row r="729" spans="1:10">
      <c r="A729" t="s">
        <v>14</v>
      </c>
      <c r="B729" t="s">
        <v>75</v>
      </c>
      <c r="C729" s="460">
        <v>28</v>
      </c>
      <c r="D729">
        <f>'Area 24'!EC32</f>
        <v>-1</v>
      </c>
      <c r="E729" s="460">
        <f>'Area 24'!EG32</f>
        <v>1</v>
      </c>
      <c r="F729" s="460">
        <f>'Area 24'!EE32</f>
        <v>-1</v>
      </c>
      <c r="G729" s="460" t="str">
        <f>'Area 24'!EK32</f>
        <v>-1-1</v>
      </c>
      <c r="H729">
        <f t="shared" si="42"/>
        <v>-1</v>
      </c>
      <c r="I729">
        <f t="shared" si="43"/>
        <v>-1</v>
      </c>
      <c r="J729">
        <f t="shared" si="44"/>
        <v>1</v>
      </c>
    </row>
    <row r="730" spans="1:10">
      <c r="A730" t="s">
        <v>14</v>
      </c>
      <c r="B730" t="s">
        <v>76</v>
      </c>
      <c r="C730" s="460">
        <v>29</v>
      </c>
      <c r="D730">
        <f>'Area 24'!EC33</f>
        <v>-1</v>
      </c>
      <c r="E730" s="460">
        <f>'Area 24'!EG33</f>
        <v>1</v>
      </c>
      <c r="F730" s="460">
        <f>'Area 24'!EE33</f>
        <v>-1</v>
      </c>
      <c r="G730" s="460" t="str">
        <f>'Area 24'!EK33</f>
        <v>-1-1</v>
      </c>
      <c r="H730">
        <f t="shared" ref="H730:H793" si="45">VLOOKUP(F730,biorisk,2,FALSE)</f>
        <v>-1</v>
      </c>
      <c r="I730">
        <f t="shared" ref="I730:I793" si="46">VLOOKUP(G730,futurerisk,2,FALSE)</f>
        <v>-1</v>
      </c>
      <c r="J730">
        <f t="shared" ref="J730:J793" si="47">H730*I730</f>
        <v>1</v>
      </c>
    </row>
    <row r="731" spans="1:10">
      <c r="A731" t="s">
        <v>14</v>
      </c>
      <c r="B731" t="s">
        <v>78</v>
      </c>
      <c r="C731" s="460">
        <v>30</v>
      </c>
      <c r="D731">
        <f>'Area 24'!EC34</f>
        <v>-1</v>
      </c>
      <c r="E731" s="460">
        <f>'Area 24'!EG34</f>
        <v>1</v>
      </c>
      <c r="F731" s="460">
        <f>'Area 24'!EE34</f>
        <v>-1</v>
      </c>
      <c r="G731" s="460" t="str">
        <f>'Area 24'!EK34</f>
        <v>-1-1</v>
      </c>
      <c r="H731">
        <f t="shared" si="45"/>
        <v>-1</v>
      </c>
      <c r="I731">
        <f t="shared" si="46"/>
        <v>-1</v>
      </c>
      <c r="J731">
        <f t="shared" si="47"/>
        <v>1</v>
      </c>
    </row>
    <row r="732" spans="1:10">
      <c r="A732" t="s">
        <v>14</v>
      </c>
      <c r="B732" t="s">
        <v>79</v>
      </c>
      <c r="C732" s="460">
        <v>31</v>
      </c>
      <c r="D732">
        <f>'Area 24'!EC35</f>
        <v>0</v>
      </c>
      <c r="E732" s="460">
        <f>'Area 24'!EG35</f>
        <v>0</v>
      </c>
      <c r="F732" s="460">
        <f>'Area 24'!EE35</f>
        <v>0</v>
      </c>
      <c r="G732" s="460" t="str">
        <f>'Area 24'!EK35</f>
        <v>0</v>
      </c>
      <c r="H732">
        <f t="shared" si="45"/>
        <v>0</v>
      </c>
      <c r="I732">
        <f t="shared" si="46"/>
        <v>0</v>
      </c>
      <c r="J732">
        <f t="shared" si="47"/>
        <v>0</v>
      </c>
    </row>
    <row r="733" spans="1:10">
      <c r="A733" t="s">
        <v>14</v>
      </c>
      <c r="B733" t="s">
        <v>80</v>
      </c>
      <c r="C733" s="460">
        <v>32</v>
      </c>
      <c r="D733">
        <f>'Area 24'!EC36</f>
        <v>1</v>
      </c>
      <c r="E733" s="460">
        <f>'Area 24'!EG36</f>
        <v>1</v>
      </c>
      <c r="F733" s="460">
        <f>'Area 24'!EE36</f>
        <v>1</v>
      </c>
      <c r="G733" s="460" t="str">
        <f>'Area 24'!EK36</f>
        <v>13</v>
      </c>
      <c r="H733">
        <f t="shared" si="45"/>
        <v>1</v>
      </c>
      <c r="I733">
        <f t="shared" si="46"/>
        <v>1</v>
      </c>
      <c r="J733">
        <f t="shared" si="47"/>
        <v>1</v>
      </c>
    </row>
    <row r="734" spans="1:10">
      <c r="A734" t="s">
        <v>14</v>
      </c>
      <c r="B734" t="s">
        <v>81</v>
      </c>
      <c r="C734" s="460">
        <v>33</v>
      </c>
      <c r="D734">
        <f>'Area 24'!EC37</f>
        <v>-1</v>
      </c>
      <c r="E734" s="460">
        <f>'Area 24'!EG37</f>
        <v>1</v>
      </c>
      <c r="F734" s="460">
        <f>'Area 24'!EE37</f>
        <v>-1</v>
      </c>
      <c r="G734" s="460" t="str">
        <f>'Area 24'!EK37</f>
        <v>-1-1</v>
      </c>
      <c r="H734">
        <f t="shared" si="45"/>
        <v>-1</v>
      </c>
      <c r="I734">
        <f t="shared" si="46"/>
        <v>-1</v>
      </c>
      <c r="J734">
        <f t="shared" si="47"/>
        <v>1</v>
      </c>
    </row>
    <row r="735" spans="1:10">
      <c r="A735" t="s">
        <v>14</v>
      </c>
      <c r="B735" t="s">
        <v>82</v>
      </c>
      <c r="C735" s="460">
        <v>34</v>
      </c>
      <c r="D735">
        <f>'Area 24'!EC38</f>
        <v>1</v>
      </c>
      <c r="E735" s="460">
        <f>'Area 24'!EG38</f>
        <v>1</v>
      </c>
      <c r="F735" s="460">
        <f>'Area 24'!EE38</f>
        <v>1</v>
      </c>
      <c r="G735" s="460" t="str">
        <f>'Area 24'!EK38</f>
        <v>13</v>
      </c>
      <c r="H735">
        <f t="shared" si="45"/>
        <v>1</v>
      </c>
      <c r="I735">
        <f t="shared" si="46"/>
        <v>1</v>
      </c>
      <c r="J735">
        <f t="shared" si="47"/>
        <v>1</v>
      </c>
    </row>
    <row r="736" spans="1:10">
      <c r="A736" t="s">
        <v>14</v>
      </c>
      <c r="B736" t="s">
        <v>83</v>
      </c>
      <c r="C736" s="460">
        <v>35</v>
      </c>
      <c r="D736">
        <f>'Area 24'!EC39</f>
        <v>-1</v>
      </c>
      <c r="E736" s="460">
        <f>'Area 24'!EG39</f>
        <v>1</v>
      </c>
      <c r="F736" s="460">
        <f>'Area 24'!EE39</f>
        <v>-1</v>
      </c>
      <c r="G736" s="460" t="str">
        <f>'Area 24'!EK39</f>
        <v>-1-1</v>
      </c>
      <c r="H736">
        <f t="shared" si="45"/>
        <v>-1</v>
      </c>
      <c r="I736">
        <f t="shared" si="46"/>
        <v>-1</v>
      </c>
      <c r="J736">
        <f t="shared" si="47"/>
        <v>1</v>
      </c>
    </row>
    <row r="737" spans="1:10">
      <c r="A737" t="s">
        <v>14</v>
      </c>
      <c r="B737" t="s">
        <v>84</v>
      </c>
      <c r="C737" s="460">
        <v>36</v>
      </c>
      <c r="D737">
        <f>'Area 24'!EC40</f>
        <v>-1</v>
      </c>
      <c r="E737" s="460">
        <f>'Area 24'!EG40</f>
        <v>1</v>
      </c>
      <c r="F737" s="460">
        <f>'Area 24'!EE40</f>
        <v>-1</v>
      </c>
      <c r="G737" s="460" t="str">
        <f>'Area 24'!EK40</f>
        <v>-1-1</v>
      </c>
      <c r="H737">
        <f t="shared" si="45"/>
        <v>-1</v>
      </c>
      <c r="I737">
        <f t="shared" si="46"/>
        <v>-1</v>
      </c>
      <c r="J737">
        <f t="shared" si="47"/>
        <v>1</v>
      </c>
    </row>
    <row r="738" spans="1:10">
      <c r="A738" t="s">
        <v>14</v>
      </c>
      <c r="B738" t="s">
        <v>85</v>
      </c>
      <c r="C738" s="460">
        <v>37</v>
      </c>
      <c r="D738">
        <f>'Area 24'!EC41</f>
        <v>-1</v>
      </c>
      <c r="E738" s="460">
        <f>'Area 24'!EG41</f>
        <v>1</v>
      </c>
      <c r="F738" s="460">
        <f>'Area 24'!EE41</f>
        <v>-1</v>
      </c>
      <c r="G738" s="460" t="str">
        <f>'Area 24'!EK41</f>
        <v>-1-1</v>
      </c>
      <c r="H738">
        <f t="shared" si="45"/>
        <v>-1</v>
      </c>
      <c r="I738">
        <f t="shared" si="46"/>
        <v>-1</v>
      </c>
      <c r="J738">
        <f t="shared" si="47"/>
        <v>1</v>
      </c>
    </row>
    <row r="739" spans="1:10">
      <c r="A739" t="s">
        <v>14</v>
      </c>
      <c r="B739" t="s">
        <v>86</v>
      </c>
      <c r="C739" s="460">
        <v>38</v>
      </c>
      <c r="D739">
        <f>'Area 24'!EC42</f>
        <v>-1</v>
      </c>
      <c r="E739" s="460">
        <f>'Area 24'!EG42</f>
        <v>1</v>
      </c>
      <c r="F739" s="460">
        <f>'Area 24'!EE42</f>
        <v>-1</v>
      </c>
      <c r="G739" s="460" t="str">
        <f>'Area 24'!EK42</f>
        <v>-1-1</v>
      </c>
      <c r="H739">
        <f t="shared" si="45"/>
        <v>-1</v>
      </c>
      <c r="I739">
        <f t="shared" si="46"/>
        <v>-1</v>
      </c>
      <c r="J739">
        <f t="shared" si="47"/>
        <v>1</v>
      </c>
    </row>
    <row r="740" spans="1:10">
      <c r="A740" t="s">
        <v>14</v>
      </c>
      <c r="B740" t="s">
        <v>87</v>
      </c>
      <c r="C740" s="460">
        <v>39</v>
      </c>
      <c r="D740">
        <f>'Area 24'!EC43</f>
        <v>2</v>
      </c>
      <c r="E740" s="460">
        <f>'Area 24'!EG43</f>
        <v>2</v>
      </c>
      <c r="F740" s="460">
        <f>'Area 24'!EE43</f>
        <v>4</v>
      </c>
      <c r="G740" s="460" t="str">
        <f>'Area 24'!EK43</f>
        <v>24</v>
      </c>
      <c r="H740">
        <f t="shared" si="45"/>
        <v>2</v>
      </c>
      <c r="I740">
        <f t="shared" si="46"/>
        <v>3</v>
      </c>
      <c r="J740">
        <f t="shared" si="47"/>
        <v>6</v>
      </c>
    </row>
    <row r="741" spans="1:10">
      <c r="A741" t="s">
        <v>14</v>
      </c>
      <c r="B741" t="s">
        <v>88</v>
      </c>
      <c r="C741" s="460">
        <v>40</v>
      </c>
      <c r="D741">
        <f>'Area 24'!EC44</f>
        <v>1</v>
      </c>
      <c r="E741" s="460">
        <f>'Area 24'!EG44</f>
        <v>1</v>
      </c>
      <c r="F741" s="460">
        <f>'Area 24'!EE44</f>
        <v>1</v>
      </c>
      <c r="G741" s="460" t="str">
        <f>'Area 24'!EK44</f>
        <v>14</v>
      </c>
      <c r="H741">
        <f t="shared" si="45"/>
        <v>1</v>
      </c>
      <c r="I741">
        <f t="shared" si="46"/>
        <v>2</v>
      </c>
      <c r="J741">
        <f t="shared" si="47"/>
        <v>2</v>
      </c>
    </row>
    <row r="742" spans="1:10">
      <c r="A742" t="s">
        <v>14</v>
      </c>
      <c r="B742" t="s">
        <v>89</v>
      </c>
      <c r="C742" s="460">
        <v>41</v>
      </c>
      <c r="D742">
        <f>'Area 24'!EC45</f>
        <v>-1</v>
      </c>
      <c r="E742" s="460">
        <f>'Area 24'!EG45</f>
        <v>1</v>
      </c>
      <c r="F742" s="460">
        <f>'Area 24'!EE45</f>
        <v>-1</v>
      </c>
      <c r="G742" s="460" t="str">
        <f>'Area 24'!EK45</f>
        <v>-1-1</v>
      </c>
      <c r="H742">
        <f t="shared" si="45"/>
        <v>-1</v>
      </c>
      <c r="I742">
        <f t="shared" si="46"/>
        <v>-1</v>
      </c>
      <c r="J742">
        <f t="shared" si="47"/>
        <v>1</v>
      </c>
    </row>
    <row r="743" spans="1:10">
      <c r="A743" t="s">
        <v>14</v>
      </c>
      <c r="B743" t="s">
        <v>90</v>
      </c>
      <c r="C743" s="460">
        <v>42</v>
      </c>
      <c r="D743">
        <f>'Area 24'!EC46</f>
        <v>-1</v>
      </c>
      <c r="E743" s="460">
        <f>'Area 24'!EG46</f>
        <v>1</v>
      </c>
      <c r="F743" s="460">
        <f>'Area 24'!EE46</f>
        <v>-1</v>
      </c>
      <c r="G743" s="460" t="str">
        <f>'Area 24'!EK46</f>
        <v>-1-1</v>
      </c>
      <c r="H743">
        <f t="shared" si="45"/>
        <v>-1</v>
      </c>
      <c r="I743">
        <f t="shared" si="46"/>
        <v>-1</v>
      </c>
      <c r="J743">
        <f t="shared" si="47"/>
        <v>1</v>
      </c>
    </row>
    <row r="744" spans="1:10">
      <c r="A744" t="s">
        <v>14</v>
      </c>
      <c r="B744" t="s">
        <v>92</v>
      </c>
      <c r="C744" s="460">
        <v>43</v>
      </c>
      <c r="D744">
        <f>'Area 24'!EC47</f>
        <v>-1</v>
      </c>
      <c r="E744" s="460">
        <f>'Area 24'!EG47</f>
        <v>1</v>
      </c>
      <c r="F744" s="460">
        <f>'Area 24'!EE47</f>
        <v>-1</v>
      </c>
      <c r="G744" s="460" t="str">
        <f>'Area 24'!EK47</f>
        <v>-1-1</v>
      </c>
      <c r="H744">
        <f t="shared" si="45"/>
        <v>-1</v>
      </c>
      <c r="I744">
        <f t="shared" si="46"/>
        <v>-1</v>
      </c>
      <c r="J744">
        <f t="shared" si="47"/>
        <v>1</v>
      </c>
    </row>
    <row r="745" spans="1:10">
      <c r="A745" t="s">
        <v>14</v>
      </c>
      <c r="B745" t="s">
        <v>93</v>
      </c>
      <c r="C745" s="460">
        <v>44</v>
      </c>
      <c r="D745">
        <f>'Area 24'!EC48</f>
        <v>-1</v>
      </c>
      <c r="E745" s="460">
        <f>'Area 24'!EG48</f>
        <v>1</v>
      </c>
      <c r="F745" s="460">
        <f>'Area 24'!EE48</f>
        <v>-1</v>
      </c>
      <c r="G745" s="460" t="str">
        <f>'Area 24'!EK48</f>
        <v>-1-1</v>
      </c>
      <c r="H745">
        <f t="shared" si="45"/>
        <v>-1</v>
      </c>
      <c r="I745">
        <f t="shared" si="46"/>
        <v>-1</v>
      </c>
      <c r="J745">
        <f t="shared" si="47"/>
        <v>1</v>
      </c>
    </row>
    <row r="746" spans="1:10">
      <c r="A746" t="s">
        <v>14</v>
      </c>
      <c r="B746" t="s">
        <v>94</v>
      </c>
      <c r="C746" s="460">
        <v>45</v>
      </c>
      <c r="D746">
        <f>'Area 24'!EC49</f>
        <v>-1</v>
      </c>
      <c r="E746" s="460">
        <f>'Area 24'!EG49</f>
        <v>1</v>
      </c>
      <c r="F746" s="460">
        <f>'Area 24'!EE49</f>
        <v>-1</v>
      </c>
      <c r="G746" s="460" t="str">
        <f>'Area 24'!EK49</f>
        <v>-1-1</v>
      </c>
      <c r="H746">
        <f t="shared" si="45"/>
        <v>-1</v>
      </c>
      <c r="I746">
        <f t="shared" si="46"/>
        <v>-1</v>
      </c>
      <c r="J746">
        <f t="shared" si="47"/>
        <v>1</v>
      </c>
    </row>
    <row r="747" spans="1:10">
      <c r="A747" t="s">
        <v>14</v>
      </c>
      <c r="B747" t="s">
        <v>95</v>
      </c>
      <c r="C747" s="460">
        <v>46</v>
      </c>
      <c r="D747">
        <f>'Area 24'!EC50</f>
        <v>0</v>
      </c>
      <c r="E747" s="460">
        <f>'Area 24'!EG50</f>
        <v>0</v>
      </c>
      <c r="F747" s="460">
        <f>'Area 24'!EE50</f>
        <v>0</v>
      </c>
      <c r="G747" s="460" t="str">
        <f>'Area 24'!EK50</f>
        <v>0</v>
      </c>
      <c r="H747">
        <f t="shared" si="45"/>
        <v>0</v>
      </c>
      <c r="I747">
        <f t="shared" si="46"/>
        <v>0</v>
      </c>
      <c r="J747">
        <f t="shared" si="47"/>
        <v>0</v>
      </c>
    </row>
    <row r="748" spans="1:10">
      <c r="A748" t="s">
        <v>14</v>
      </c>
      <c r="B748" t="s">
        <v>97</v>
      </c>
      <c r="C748" s="460">
        <v>47</v>
      </c>
      <c r="D748">
        <f>'Area 24'!EC51</f>
        <v>1</v>
      </c>
      <c r="E748" s="460">
        <f>'Area 24'!EG51</f>
        <v>1</v>
      </c>
      <c r="F748" s="460">
        <f>'Area 24'!EE51</f>
        <v>1</v>
      </c>
      <c r="G748" s="460" t="str">
        <f>'Area 24'!EK51</f>
        <v>13</v>
      </c>
      <c r="H748">
        <f t="shared" si="45"/>
        <v>1</v>
      </c>
      <c r="I748">
        <f t="shared" si="46"/>
        <v>1</v>
      </c>
      <c r="J748">
        <f t="shared" si="47"/>
        <v>1</v>
      </c>
    </row>
    <row r="749" spans="1:10">
      <c r="A749" t="s">
        <v>14</v>
      </c>
      <c r="B749" t="s">
        <v>98</v>
      </c>
      <c r="C749" s="460">
        <v>48</v>
      </c>
      <c r="D749">
        <f>'Area 24'!EC52</f>
        <v>1</v>
      </c>
      <c r="E749" s="460">
        <f>'Area 24'!EG52</f>
        <v>1</v>
      </c>
      <c r="F749" s="460">
        <f>'Area 24'!EE52</f>
        <v>1</v>
      </c>
      <c r="G749" s="460" t="str">
        <f>'Area 24'!EK52</f>
        <v>13</v>
      </c>
      <c r="H749">
        <f t="shared" si="45"/>
        <v>1</v>
      </c>
      <c r="I749">
        <f t="shared" si="46"/>
        <v>1</v>
      </c>
      <c r="J749">
        <f t="shared" si="47"/>
        <v>1</v>
      </c>
    </row>
    <row r="750" spans="1:10">
      <c r="A750" t="s">
        <v>14</v>
      </c>
      <c r="B750" t="s">
        <v>99</v>
      </c>
      <c r="C750" s="460">
        <v>49</v>
      </c>
      <c r="D750">
        <f>'Area 24'!EC53</f>
        <v>-1</v>
      </c>
      <c r="E750" s="460">
        <f>'Area 24'!EG53</f>
        <v>1</v>
      </c>
      <c r="F750" s="460">
        <f>'Area 24'!EE53</f>
        <v>-1</v>
      </c>
      <c r="G750" s="460" t="str">
        <f>'Area 24'!EK53</f>
        <v>-1-1</v>
      </c>
      <c r="H750">
        <f t="shared" si="45"/>
        <v>-1</v>
      </c>
      <c r="I750">
        <f t="shared" si="46"/>
        <v>-1</v>
      </c>
      <c r="J750">
        <f t="shared" si="47"/>
        <v>1</v>
      </c>
    </row>
    <row r="751" spans="1:10">
      <c r="A751" t="s">
        <v>14</v>
      </c>
      <c r="B751" t="s">
        <v>100</v>
      </c>
      <c r="C751" s="460">
        <v>50</v>
      </c>
      <c r="D751">
        <f>'Area 24'!EC54</f>
        <v>0</v>
      </c>
      <c r="E751" s="460">
        <f>'Area 24'!EG54</f>
        <v>0</v>
      </c>
      <c r="F751" s="460">
        <f>'Area 24'!EE54</f>
        <v>0</v>
      </c>
      <c r="G751" s="460" t="str">
        <f>'Area 24'!EK54</f>
        <v>0</v>
      </c>
      <c r="H751">
        <f t="shared" si="45"/>
        <v>0</v>
      </c>
      <c r="I751">
        <f t="shared" si="46"/>
        <v>0</v>
      </c>
      <c r="J751">
        <f t="shared" si="47"/>
        <v>0</v>
      </c>
    </row>
    <row r="752" spans="1:10">
      <c r="A752" t="s">
        <v>14</v>
      </c>
      <c r="B752" t="s">
        <v>101</v>
      </c>
      <c r="C752" s="460">
        <v>51</v>
      </c>
      <c r="D752">
        <f>'Area 24'!EC55</f>
        <v>-1</v>
      </c>
      <c r="E752" s="460">
        <f>'Area 24'!EG55</f>
        <v>1</v>
      </c>
      <c r="F752" s="460">
        <f>'Area 24'!EE55</f>
        <v>-1</v>
      </c>
      <c r="G752" s="460" t="str">
        <f>'Area 24'!EK55</f>
        <v>-1-1</v>
      </c>
      <c r="H752">
        <f t="shared" si="45"/>
        <v>-1</v>
      </c>
      <c r="I752">
        <f t="shared" si="46"/>
        <v>-1</v>
      </c>
      <c r="J752">
        <f t="shared" si="47"/>
        <v>1</v>
      </c>
    </row>
    <row r="753" spans="1:10">
      <c r="A753" t="s">
        <v>14</v>
      </c>
      <c r="B753" t="s">
        <v>102</v>
      </c>
      <c r="C753" s="460">
        <v>52</v>
      </c>
      <c r="D753">
        <f>'Area 24'!EC56</f>
        <v>-1</v>
      </c>
      <c r="E753" s="460">
        <f>'Area 24'!EG56</f>
        <v>1</v>
      </c>
      <c r="F753" s="460">
        <f>'Area 24'!EE56</f>
        <v>-1</v>
      </c>
      <c r="G753" s="460" t="str">
        <f>'Area 24'!EK56</f>
        <v>-1-1</v>
      </c>
      <c r="H753">
        <f t="shared" si="45"/>
        <v>-1</v>
      </c>
      <c r="I753">
        <f t="shared" si="46"/>
        <v>-1</v>
      </c>
      <c r="J753">
        <f t="shared" si="47"/>
        <v>1</v>
      </c>
    </row>
    <row r="754" spans="1:10">
      <c r="A754" t="s">
        <v>14</v>
      </c>
      <c r="B754" t="s">
        <v>103</v>
      </c>
      <c r="C754" s="460">
        <v>53</v>
      </c>
      <c r="D754">
        <f>'Area 24'!EC57</f>
        <v>1</v>
      </c>
      <c r="E754" s="460">
        <f>'Area 24'!EG57</f>
        <v>1</v>
      </c>
      <c r="F754" s="460">
        <f>'Area 24'!EE57</f>
        <v>1</v>
      </c>
      <c r="G754" s="460" t="str">
        <f>'Area 24'!EK57</f>
        <v>13</v>
      </c>
      <c r="H754">
        <f t="shared" si="45"/>
        <v>1</v>
      </c>
      <c r="I754">
        <f t="shared" si="46"/>
        <v>1</v>
      </c>
      <c r="J754">
        <f t="shared" si="47"/>
        <v>1</v>
      </c>
    </row>
    <row r="755" spans="1:10">
      <c r="A755" t="s">
        <v>14</v>
      </c>
      <c r="B755" t="s">
        <v>104</v>
      </c>
      <c r="C755" s="460">
        <v>54</v>
      </c>
      <c r="D755">
        <f>'Area 24'!EC58</f>
        <v>-1</v>
      </c>
      <c r="E755" s="460">
        <f>'Area 24'!EG58</f>
        <v>1</v>
      </c>
      <c r="F755" s="460">
        <f>'Area 24'!EE58</f>
        <v>-1</v>
      </c>
      <c r="G755" s="460" t="str">
        <f>'Area 24'!EK58</f>
        <v>-1-1</v>
      </c>
      <c r="H755">
        <f t="shared" si="45"/>
        <v>-1</v>
      </c>
      <c r="I755">
        <f t="shared" si="46"/>
        <v>-1</v>
      </c>
      <c r="J755">
        <f t="shared" si="47"/>
        <v>1</v>
      </c>
    </row>
    <row r="756" spans="1:10">
      <c r="A756" t="s">
        <v>14</v>
      </c>
      <c r="B756" t="s">
        <v>105</v>
      </c>
      <c r="C756" s="460">
        <v>55</v>
      </c>
      <c r="D756">
        <f>'Area 24'!EC59</f>
        <v>-1</v>
      </c>
      <c r="E756" s="460">
        <f>'Area 24'!EG59</f>
        <v>1</v>
      </c>
      <c r="F756" s="460">
        <f>'Area 24'!EE59</f>
        <v>-1</v>
      </c>
      <c r="G756" s="460" t="str">
        <f>'Area 24'!EK59</f>
        <v>-1-1</v>
      </c>
      <c r="H756">
        <f t="shared" si="45"/>
        <v>-1</v>
      </c>
      <c r="I756">
        <f t="shared" si="46"/>
        <v>-1</v>
      </c>
      <c r="J756">
        <f t="shared" si="47"/>
        <v>1</v>
      </c>
    </row>
    <row r="757" spans="1:10">
      <c r="A757" t="s">
        <v>14</v>
      </c>
      <c r="B757" t="s">
        <v>106</v>
      </c>
      <c r="C757" s="460">
        <v>56</v>
      </c>
      <c r="D757">
        <f>'Area 24'!EC60</f>
        <v>-1</v>
      </c>
      <c r="E757" s="460">
        <f>'Area 24'!EG60</f>
        <v>1</v>
      </c>
      <c r="F757" s="460">
        <f>'Area 24'!EE60</f>
        <v>-1</v>
      </c>
      <c r="G757" s="460" t="str">
        <f>'Area 24'!EK60</f>
        <v>-1-1</v>
      </c>
      <c r="H757">
        <f t="shared" si="45"/>
        <v>-1</v>
      </c>
      <c r="I757">
        <f t="shared" si="46"/>
        <v>-1</v>
      </c>
      <c r="J757">
        <f t="shared" si="47"/>
        <v>1</v>
      </c>
    </row>
    <row r="758" spans="1:10">
      <c r="A758" t="s">
        <v>14</v>
      </c>
      <c r="B758" t="s">
        <v>107</v>
      </c>
      <c r="C758" s="460">
        <v>57</v>
      </c>
      <c r="D758">
        <f>'Area 24'!EC61</f>
        <v>-1</v>
      </c>
      <c r="E758" s="460">
        <f>'Area 24'!EG61</f>
        <v>1</v>
      </c>
      <c r="F758" s="460">
        <f>'Area 24'!EE61</f>
        <v>-1</v>
      </c>
      <c r="G758" s="460" t="str">
        <f>'Area 24'!EK61</f>
        <v>-1-1</v>
      </c>
      <c r="H758">
        <f t="shared" si="45"/>
        <v>-1</v>
      </c>
      <c r="I758">
        <f t="shared" si="46"/>
        <v>-1</v>
      </c>
      <c r="J758">
        <f t="shared" si="47"/>
        <v>1</v>
      </c>
    </row>
    <row r="759" spans="1:10">
      <c r="A759" t="s">
        <v>14</v>
      </c>
      <c r="B759" t="s">
        <v>108</v>
      </c>
      <c r="C759" s="460">
        <v>58</v>
      </c>
      <c r="D759">
        <f>'Area 24'!EC62</f>
        <v>-1</v>
      </c>
      <c r="E759" s="460">
        <f>'Area 24'!EG62</f>
        <v>1</v>
      </c>
      <c r="F759" s="460">
        <f>'Area 24'!EE62</f>
        <v>-1</v>
      </c>
      <c r="G759" s="460" t="str">
        <f>'Area 24'!EK62</f>
        <v>-1-1</v>
      </c>
      <c r="H759">
        <f t="shared" si="45"/>
        <v>-1</v>
      </c>
      <c r="I759">
        <f t="shared" si="46"/>
        <v>-1</v>
      </c>
      <c r="J759">
        <f t="shared" si="47"/>
        <v>1</v>
      </c>
    </row>
    <row r="760" spans="1:10">
      <c r="A760" t="s">
        <v>14</v>
      </c>
      <c r="B760" t="s">
        <v>109</v>
      </c>
      <c r="C760" s="460">
        <v>59</v>
      </c>
      <c r="D760">
        <f>'Area 24'!EC63</f>
        <v>-1</v>
      </c>
      <c r="E760" s="460">
        <f>'Area 24'!EG63</f>
        <v>1</v>
      </c>
      <c r="F760" s="460">
        <f>'Area 24'!EE63</f>
        <v>-1</v>
      </c>
      <c r="G760" s="460" t="str">
        <f>'Area 24'!EK63</f>
        <v>-1-1</v>
      </c>
      <c r="H760">
        <f t="shared" si="45"/>
        <v>-1</v>
      </c>
      <c r="I760">
        <f t="shared" si="46"/>
        <v>-1</v>
      </c>
      <c r="J760">
        <f t="shared" si="47"/>
        <v>1</v>
      </c>
    </row>
    <row r="761" spans="1:10">
      <c r="A761" t="s">
        <v>14</v>
      </c>
      <c r="B761" t="s">
        <v>110</v>
      </c>
      <c r="C761" s="460">
        <v>60</v>
      </c>
      <c r="D761">
        <f>'Area 24'!EC64</f>
        <v>-1</v>
      </c>
      <c r="E761" s="460">
        <f>'Area 24'!EG64</f>
        <v>1</v>
      </c>
      <c r="F761" s="460">
        <f>'Area 24'!EE64</f>
        <v>-1</v>
      </c>
      <c r="G761" s="460" t="str">
        <f>'Area 24'!EK64</f>
        <v>-1-1</v>
      </c>
      <c r="H761">
        <f t="shared" si="45"/>
        <v>-1</v>
      </c>
      <c r="I761">
        <f t="shared" si="46"/>
        <v>-1</v>
      </c>
      <c r="J761">
        <f t="shared" si="47"/>
        <v>1</v>
      </c>
    </row>
    <row r="762" spans="1:10">
      <c r="A762" t="s">
        <v>14</v>
      </c>
      <c r="B762" t="s">
        <v>111</v>
      </c>
      <c r="C762" s="460">
        <v>61</v>
      </c>
      <c r="D762">
        <f>'Area 24'!EC65</f>
        <v>-1</v>
      </c>
      <c r="E762" s="460">
        <f>'Area 24'!EG65</f>
        <v>1</v>
      </c>
      <c r="F762" s="460">
        <f>'Area 24'!EE65</f>
        <v>-1</v>
      </c>
      <c r="G762" s="460" t="str">
        <f>'Area 24'!EK65</f>
        <v>-1-1</v>
      </c>
      <c r="H762">
        <f t="shared" si="45"/>
        <v>-1</v>
      </c>
      <c r="I762">
        <f t="shared" si="46"/>
        <v>-1</v>
      </c>
      <c r="J762">
        <f t="shared" si="47"/>
        <v>1</v>
      </c>
    </row>
    <row r="763" spans="1:10">
      <c r="A763" t="s">
        <v>14</v>
      </c>
      <c r="B763" t="s">
        <v>112</v>
      </c>
      <c r="C763" s="460">
        <v>62</v>
      </c>
      <c r="D763">
        <f>'Area 24'!EC66</f>
        <v>-1</v>
      </c>
      <c r="E763" s="460">
        <f>'Area 24'!EG66</f>
        <v>1</v>
      </c>
      <c r="F763" s="460">
        <f>'Area 24'!EE66</f>
        <v>-1</v>
      </c>
      <c r="G763" s="460" t="str">
        <f>'Area 24'!EK66</f>
        <v>-1-1</v>
      </c>
      <c r="H763">
        <f t="shared" si="45"/>
        <v>-1</v>
      </c>
      <c r="I763">
        <f t="shared" si="46"/>
        <v>-1</v>
      </c>
      <c r="J763">
        <f t="shared" si="47"/>
        <v>1</v>
      </c>
    </row>
    <row r="764" spans="1:10">
      <c r="A764" t="s">
        <v>14</v>
      </c>
      <c r="B764" t="s">
        <v>113</v>
      </c>
      <c r="C764" s="460">
        <v>63</v>
      </c>
      <c r="D764">
        <f>'Area 24'!EC67</f>
        <v>-1</v>
      </c>
      <c r="E764" s="460">
        <f>'Area 24'!EG67</f>
        <v>1</v>
      </c>
      <c r="F764" s="460">
        <f>'Area 24'!EE67</f>
        <v>-1</v>
      </c>
      <c r="G764" s="460" t="str">
        <f>'Area 24'!EK67</f>
        <v>-1-1</v>
      </c>
      <c r="H764">
        <f t="shared" si="45"/>
        <v>-1</v>
      </c>
      <c r="I764">
        <f t="shared" si="46"/>
        <v>-1</v>
      </c>
      <c r="J764">
        <f t="shared" si="47"/>
        <v>1</v>
      </c>
    </row>
    <row r="765" spans="1:10">
      <c r="A765" t="s">
        <v>14</v>
      </c>
      <c r="B765" t="s">
        <v>114</v>
      </c>
      <c r="C765" s="460">
        <v>64</v>
      </c>
      <c r="D765">
        <f>'Area 24'!EC68</f>
        <v>-1</v>
      </c>
      <c r="E765" s="460">
        <f>'Area 24'!EG68</f>
        <v>1</v>
      </c>
      <c r="F765" s="460">
        <f>'Area 24'!EE68</f>
        <v>-1</v>
      </c>
      <c r="G765" s="460" t="str">
        <f>'Area 24'!EK68</f>
        <v>-1-1</v>
      </c>
      <c r="H765">
        <f t="shared" si="45"/>
        <v>-1</v>
      </c>
      <c r="I765">
        <f t="shared" si="46"/>
        <v>-1</v>
      </c>
      <c r="J765">
        <f t="shared" si="47"/>
        <v>1</v>
      </c>
    </row>
    <row r="766" spans="1:10">
      <c r="A766" t="s">
        <v>14</v>
      </c>
      <c r="B766" t="s">
        <v>115</v>
      </c>
      <c r="C766" s="460">
        <v>65</v>
      </c>
      <c r="D766">
        <f>'Area 24'!EC69</f>
        <v>-1</v>
      </c>
      <c r="E766" s="460">
        <f>'Area 24'!EG69</f>
        <v>1</v>
      </c>
      <c r="F766" s="460">
        <f>'Area 24'!EE69</f>
        <v>-1</v>
      </c>
      <c r="G766" s="460" t="str">
        <f>'Area 24'!EK69</f>
        <v>-1-1</v>
      </c>
      <c r="H766">
        <f t="shared" si="45"/>
        <v>-1</v>
      </c>
      <c r="I766">
        <f t="shared" si="46"/>
        <v>-1</v>
      </c>
      <c r="J766">
        <f t="shared" si="47"/>
        <v>1</v>
      </c>
    </row>
    <row r="767" spans="1:10">
      <c r="A767" t="s">
        <v>14</v>
      </c>
      <c r="B767" t="s">
        <v>116</v>
      </c>
      <c r="C767" s="460">
        <v>66</v>
      </c>
      <c r="D767">
        <f>'Area 24'!EC70</f>
        <v>0</v>
      </c>
      <c r="E767" s="460">
        <f>'Area 24'!EG70</f>
        <v>0</v>
      </c>
      <c r="F767" s="460">
        <f>'Area 24'!EE70</f>
        <v>0</v>
      </c>
      <c r="G767" s="460" t="str">
        <f>'Area 24'!EK70</f>
        <v>0</v>
      </c>
      <c r="H767">
        <f t="shared" si="45"/>
        <v>0</v>
      </c>
      <c r="I767">
        <f t="shared" si="46"/>
        <v>0</v>
      </c>
      <c r="J767">
        <f t="shared" si="47"/>
        <v>0</v>
      </c>
    </row>
    <row r="768" spans="1:10">
      <c r="A768" t="s">
        <v>14</v>
      </c>
      <c r="B768" t="s">
        <v>118</v>
      </c>
      <c r="C768" s="460">
        <v>67</v>
      </c>
      <c r="D768">
        <f>'Area 24'!EC71</f>
        <v>-1</v>
      </c>
      <c r="E768" s="460">
        <f>'Area 24'!EG71</f>
        <v>1</v>
      </c>
      <c r="F768" s="460">
        <f>'Area 24'!EE71</f>
        <v>-1</v>
      </c>
      <c r="G768" s="460" t="str">
        <f>'Area 24'!EK71</f>
        <v>-1-1</v>
      </c>
      <c r="H768">
        <f t="shared" si="45"/>
        <v>-1</v>
      </c>
      <c r="I768">
        <f t="shared" si="46"/>
        <v>-1</v>
      </c>
      <c r="J768">
        <f t="shared" si="47"/>
        <v>1</v>
      </c>
    </row>
    <row r="769" spans="1:10">
      <c r="A769" t="s">
        <v>14</v>
      </c>
      <c r="B769" t="s">
        <v>119</v>
      </c>
      <c r="C769" s="460">
        <v>68</v>
      </c>
      <c r="D769">
        <f>'Area 24'!EC72</f>
        <v>-1</v>
      </c>
      <c r="E769" s="460">
        <f>'Area 24'!EG72</f>
        <v>1</v>
      </c>
      <c r="F769" s="460">
        <f>'Area 24'!EE72</f>
        <v>-1</v>
      </c>
      <c r="G769" s="460" t="str">
        <f>'Area 24'!EK72</f>
        <v>-1-1</v>
      </c>
      <c r="H769">
        <f t="shared" si="45"/>
        <v>-1</v>
      </c>
      <c r="I769">
        <f t="shared" si="46"/>
        <v>-1</v>
      </c>
      <c r="J769">
        <f t="shared" si="47"/>
        <v>1</v>
      </c>
    </row>
    <row r="770" spans="1:10">
      <c r="A770" t="s">
        <v>14</v>
      </c>
      <c r="B770" t="s">
        <v>120</v>
      </c>
      <c r="C770" s="460">
        <v>69</v>
      </c>
      <c r="D770">
        <f>'Area 24'!EC73</f>
        <v>-1</v>
      </c>
      <c r="E770" s="460">
        <f>'Area 24'!EG73</f>
        <v>1</v>
      </c>
      <c r="F770" s="460">
        <f>'Area 24'!EE73</f>
        <v>-1</v>
      </c>
      <c r="G770" s="460" t="str">
        <f>'Area 24'!EK73</f>
        <v>-1-1</v>
      </c>
      <c r="H770">
        <f t="shared" si="45"/>
        <v>-1</v>
      </c>
      <c r="I770">
        <f t="shared" si="46"/>
        <v>-1</v>
      </c>
      <c r="J770">
        <f t="shared" si="47"/>
        <v>1</v>
      </c>
    </row>
    <row r="771" spans="1:10">
      <c r="A771" t="s">
        <v>14</v>
      </c>
      <c r="B771" t="s">
        <v>121</v>
      </c>
      <c r="C771" s="460">
        <v>70</v>
      </c>
      <c r="D771">
        <f>'Area 24'!EC74</f>
        <v>-1</v>
      </c>
      <c r="E771" s="460">
        <f>'Area 24'!EG74</f>
        <v>1</v>
      </c>
      <c r="F771" s="460">
        <f>'Area 24'!EE74</f>
        <v>-1</v>
      </c>
      <c r="G771" s="460" t="str">
        <f>'Area 24'!EK74</f>
        <v>-1-1</v>
      </c>
      <c r="H771">
        <f t="shared" si="45"/>
        <v>-1</v>
      </c>
      <c r="I771">
        <f t="shared" si="46"/>
        <v>-1</v>
      </c>
      <c r="J771">
        <f t="shared" si="47"/>
        <v>1</v>
      </c>
    </row>
    <row r="772" spans="1:10">
      <c r="A772" t="s">
        <v>1135</v>
      </c>
      <c r="B772" t="s">
        <v>40</v>
      </c>
      <c r="C772" s="460">
        <v>1</v>
      </c>
      <c r="D772">
        <f>'Area 24'!EX5</f>
        <v>3</v>
      </c>
      <c r="E772" s="460">
        <f>'Area 24'!FB5</f>
        <v>1</v>
      </c>
      <c r="F772" s="460">
        <f>'Area 24'!EZ5</f>
        <v>3</v>
      </c>
      <c r="G772" s="460" t="str">
        <f>'Area 24'!FF5</f>
        <v>13</v>
      </c>
      <c r="H772">
        <f t="shared" si="45"/>
        <v>1</v>
      </c>
      <c r="I772">
        <f t="shared" si="46"/>
        <v>1</v>
      </c>
      <c r="J772">
        <f t="shared" si="47"/>
        <v>1</v>
      </c>
    </row>
    <row r="773" spans="1:10">
      <c r="A773" t="s">
        <v>1135</v>
      </c>
      <c r="B773" t="s">
        <v>41</v>
      </c>
      <c r="C773" s="460">
        <v>2</v>
      </c>
      <c r="D773">
        <f>'Area 24'!EX6</f>
        <v>1</v>
      </c>
      <c r="E773" s="460">
        <f>'Area 24'!FB6</f>
        <v>1</v>
      </c>
      <c r="F773" s="460">
        <f>'Area 24'!EZ6</f>
        <v>1</v>
      </c>
      <c r="G773" s="460" t="str">
        <f>'Area 24'!FF6</f>
        <v>13</v>
      </c>
      <c r="H773">
        <f t="shared" si="45"/>
        <v>1</v>
      </c>
      <c r="I773">
        <f t="shared" si="46"/>
        <v>1</v>
      </c>
      <c r="J773">
        <f t="shared" si="47"/>
        <v>1</v>
      </c>
    </row>
    <row r="774" spans="1:10">
      <c r="A774" t="s">
        <v>1135</v>
      </c>
      <c r="B774" t="s">
        <v>44</v>
      </c>
      <c r="C774" s="460">
        <v>3</v>
      </c>
      <c r="D774">
        <f>'Area 24'!EX7</f>
        <v>1</v>
      </c>
      <c r="E774" s="460">
        <f>'Area 24'!FB7</f>
        <v>1</v>
      </c>
      <c r="F774" s="460">
        <f>'Area 24'!EZ7</f>
        <v>1</v>
      </c>
      <c r="G774" s="460" t="str">
        <f>'Area 24'!FF7</f>
        <v>13</v>
      </c>
      <c r="H774">
        <f t="shared" si="45"/>
        <v>1</v>
      </c>
      <c r="I774">
        <f t="shared" si="46"/>
        <v>1</v>
      </c>
      <c r="J774">
        <f t="shared" si="47"/>
        <v>1</v>
      </c>
    </row>
    <row r="775" spans="1:10">
      <c r="A775" t="s">
        <v>1135</v>
      </c>
      <c r="B775" t="s">
        <v>45</v>
      </c>
      <c r="C775" s="460">
        <v>4</v>
      </c>
      <c r="D775">
        <f>'Area 24'!EX8</f>
        <v>-1</v>
      </c>
      <c r="E775" s="460">
        <f>'Area 24'!FB8</f>
        <v>1</v>
      </c>
      <c r="F775" s="460">
        <f>'Area 24'!EZ8</f>
        <v>-1</v>
      </c>
      <c r="G775" s="460" t="str">
        <f>'Area 24'!FF8</f>
        <v>-1-1</v>
      </c>
      <c r="H775">
        <f t="shared" si="45"/>
        <v>-1</v>
      </c>
      <c r="I775">
        <f t="shared" si="46"/>
        <v>-1</v>
      </c>
      <c r="J775">
        <f t="shared" si="47"/>
        <v>1</v>
      </c>
    </row>
    <row r="776" spans="1:10">
      <c r="A776" t="s">
        <v>1135</v>
      </c>
      <c r="B776" t="s">
        <v>46</v>
      </c>
      <c r="C776" s="460">
        <v>5</v>
      </c>
      <c r="D776">
        <f>'Area 24'!EX9</f>
        <v>1</v>
      </c>
      <c r="E776" s="460">
        <f>'Area 24'!FB9</f>
        <v>1</v>
      </c>
      <c r="F776" s="460">
        <f>'Area 24'!EZ9</f>
        <v>1</v>
      </c>
      <c r="G776" s="460" t="str">
        <f>'Area 24'!FF9</f>
        <v>13</v>
      </c>
      <c r="H776">
        <f t="shared" si="45"/>
        <v>1</v>
      </c>
      <c r="I776">
        <f t="shared" si="46"/>
        <v>1</v>
      </c>
      <c r="J776">
        <f t="shared" si="47"/>
        <v>1</v>
      </c>
    </row>
    <row r="777" spans="1:10">
      <c r="A777" t="s">
        <v>1135</v>
      </c>
      <c r="B777" t="s">
        <v>48</v>
      </c>
      <c r="C777" s="460">
        <v>6</v>
      </c>
      <c r="D777">
        <f>'Area 24'!EX10</f>
        <v>5</v>
      </c>
      <c r="E777" s="460">
        <f>'Area 24'!FB10</f>
        <v>5</v>
      </c>
      <c r="F777" s="460">
        <f>'Area 24'!EZ10</f>
        <v>25</v>
      </c>
      <c r="G777" s="460" t="str">
        <f>'Area 24'!FF10</f>
        <v>55</v>
      </c>
      <c r="H777">
        <f t="shared" si="45"/>
        <v>5</v>
      </c>
      <c r="I777">
        <f t="shared" si="46"/>
        <v>5</v>
      </c>
      <c r="J777">
        <f t="shared" si="47"/>
        <v>25</v>
      </c>
    </row>
    <row r="778" spans="1:10">
      <c r="A778" t="s">
        <v>1135</v>
      </c>
      <c r="B778" t="s">
        <v>49</v>
      </c>
      <c r="C778" s="460">
        <v>7</v>
      </c>
      <c r="D778">
        <f>'Area 24'!EX11</f>
        <v>5</v>
      </c>
      <c r="E778" s="460">
        <f>'Area 24'!FB11</f>
        <v>5</v>
      </c>
      <c r="F778" s="460">
        <f>'Area 24'!EZ11</f>
        <v>25</v>
      </c>
      <c r="G778" s="460" t="str">
        <f>'Area 24'!FF11</f>
        <v>55</v>
      </c>
      <c r="H778">
        <f t="shared" si="45"/>
        <v>5</v>
      </c>
      <c r="I778">
        <f t="shared" si="46"/>
        <v>5</v>
      </c>
      <c r="J778">
        <f t="shared" si="47"/>
        <v>25</v>
      </c>
    </row>
    <row r="779" spans="1:10">
      <c r="A779" t="s">
        <v>1135</v>
      </c>
      <c r="B779" t="s">
        <v>50</v>
      </c>
      <c r="C779" s="460">
        <v>8</v>
      </c>
      <c r="D779">
        <f>'Area 24'!EX12</f>
        <v>5</v>
      </c>
      <c r="E779" s="460">
        <f>'Area 24'!FB12</f>
        <v>5</v>
      </c>
      <c r="F779" s="460">
        <f>'Area 24'!EZ12</f>
        <v>25</v>
      </c>
      <c r="G779" s="460" t="str">
        <f>'Area 24'!FF12</f>
        <v>55</v>
      </c>
      <c r="H779">
        <f t="shared" si="45"/>
        <v>5</v>
      </c>
      <c r="I779">
        <f t="shared" si="46"/>
        <v>5</v>
      </c>
      <c r="J779">
        <f t="shared" si="47"/>
        <v>25</v>
      </c>
    </row>
    <row r="780" spans="1:10">
      <c r="A780" t="s">
        <v>1135</v>
      </c>
      <c r="B780" t="s">
        <v>52</v>
      </c>
      <c r="C780" s="460">
        <v>9</v>
      </c>
      <c r="D780">
        <f>'Area 24'!EX13</f>
        <v>1</v>
      </c>
      <c r="E780" s="460">
        <f>'Area 24'!FB13</f>
        <v>2</v>
      </c>
      <c r="F780" s="460">
        <f>'Area 24'!EZ13</f>
        <v>2</v>
      </c>
      <c r="G780" s="460" t="str">
        <f>'Area 24'!FF13</f>
        <v>14</v>
      </c>
      <c r="H780">
        <f t="shared" si="45"/>
        <v>1</v>
      </c>
      <c r="I780">
        <f t="shared" si="46"/>
        <v>2</v>
      </c>
      <c r="J780">
        <f t="shared" si="47"/>
        <v>2</v>
      </c>
    </row>
    <row r="781" spans="1:10">
      <c r="A781" t="s">
        <v>1135</v>
      </c>
      <c r="B781" t="s">
        <v>53</v>
      </c>
      <c r="C781" s="460">
        <v>10</v>
      </c>
      <c r="D781">
        <f>'Area 24'!EX14</f>
        <v>-1</v>
      </c>
      <c r="E781" s="460">
        <f>'Area 24'!FB14</f>
        <v>1</v>
      </c>
      <c r="F781" s="460">
        <f>'Area 24'!EZ14</f>
        <v>-1</v>
      </c>
      <c r="G781" s="460" t="str">
        <f>'Area 24'!FF14</f>
        <v>-1-1</v>
      </c>
      <c r="H781">
        <f t="shared" si="45"/>
        <v>-1</v>
      </c>
      <c r="I781">
        <f t="shared" si="46"/>
        <v>-1</v>
      </c>
      <c r="J781">
        <f t="shared" si="47"/>
        <v>1</v>
      </c>
    </row>
    <row r="782" spans="1:10">
      <c r="A782" t="s">
        <v>1135</v>
      </c>
      <c r="B782" t="s">
        <v>55</v>
      </c>
      <c r="C782" s="460">
        <v>11</v>
      </c>
      <c r="D782">
        <f>'Area 24'!EX15</f>
        <v>1</v>
      </c>
      <c r="E782" s="460">
        <f>'Area 24'!FB15</f>
        <v>2</v>
      </c>
      <c r="F782" s="460">
        <f>'Area 24'!EZ15</f>
        <v>2</v>
      </c>
      <c r="G782" s="460" t="str">
        <f>'Area 24'!FF15</f>
        <v>14</v>
      </c>
      <c r="H782">
        <f t="shared" si="45"/>
        <v>1</v>
      </c>
      <c r="I782">
        <f t="shared" si="46"/>
        <v>2</v>
      </c>
      <c r="J782">
        <f t="shared" si="47"/>
        <v>2</v>
      </c>
    </row>
    <row r="783" spans="1:10">
      <c r="A783" t="s">
        <v>1135</v>
      </c>
      <c r="B783" t="s">
        <v>56</v>
      </c>
      <c r="C783" s="460">
        <v>12</v>
      </c>
      <c r="D783">
        <f>'Area 24'!EX16</f>
        <v>0</v>
      </c>
      <c r="E783" s="460">
        <f>'Area 24'!FB16</f>
        <v>0</v>
      </c>
      <c r="F783" s="460">
        <f>'Area 24'!EZ16</f>
        <v>0</v>
      </c>
      <c r="G783" s="460" t="str">
        <f>'Area 24'!FF16</f>
        <v>0</v>
      </c>
      <c r="H783">
        <f t="shared" si="45"/>
        <v>0</v>
      </c>
      <c r="I783">
        <f t="shared" si="46"/>
        <v>0</v>
      </c>
      <c r="J783">
        <f t="shared" si="47"/>
        <v>0</v>
      </c>
    </row>
    <row r="784" spans="1:10">
      <c r="A784" t="s">
        <v>1135</v>
      </c>
      <c r="B784" t="s">
        <v>57</v>
      </c>
      <c r="C784" s="460">
        <v>13</v>
      </c>
      <c r="D784">
        <f>'Area 24'!EX17</f>
        <v>-1</v>
      </c>
      <c r="E784" s="460">
        <f>'Area 24'!FB17</f>
        <v>1</v>
      </c>
      <c r="F784" s="460">
        <f>'Area 24'!EZ17</f>
        <v>-1</v>
      </c>
      <c r="G784" s="460" t="str">
        <f>'Area 24'!FF17</f>
        <v>-1-1</v>
      </c>
      <c r="H784">
        <f t="shared" si="45"/>
        <v>-1</v>
      </c>
      <c r="I784">
        <f t="shared" si="46"/>
        <v>-1</v>
      </c>
      <c r="J784">
        <f t="shared" si="47"/>
        <v>1</v>
      </c>
    </row>
    <row r="785" spans="1:10">
      <c r="A785" t="s">
        <v>1135</v>
      </c>
      <c r="B785" t="s">
        <v>58</v>
      </c>
      <c r="C785" s="460">
        <v>14</v>
      </c>
      <c r="D785">
        <f>'Area 24'!EX18</f>
        <v>-1</v>
      </c>
      <c r="E785" s="460">
        <f>'Area 24'!FB18</f>
        <v>1</v>
      </c>
      <c r="F785" s="460">
        <f>'Area 24'!EZ18</f>
        <v>-1</v>
      </c>
      <c r="G785" s="460" t="str">
        <f>'Area 24'!FF18</f>
        <v>-1-1</v>
      </c>
      <c r="H785">
        <f t="shared" si="45"/>
        <v>-1</v>
      </c>
      <c r="I785">
        <f t="shared" si="46"/>
        <v>-1</v>
      </c>
      <c r="J785">
        <f t="shared" si="47"/>
        <v>1</v>
      </c>
    </row>
    <row r="786" spans="1:10">
      <c r="A786" t="s">
        <v>1135</v>
      </c>
      <c r="B786" t="s">
        <v>59</v>
      </c>
      <c r="C786" s="460">
        <v>15</v>
      </c>
      <c r="D786">
        <f>'Area 24'!EX19</f>
        <v>-1</v>
      </c>
      <c r="E786" s="460">
        <f>'Area 24'!FB19</f>
        <v>1</v>
      </c>
      <c r="F786" s="460">
        <f>'Area 24'!EZ19</f>
        <v>-1</v>
      </c>
      <c r="G786" s="460" t="str">
        <f>'Area 24'!FF19</f>
        <v>-1-1</v>
      </c>
      <c r="H786">
        <f t="shared" si="45"/>
        <v>-1</v>
      </c>
      <c r="I786">
        <f t="shared" si="46"/>
        <v>-1</v>
      </c>
      <c r="J786">
        <f t="shared" si="47"/>
        <v>1</v>
      </c>
    </row>
    <row r="787" spans="1:10">
      <c r="A787" t="s">
        <v>1135</v>
      </c>
      <c r="B787" t="s">
        <v>61</v>
      </c>
      <c r="C787" s="460">
        <v>16</v>
      </c>
      <c r="D787">
        <f>'Area 24'!EX20</f>
        <v>1</v>
      </c>
      <c r="E787" s="460">
        <f>'Area 24'!FB20</f>
        <v>1</v>
      </c>
      <c r="F787" s="460">
        <f>'Area 24'!EZ20</f>
        <v>1</v>
      </c>
      <c r="G787" s="460" t="str">
        <f>'Area 24'!FF20</f>
        <v>13</v>
      </c>
      <c r="H787">
        <f t="shared" si="45"/>
        <v>1</v>
      </c>
      <c r="I787">
        <f t="shared" si="46"/>
        <v>1</v>
      </c>
      <c r="J787">
        <f t="shared" si="47"/>
        <v>1</v>
      </c>
    </row>
    <row r="788" spans="1:10">
      <c r="A788" t="s">
        <v>1135</v>
      </c>
      <c r="B788" t="s">
        <v>62</v>
      </c>
      <c r="C788" s="460">
        <v>17</v>
      </c>
      <c r="D788">
        <f>'Area 24'!EX21</f>
        <v>1</v>
      </c>
      <c r="E788" s="460">
        <f>'Area 24'!FB21</f>
        <v>1</v>
      </c>
      <c r="F788" s="460">
        <f>'Area 24'!EZ21</f>
        <v>1</v>
      </c>
      <c r="G788" s="460" t="str">
        <f>'Area 24'!FF21</f>
        <v>13</v>
      </c>
      <c r="H788">
        <f t="shared" si="45"/>
        <v>1</v>
      </c>
      <c r="I788">
        <f t="shared" si="46"/>
        <v>1</v>
      </c>
      <c r="J788">
        <f t="shared" si="47"/>
        <v>1</v>
      </c>
    </row>
    <row r="789" spans="1:10">
      <c r="A789" t="s">
        <v>1135</v>
      </c>
      <c r="B789" t="s">
        <v>291</v>
      </c>
      <c r="C789" s="460">
        <v>18</v>
      </c>
      <c r="D789">
        <f>'Area 24'!EX22</f>
        <v>1</v>
      </c>
      <c r="E789" s="460">
        <f>'Area 24'!FB22</f>
        <v>1</v>
      </c>
      <c r="F789" s="460">
        <f>'Area 24'!EZ22</f>
        <v>1</v>
      </c>
      <c r="G789" s="460" t="str">
        <f>'Area 24'!FF22</f>
        <v>13</v>
      </c>
      <c r="H789">
        <f t="shared" si="45"/>
        <v>1</v>
      </c>
      <c r="I789">
        <f t="shared" si="46"/>
        <v>1</v>
      </c>
      <c r="J789">
        <f t="shared" si="47"/>
        <v>1</v>
      </c>
    </row>
    <row r="790" spans="1:10">
      <c r="A790" t="s">
        <v>1135</v>
      </c>
      <c r="B790" t="s">
        <v>64</v>
      </c>
      <c r="C790" s="460">
        <v>19</v>
      </c>
      <c r="D790">
        <f>'Area 24'!EX23</f>
        <v>0</v>
      </c>
      <c r="E790" s="460">
        <f>'Area 24'!FB23</f>
        <v>0</v>
      </c>
      <c r="F790" s="460">
        <f>'Area 24'!EZ23</f>
        <v>0</v>
      </c>
      <c r="G790" s="460" t="str">
        <f>'Area 24'!FF23</f>
        <v>0</v>
      </c>
      <c r="H790">
        <f t="shared" si="45"/>
        <v>0</v>
      </c>
      <c r="I790">
        <f t="shared" si="46"/>
        <v>0</v>
      </c>
      <c r="J790">
        <f t="shared" si="47"/>
        <v>0</v>
      </c>
    </row>
    <row r="791" spans="1:10">
      <c r="A791" t="s">
        <v>1135</v>
      </c>
      <c r="B791" t="s">
        <v>65</v>
      </c>
      <c r="C791" s="460">
        <v>20</v>
      </c>
      <c r="D791">
        <f>'Area 24'!EX24</f>
        <v>-1</v>
      </c>
      <c r="E791" s="460">
        <f>'Area 24'!FB24</f>
        <v>1</v>
      </c>
      <c r="F791" s="460">
        <f>'Area 24'!EZ24</f>
        <v>-1</v>
      </c>
      <c r="G791" s="460" t="str">
        <f>'Area 24'!FF24</f>
        <v>-1-1</v>
      </c>
      <c r="H791">
        <f t="shared" si="45"/>
        <v>-1</v>
      </c>
      <c r="I791">
        <f t="shared" si="46"/>
        <v>-1</v>
      </c>
      <c r="J791">
        <f t="shared" si="47"/>
        <v>1</v>
      </c>
    </row>
    <row r="792" spans="1:10">
      <c r="A792" t="s">
        <v>1135</v>
      </c>
      <c r="B792" t="s">
        <v>66</v>
      </c>
      <c r="C792" s="460">
        <v>21</v>
      </c>
      <c r="D792">
        <f>'Area 24'!EX25</f>
        <v>1</v>
      </c>
      <c r="E792" s="460">
        <f>'Area 24'!FB25</f>
        <v>1</v>
      </c>
      <c r="F792" s="460">
        <f>'Area 24'!EZ25</f>
        <v>1</v>
      </c>
      <c r="G792" s="460" t="str">
        <f>'Area 24'!FF25</f>
        <v>13</v>
      </c>
      <c r="H792">
        <f t="shared" si="45"/>
        <v>1</v>
      </c>
      <c r="I792">
        <f t="shared" si="46"/>
        <v>1</v>
      </c>
      <c r="J792">
        <f t="shared" si="47"/>
        <v>1</v>
      </c>
    </row>
    <row r="793" spans="1:10">
      <c r="A793" t="s">
        <v>1135</v>
      </c>
      <c r="B793" t="s">
        <v>67</v>
      </c>
      <c r="C793" s="460">
        <v>22</v>
      </c>
      <c r="D793">
        <f>'Area 24'!EX26</f>
        <v>5</v>
      </c>
      <c r="E793" s="460">
        <f>'Area 24'!FB26</f>
        <v>5</v>
      </c>
      <c r="F793" s="460">
        <f>'Area 24'!EZ26</f>
        <v>25</v>
      </c>
      <c r="G793" s="460" t="str">
        <f>'Area 24'!FF26</f>
        <v>55</v>
      </c>
      <c r="H793">
        <f t="shared" si="45"/>
        <v>5</v>
      </c>
      <c r="I793">
        <f t="shared" si="46"/>
        <v>5</v>
      </c>
      <c r="J793">
        <f t="shared" si="47"/>
        <v>25</v>
      </c>
    </row>
    <row r="794" spans="1:10">
      <c r="A794" t="s">
        <v>1135</v>
      </c>
      <c r="B794" t="s">
        <v>69</v>
      </c>
      <c r="C794" s="460">
        <v>23</v>
      </c>
      <c r="D794">
        <f>'Area 24'!EX27</f>
        <v>0</v>
      </c>
      <c r="E794" s="460">
        <f>'Area 24'!FB27</f>
        <v>0</v>
      </c>
      <c r="F794" s="460">
        <f>'Area 24'!EZ27</f>
        <v>0</v>
      </c>
      <c r="G794" s="460" t="str">
        <f>'Area 24'!FF27</f>
        <v>0</v>
      </c>
      <c r="H794">
        <f t="shared" ref="H794:H841" si="48">VLOOKUP(F794,biorisk,2,FALSE)</f>
        <v>0</v>
      </c>
      <c r="I794">
        <f t="shared" ref="I794:I841" si="49">VLOOKUP(G794,futurerisk,2,FALSE)</f>
        <v>0</v>
      </c>
      <c r="J794">
        <f t="shared" ref="J794:J841" si="50">H794*I794</f>
        <v>0</v>
      </c>
    </row>
    <row r="795" spans="1:10">
      <c r="A795" t="s">
        <v>1135</v>
      </c>
      <c r="B795" t="s">
        <v>71</v>
      </c>
      <c r="C795" s="460">
        <v>24</v>
      </c>
      <c r="D795">
        <f>'Area 24'!EX28</f>
        <v>0</v>
      </c>
      <c r="E795" s="460">
        <f>'Area 24'!FB28</f>
        <v>0</v>
      </c>
      <c r="F795" s="460">
        <f>'Area 24'!EZ28</f>
        <v>0</v>
      </c>
      <c r="G795" s="460" t="str">
        <f>'Area 24'!FF28</f>
        <v>0</v>
      </c>
      <c r="H795">
        <f t="shared" si="48"/>
        <v>0</v>
      </c>
      <c r="I795">
        <f t="shared" si="49"/>
        <v>0</v>
      </c>
      <c r="J795">
        <f t="shared" si="50"/>
        <v>0</v>
      </c>
    </row>
    <row r="796" spans="1:10">
      <c r="A796" t="s">
        <v>1135</v>
      </c>
      <c r="B796" t="s">
        <v>72</v>
      </c>
      <c r="C796" s="460">
        <v>25</v>
      </c>
      <c r="D796">
        <f>'Area 24'!EX29</f>
        <v>-1</v>
      </c>
      <c r="E796" s="460">
        <f>'Area 24'!FB29</f>
        <v>1</v>
      </c>
      <c r="F796" s="460">
        <f>'Area 24'!EZ29</f>
        <v>-1</v>
      </c>
      <c r="G796" s="460" t="str">
        <f>'Area 24'!FF29</f>
        <v>-1-1</v>
      </c>
      <c r="H796">
        <f t="shared" si="48"/>
        <v>-1</v>
      </c>
      <c r="I796">
        <f t="shared" si="49"/>
        <v>-1</v>
      </c>
      <c r="J796">
        <f t="shared" si="50"/>
        <v>1</v>
      </c>
    </row>
    <row r="797" spans="1:10">
      <c r="A797" t="s">
        <v>1135</v>
      </c>
      <c r="B797" t="s">
        <v>73</v>
      </c>
      <c r="C797" s="460">
        <v>26</v>
      </c>
      <c r="D797">
        <f>'Area 24'!EX30</f>
        <v>-1</v>
      </c>
      <c r="E797" s="460">
        <f>'Area 24'!FB30</f>
        <v>1</v>
      </c>
      <c r="F797" s="460">
        <f>'Area 24'!EZ30</f>
        <v>-1</v>
      </c>
      <c r="G797" s="460" t="str">
        <f>'Area 24'!FF30</f>
        <v>-1-1</v>
      </c>
      <c r="H797">
        <f t="shared" si="48"/>
        <v>-1</v>
      </c>
      <c r="I797">
        <f t="shared" si="49"/>
        <v>-1</v>
      </c>
      <c r="J797">
        <f t="shared" si="50"/>
        <v>1</v>
      </c>
    </row>
    <row r="798" spans="1:10">
      <c r="A798" t="s">
        <v>1135</v>
      </c>
      <c r="B798" t="s">
        <v>74</v>
      </c>
      <c r="C798" s="460">
        <v>27</v>
      </c>
      <c r="D798">
        <f>'Area 24'!EX31</f>
        <v>-1</v>
      </c>
      <c r="E798" s="460">
        <f>'Area 24'!FB31</f>
        <v>1</v>
      </c>
      <c r="F798" s="460">
        <f>'Area 24'!EZ31</f>
        <v>-1</v>
      </c>
      <c r="G798" s="460" t="str">
        <f>'Area 24'!FF31</f>
        <v>-1-1</v>
      </c>
      <c r="H798">
        <f t="shared" si="48"/>
        <v>-1</v>
      </c>
      <c r="I798">
        <f t="shared" si="49"/>
        <v>-1</v>
      </c>
      <c r="J798">
        <f t="shared" si="50"/>
        <v>1</v>
      </c>
    </row>
    <row r="799" spans="1:10">
      <c r="A799" t="s">
        <v>1135</v>
      </c>
      <c r="B799" t="s">
        <v>75</v>
      </c>
      <c r="C799" s="460">
        <v>28</v>
      </c>
      <c r="D799">
        <f>'Area 24'!EX32</f>
        <v>-1</v>
      </c>
      <c r="E799" s="460">
        <f>'Area 24'!FB32</f>
        <v>1</v>
      </c>
      <c r="F799" s="460">
        <f>'Area 24'!EZ32</f>
        <v>-1</v>
      </c>
      <c r="G799" s="460" t="str">
        <f>'Area 24'!FF32</f>
        <v>-1-1</v>
      </c>
      <c r="H799">
        <f t="shared" si="48"/>
        <v>-1</v>
      </c>
      <c r="I799">
        <f t="shared" si="49"/>
        <v>-1</v>
      </c>
      <c r="J799">
        <f t="shared" si="50"/>
        <v>1</v>
      </c>
    </row>
    <row r="800" spans="1:10">
      <c r="A800" t="s">
        <v>1135</v>
      </c>
      <c r="B800" t="s">
        <v>76</v>
      </c>
      <c r="C800" s="460">
        <v>29</v>
      </c>
      <c r="D800">
        <f>'Area 24'!EX33</f>
        <v>-1</v>
      </c>
      <c r="E800" s="460">
        <f>'Area 24'!FB33</f>
        <v>1</v>
      </c>
      <c r="F800" s="460">
        <f>'Area 24'!EZ33</f>
        <v>-1</v>
      </c>
      <c r="G800" s="460" t="str">
        <f>'Area 24'!FF33</f>
        <v>-1-1</v>
      </c>
      <c r="H800">
        <f t="shared" si="48"/>
        <v>-1</v>
      </c>
      <c r="I800">
        <f t="shared" si="49"/>
        <v>-1</v>
      </c>
      <c r="J800">
        <f t="shared" si="50"/>
        <v>1</v>
      </c>
    </row>
    <row r="801" spans="1:10">
      <c r="A801" t="s">
        <v>1135</v>
      </c>
      <c r="B801" t="s">
        <v>78</v>
      </c>
      <c r="C801" s="460">
        <v>30</v>
      </c>
      <c r="D801">
        <f>'Area 24'!EX34</f>
        <v>-1</v>
      </c>
      <c r="E801" s="460">
        <f>'Area 24'!FB34</f>
        <v>1</v>
      </c>
      <c r="F801" s="460">
        <f>'Area 24'!EZ34</f>
        <v>-1</v>
      </c>
      <c r="G801" s="460" t="str">
        <f>'Area 24'!FF34</f>
        <v>-1-1</v>
      </c>
      <c r="H801">
        <f t="shared" si="48"/>
        <v>-1</v>
      </c>
      <c r="I801">
        <f t="shared" si="49"/>
        <v>-1</v>
      </c>
      <c r="J801">
        <f t="shared" si="50"/>
        <v>1</v>
      </c>
    </row>
    <row r="802" spans="1:10">
      <c r="A802" t="s">
        <v>1135</v>
      </c>
      <c r="B802" t="s">
        <v>79</v>
      </c>
      <c r="C802" s="460">
        <v>31</v>
      </c>
      <c r="D802">
        <f>'Area 24'!EX35</f>
        <v>0</v>
      </c>
      <c r="E802" s="460">
        <f>'Area 24'!FB35</f>
        <v>0</v>
      </c>
      <c r="F802" s="460">
        <f>'Area 24'!EZ35</f>
        <v>0</v>
      </c>
      <c r="G802" s="460" t="str">
        <f>'Area 24'!FF35</f>
        <v>0</v>
      </c>
      <c r="H802">
        <f t="shared" si="48"/>
        <v>0</v>
      </c>
      <c r="I802">
        <f t="shared" si="49"/>
        <v>0</v>
      </c>
      <c r="J802">
        <f t="shared" si="50"/>
        <v>0</v>
      </c>
    </row>
    <row r="803" spans="1:10">
      <c r="A803" t="s">
        <v>1135</v>
      </c>
      <c r="B803" t="s">
        <v>80</v>
      </c>
      <c r="C803" s="460">
        <v>32</v>
      </c>
      <c r="D803">
        <f>'Area 24'!EX36</f>
        <v>1</v>
      </c>
      <c r="E803" s="460">
        <f>'Area 24'!FB36</f>
        <v>1</v>
      </c>
      <c r="F803" s="460">
        <f>'Area 24'!EZ36</f>
        <v>1</v>
      </c>
      <c r="G803" s="460" t="str">
        <f>'Area 24'!FF36</f>
        <v>13</v>
      </c>
      <c r="H803">
        <f t="shared" si="48"/>
        <v>1</v>
      </c>
      <c r="I803">
        <f t="shared" si="49"/>
        <v>1</v>
      </c>
      <c r="J803">
        <f t="shared" si="50"/>
        <v>1</v>
      </c>
    </row>
    <row r="804" spans="1:10">
      <c r="A804" t="s">
        <v>1135</v>
      </c>
      <c r="B804" t="s">
        <v>81</v>
      </c>
      <c r="C804" s="460">
        <v>33</v>
      </c>
      <c r="D804">
        <f>'Area 24'!EX37</f>
        <v>-1</v>
      </c>
      <c r="E804" s="460">
        <f>'Area 24'!FB37</f>
        <v>1</v>
      </c>
      <c r="F804" s="460">
        <f>'Area 24'!EZ37</f>
        <v>-1</v>
      </c>
      <c r="G804" s="460" t="str">
        <f>'Area 24'!FF37</f>
        <v>-1-1</v>
      </c>
      <c r="H804">
        <f t="shared" si="48"/>
        <v>-1</v>
      </c>
      <c r="I804">
        <f t="shared" si="49"/>
        <v>-1</v>
      </c>
      <c r="J804">
        <f t="shared" si="50"/>
        <v>1</v>
      </c>
    </row>
    <row r="805" spans="1:10">
      <c r="A805" t="s">
        <v>1135</v>
      </c>
      <c r="B805" t="s">
        <v>82</v>
      </c>
      <c r="C805" s="460">
        <v>34</v>
      </c>
      <c r="D805">
        <f>'Area 24'!EX38</f>
        <v>1</v>
      </c>
      <c r="E805" s="460">
        <f>'Area 24'!FB38</f>
        <v>1</v>
      </c>
      <c r="F805" s="460">
        <f>'Area 24'!EZ38</f>
        <v>1</v>
      </c>
      <c r="G805" s="460" t="str">
        <f>'Area 24'!FF38</f>
        <v>13</v>
      </c>
      <c r="H805">
        <f t="shared" si="48"/>
        <v>1</v>
      </c>
      <c r="I805">
        <f t="shared" si="49"/>
        <v>1</v>
      </c>
      <c r="J805">
        <f t="shared" si="50"/>
        <v>1</v>
      </c>
    </row>
    <row r="806" spans="1:10">
      <c r="A806" t="s">
        <v>1135</v>
      </c>
      <c r="B806" t="s">
        <v>83</v>
      </c>
      <c r="C806" s="460">
        <v>35</v>
      </c>
      <c r="D806">
        <f>'Area 24'!EX39</f>
        <v>-1</v>
      </c>
      <c r="E806" s="460">
        <f>'Area 24'!FB39</f>
        <v>1</v>
      </c>
      <c r="F806" s="460">
        <f>'Area 24'!EZ39</f>
        <v>-1</v>
      </c>
      <c r="G806" s="460" t="str">
        <f>'Area 24'!FF39</f>
        <v>-1-1</v>
      </c>
      <c r="H806">
        <f t="shared" si="48"/>
        <v>-1</v>
      </c>
      <c r="I806">
        <f t="shared" si="49"/>
        <v>-1</v>
      </c>
      <c r="J806">
        <f t="shared" si="50"/>
        <v>1</v>
      </c>
    </row>
    <row r="807" spans="1:10">
      <c r="A807" t="s">
        <v>1135</v>
      </c>
      <c r="B807" t="s">
        <v>84</v>
      </c>
      <c r="C807" s="460">
        <v>36</v>
      </c>
      <c r="D807">
        <f>'Area 24'!EX40</f>
        <v>-1</v>
      </c>
      <c r="E807" s="460">
        <f>'Area 24'!FB40</f>
        <v>1</v>
      </c>
      <c r="F807" s="460">
        <f>'Area 24'!EZ40</f>
        <v>-1</v>
      </c>
      <c r="G807" s="460" t="str">
        <f>'Area 24'!FF40</f>
        <v>-1-1</v>
      </c>
      <c r="H807">
        <f t="shared" si="48"/>
        <v>-1</v>
      </c>
      <c r="I807">
        <f t="shared" si="49"/>
        <v>-1</v>
      </c>
      <c r="J807">
        <f t="shared" si="50"/>
        <v>1</v>
      </c>
    </row>
    <row r="808" spans="1:10">
      <c r="A808" t="s">
        <v>1135</v>
      </c>
      <c r="B808" t="s">
        <v>85</v>
      </c>
      <c r="C808" s="460">
        <v>37</v>
      </c>
      <c r="D808">
        <f>'Area 24'!EX41</f>
        <v>-1</v>
      </c>
      <c r="E808" s="460">
        <f>'Area 24'!FB41</f>
        <v>1</v>
      </c>
      <c r="F808" s="460">
        <f>'Area 24'!EZ41</f>
        <v>-1</v>
      </c>
      <c r="G808" s="460" t="str">
        <f>'Area 24'!FF41</f>
        <v>-1-1</v>
      </c>
      <c r="H808">
        <f t="shared" si="48"/>
        <v>-1</v>
      </c>
      <c r="I808">
        <f t="shared" si="49"/>
        <v>-1</v>
      </c>
      <c r="J808">
        <f t="shared" si="50"/>
        <v>1</v>
      </c>
    </row>
    <row r="809" spans="1:10">
      <c r="A809" t="s">
        <v>1135</v>
      </c>
      <c r="B809" t="s">
        <v>86</v>
      </c>
      <c r="C809" s="460">
        <v>38</v>
      </c>
      <c r="D809">
        <f>'Area 24'!EX42</f>
        <v>-1</v>
      </c>
      <c r="E809" s="460">
        <f>'Area 24'!FB42</f>
        <v>1</v>
      </c>
      <c r="F809" s="460">
        <f>'Area 24'!EZ42</f>
        <v>-1</v>
      </c>
      <c r="G809" s="460" t="str">
        <f>'Area 24'!FF42</f>
        <v>-1-1</v>
      </c>
      <c r="H809">
        <f t="shared" si="48"/>
        <v>-1</v>
      </c>
      <c r="I809">
        <f t="shared" si="49"/>
        <v>-1</v>
      </c>
      <c r="J809">
        <f t="shared" si="50"/>
        <v>1</v>
      </c>
    </row>
    <row r="810" spans="1:10">
      <c r="A810" t="s">
        <v>1135</v>
      </c>
      <c r="B810" t="s">
        <v>87</v>
      </c>
      <c r="C810" s="460">
        <v>39</v>
      </c>
      <c r="D810">
        <f>'Area 24'!EX43</f>
        <v>2</v>
      </c>
      <c r="E810" s="460">
        <f>'Area 24'!FB43</f>
        <v>2</v>
      </c>
      <c r="F810" s="460">
        <f>'Area 24'!EZ43</f>
        <v>4</v>
      </c>
      <c r="G810" s="460" t="str">
        <f>'Area 24'!FF43</f>
        <v>24</v>
      </c>
      <c r="H810">
        <f t="shared" si="48"/>
        <v>2</v>
      </c>
      <c r="I810">
        <f t="shared" si="49"/>
        <v>3</v>
      </c>
      <c r="J810">
        <f t="shared" si="50"/>
        <v>6</v>
      </c>
    </row>
    <row r="811" spans="1:10">
      <c r="A811" t="s">
        <v>1135</v>
      </c>
      <c r="B811" t="s">
        <v>88</v>
      </c>
      <c r="C811" s="460">
        <v>40</v>
      </c>
      <c r="D811">
        <f>'Area 24'!EX44</f>
        <v>-1</v>
      </c>
      <c r="E811" s="460">
        <f>'Area 24'!FB44</f>
        <v>1</v>
      </c>
      <c r="F811" s="460">
        <f>'Area 24'!EZ44</f>
        <v>-1</v>
      </c>
      <c r="G811" s="460" t="str">
        <f>'Area 24'!FF44</f>
        <v>-1-1</v>
      </c>
      <c r="H811">
        <f t="shared" si="48"/>
        <v>-1</v>
      </c>
      <c r="I811">
        <f t="shared" si="49"/>
        <v>-1</v>
      </c>
      <c r="J811">
        <f t="shared" si="50"/>
        <v>1</v>
      </c>
    </row>
    <row r="812" spans="1:10">
      <c r="A812" t="s">
        <v>1135</v>
      </c>
      <c r="B812" t="s">
        <v>89</v>
      </c>
      <c r="C812" s="460">
        <v>41</v>
      </c>
      <c r="D812">
        <f>'Area 24'!EX45</f>
        <v>-1</v>
      </c>
      <c r="E812" s="460">
        <f>'Area 24'!FB45</f>
        <v>1</v>
      </c>
      <c r="F812" s="460">
        <f>'Area 24'!EZ45</f>
        <v>-1</v>
      </c>
      <c r="G812" s="460" t="str">
        <f>'Area 24'!FF45</f>
        <v>-1-1</v>
      </c>
      <c r="H812">
        <f t="shared" si="48"/>
        <v>-1</v>
      </c>
      <c r="I812">
        <f t="shared" si="49"/>
        <v>-1</v>
      </c>
      <c r="J812">
        <f t="shared" si="50"/>
        <v>1</v>
      </c>
    </row>
    <row r="813" spans="1:10">
      <c r="A813" t="s">
        <v>1135</v>
      </c>
      <c r="B813" t="s">
        <v>90</v>
      </c>
      <c r="C813" s="460">
        <v>42</v>
      </c>
      <c r="D813">
        <f>'Area 24'!EX46</f>
        <v>-1</v>
      </c>
      <c r="E813" s="460">
        <f>'Area 24'!FB46</f>
        <v>1</v>
      </c>
      <c r="F813" s="460">
        <f>'Area 24'!EZ46</f>
        <v>-1</v>
      </c>
      <c r="G813" s="460" t="str">
        <f>'Area 24'!FF46</f>
        <v>-1-1</v>
      </c>
      <c r="H813">
        <f t="shared" si="48"/>
        <v>-1</v>
      </c>
      <c r="I813">
        <f t="shared" si="49"/>
        <v>-1</v>
      </c>
      <c r="J813">
        <f t="shared" si="50"/>
        <v>1</v>
      </c>
    </row>
    <row r="814" spans="1:10">
      <c r="A814" t="s">
        <v>1135</v>
      </c>
      <c r="B814" t="s">
        <v>92</v>
      </c>
      <c r="C814" s="460">
        <v>43</v>
      </c>
      <c r="D814">
        <f>'Area 24'!EX47</f>
        <v>-1</v>
      </c>
      <c r="E814" s="460">
        <f>'Area 24'!FB47</f>
        <v>1</v>
      </c>
      <c r="F814" s="460">
        <f>'Area 24'!EZ47</f>
        <v>-1</v>
      </c>
      <c r="G814" s="460" t="str">
        <f>'Area 24'!FF47</f>
        <v>-1-1</v>
      </c>
      <c r="H814">
        <f t="shared" si="48"/>
        <v>-1</v>
      </c>
      <c r="I814">
        <f t="shared" si="49"/>
        <v>-1</v>
      </c>
      <c r="J814">
        <f t="shared" si="50"/>
        <v>1</v>
      </c>
    </row>
    <row r="815" spans="1:10">
      <c r="A815" t="s">
        <v>1135</v>
      </c>
      <c r="B815" t="s">
        <v>93</v>
      </c>
      <c r="C815" s="460">
        <v>44</v>
      </c>
      <c r="D815">
        <f>'Area 24'!EX48</f>
        <v>-1</v>
      </c>
      <c r="E815" s="460">
        <f>'Area 24'!FB48</f>
        <v>1</v>
      </c>
      <c r="F815" s="460">
        <f>'Area 24'!EZ48</f>
        <v>-1</v>
      </c>
      <c r="G815" s="460" t="str">
        <f>'Area 24'!FF48</f>
        <v>-1-1</v>
      </c>
      <c r="H815">
        <f t="shared" si="48"/>
        <v>-1</v>
      </c>
      <c r="I815">
        <f t="shared" si="49"/>
        <v>-1</v>
      </c>
      <c r="J815">
        <f t="shared" si="50"/>
        <v>1</v>
      </c>
    </row>
    <row r="816" spans="1:10">
      <c r="A816" t="s">
        <v>1135</v>
      </c>
      <c r="B816" t="s">
        <v>94</v>
      </c>
      <c r="C816" s="460">
        <v>45</v>
      </c>
      <c r="D816">
        <f>'Area 24'!EX49</f>
        <v>-1</v>
      </c>
      <c r="E816" s="460">
        <f>'Area 24'!FB49</f>
        <v>1</v>
      </c>
      <c r="F816" s="460">
        <f>'Area 24'!EZ49</f>
        <v>-1</v>
      </c>
      <c r="G816" s="460" t="str">
        <f>'Area 24'!FF49</f>
        <v>-1-1</v>
      </c>
      <c r="H816">
        <f t="shared" si="48"/>
        <v>-1</v>
      </c>
      <c r="I816">
        <f t="shared" si="49"/>
        <v>-1</v>
      </c>
      <c r="J816">
        <f t="shared" si="50"/>
        <v>1</v>
      </c>
    </row>
    <row r="817" spans="1:10">
      <c r="A817" t="s">
        <v>1135</v>
      </c>
      <c r="B817" t="s">
        <v>95</v>
      </c>
      <c r="C817" s="460">
        <v>46</v>
      </c>
      <c r="D817">
        <f>'Area 24'!EX50</f>
        <v>0</v>
      </c>
      <c r="E817" s="460">
        <f>'Area 24'!FB50</f>
        <v>0</v>
      </c>
      <c r="F817" s="460">
        <f>'Area 24'!EZ50</f>
        <v>0</v>
      </c>
      <c r="G817" s="460" t="str">
        <f>'Area 24'!FF50</f>
        <v>0</v>
      </c>
      <c r="H817">
        <f t="shared" si="48"/>
        <v>0</v>
      </c>
      <c r="I817">
        <f t="shared" si="49"/>
        <v>0</v>
      </c>
      <c r="J817">
        <f t="shared" si="50"/>
        <v>0</v>
      </c>
    </row>
    <row r="818" spans="1:10">
      <c r="A818" t="s">
        <v>1135</v>
      </c>
      <c r="B818" t="s">
        <v>97</v>
      </c>
      <c r="C818" s="460">
        <v>47</v>
      </c>
      <c r="D818">
        <f>'Area 24'!EX51</f>
        <v>1</v>
      </c>
      <c r="E818" s="460">
        <f>'Area 24'!FB51</f>
        <v>1</v>
      </c>
      <c r="F818" s="460">
        <f>'Area 24'!EZ51</f>
        <v>1</v>
      </c>
      <c r="G818" s="460" t="str">
        <f>'Area 24'!FF51</f>
        <v>13</v>
      </c>
      <c r="H818">
        <f t="shared" si="48"/>
        <v>1</v>
      </c>
      <c r="I818">
        <f t="shared" si="49"/>
        <v>1</v>
      </c>
      <c r="J818">
        <f t="shared" si="50"/>
        <v>1</v>
      </c>
    </row>
    <row r="819" spans="1:10">
      <c r="A819" t="s">
        <v>1135</v>
      </c>
      <c r="B819" t="s">
        <v>98</v>
      </c>
      <c r="C819" s="460">
        <v>48</v>
      </c>
      <c r="D819">
        <f>'Area 24'!EX52</f>
        <v>1</v>
      </c>
      <c r="E819" s="460">
        <f>'Area 24'!FB52</f>
        <v>1</v>
      </c>
      <c r="F819" s="460">
        <f>'Area 24'!EZ52</f>
        <v>1</v>
      </c>
      <c r="G819" s="460" t="str">
        <f>'Area 24'!FF52</f>
        <v>13</v>
      </c>
      <c r="H819">
        <f t="shared" si="48"/>
        <v>1</v>
      </c>
      <c r="I819">
        <f t="shared" si="49"/>
        <v>1</v>
      </c>
      <c r="J819">
        <f t="shared" si="50"/>
        <v>1</v>
      </c>
    </row>
    <row r="820" spans="1:10">
      <c r="A820" t="s">
        <v>1135</v>
      </c>
      <c r="B820" t="s">
        <v>99</v>
      </c>
      <c r="C820" s="460">
        <v>49</v>
      </c>
      <c r="D820">
        <f>'Area 24'!EX53</f>
        <v>-1</v>
      </c>
      <c r="E820" s="460">
        <f>'Area 24'!FB53</f>
        <v>1</v>
      </c>
      <c r="F820" s="460">
        <f>'Area 24'!EZ53</f>
        <v>-1</v>
      </c>
      <c r="G820" s="460" t="str">
        <f>'Area 24'!FF53</f>
        <v>-1-1</v>
      </c>
      <c r="H820">
        <f t="shared" si="48"/>
        <v>-1</v>
      </c>
      <c r="I820">
        <f t="shared" si="49"/>
        <v>-1</v>
      </c>
      <c r="J820">
        <f t="shared" si="50"/>
        <v>1</v>
      </c>
    </row>
    <row r="821" spans="1:10">
      <c r="A821" t="s">
        <v>1135</v>
      </c>
      <c r="B821" t="s">
        <v>100</v>
      </c>
      <c r="C821" s="460">
        <v>50</v>
      </c>
      <c r="D821">
        <f>'Area 24'!EX54</f>
        <v>1</v>
      </c>
      <c r="E821" s="460">
        <f>'Area 24'!FB54</f>
        <v>1</v>
      </c>
      <c r="F821" s="460">
        <f>'Area 24'!EZ54</f>
        <v>1</v>
      </c>
      <c r="G821" s="460" t="str">
        <f>'Area 24'!FF54</f>
        <v>14</v>
      </c>
      <c r="H821">
        <f t="shared" si="48"/>
        <v>1</v>
      </c>
      <c r="I821">
        <f t="shared" si="49"/>
        <v>2</v>
      </c>
      <c r="J821">
        <f t="shared" si="50"/>
        <v>2</v>
      </c>
    </row>
    <row r="822" spans="1:10">
      <c r="A822" t="s">
        <v>1135</v>
      </c>
      <c r="B822" t="s">
        <v>101</v>
      </c>
      <c r="C822" s="460">
        <v>51</v>
      </c>
      <c r="D822">
        <f>'Area 24'!EX55</f>
        <v>-1</v>
      </c>
      <c r="E822" s="460">
        <f>'Area 24'!FB55</f>
        <v>1</v>
      </c>
      <c r="F822" s="460">
        <f>'Area 24'!EZ55</f>
        <v>-1</v>
      </c>
      <c r="G822" s="460" t="str">
        <f>'Area 24'!FF55</f>
        <v>-1-1</v>
      </c>
      <c r="H822">
        <f t="shared" si="48"/>
        <v>-1</v>
      </c>
      <c r="I822">
        <f t="shared" si="49"/>
        <v>-1</v>
      </c>
      <c r="J822">
        <f t="shared" si="50"/>
        <v>1</v>
      </c>
    </row>
    <row r="823" spans="1:10">
      <c r="A823" t="s">
        <v>1135</v>
      </c>
      <c r="B823" t="s">
        <v>102</v>
      </c>
      <c r="C823" s="460">
        <v>52</v>
      </c>
      <c r="D823">
        <f>'Area 24'!EX56</f>
        <v>-1</v>
      </c>
      <c r="E823" s="460">
        <f>'Area 24'!FB56</f>
        <v>1</v>
      </c>
      <c r="F823" s="460">
        <f>'Area 24'!EZ56</f>
        <v>-1</v>
      </c>
      <c r="G823" s="460" t="str">
        <f>'Area 24'!FF56</f>
        <v>-1-1</v>
      </c>
      <c r="H823">
        <f t="shared" si="48"/>
        <v>-1</v>
      </c>
      <c r="I823">
        <f t="shared" si="49"/>
        <v>-1</v>
      </c>
      <c r="J823">
        <f t="shared" si="50"/>
        <v>1</v>
      </c>
    </row>
    <row r="824" spans="1:10">
      <c r="A824" t="s">
        <v>1135</v>
      </c>
      <c r="B824" t="s">
        <v>103</v>
      </c>
      <c r="C824" s="460">
        <v>53</v>
      </c>
      <c r="D824">
        <f>'Area 24'!EX57</f>
        <v>1</v>
      </c>
      <c r="E824" s="460">
        <f>'Area 24'!FB57</f>
        <v>1</v>
      </c>
      <c r="F824" s="460">
        <f>'Area 24'!EZ57</f>
        <v>1</v>
      </c>
      <c r="G824" s="460" t="str">
        <f>'Area 24'!FF57</f>
        <v>13</v>
      </c>
      <c r="H824">
        <f t="shared" si="48"/>
        <v>1</v>
      </c>
      <c r="I824">
        <f t="shared" si="49"/>
        <v>1</v>
      </c>
      <c r="J824">
        <f t="shared" si="50"/>
        <v>1</v>
      </c>
    </row>
    <row r="825" spans="1:10">
      <c r="A825" t="s">
        <v>1135</v>
      </c>
      <c r="B825" t="s">
        <v>104</v>
      </c>
      <c r="C825" s="460">
        <v>54</v>
      </c>
      <c r="D825">
        <f>'Area 24'!EX58</f>
        <v>-1</v>
      </c>
      <c r="E825" s="460">
        <f>'Area 24'!FB58</f>
        <v>1</v>
      </c>
      <c r="F825" s="460">
        <f>'Area 24'!EZ58</f>
        <v>-1</v>
      </c>
      <c r="G825" s="460" t="str">
        <f>'Area 24'!FF58</f>
        <v>-1-1</v>
      </c>
      <c r="H825">
        <f t="shared" si="48"/>
        <v>-1</v>
      </c>
      <c r="I825">
        <f t="shared" si="49"/>
        <v>-1</v>
      </c>
      <c r="J825">
        <f t="shared" si="50"/>
        <v>1</v>
      </c>
    </row>
    <row r="826" spans="1:10">
      <c r="A826" t="s">
        <v>1135</v>
      </c>
      <c r="B826" t="s">
        <v>105</v>
      </c>
      <c r="C826" s="460">
        <v>55</v>
      </c>
      <c r="D826">
        <f>'Area 24'!EX59</f>
        <v>-1</v>
      </c>
      <c r="E826" s="460">
        <f>'Area 24'!FB59</f>
        <v>1</v>
      </c>
      <c r="F826" s="460">
        <f>'Area 24'!EZ59</f>
        <v>-1</v>
      </c>
      <c r="G826" s="460" t="str">
        <f>'Area 24'!FF59</f>
        <v>-1-1</v>
      </c>
      <c r="H826">
        <f t="shared" si="48"/>
        <v>-1</v>
      </c>
      <c r="I826">
        <f t="shared" si="49"/>
        <v>-1</v>
      </c>
      <c r="J826">
        <f t="shared" si="50"/>
        <v>1</v>
      </c>
    </row>
    <row r="827" spans="1:10">
      <c r="A827" t="s">
        <v>1135</v>
      </c>
      <c r="B827" t="s">
        <v>106</v>
      </c>
      <c r="C827" s="460">
        <v>56</v>
      </c>
      <c r="D827">
        <f>'Area 24'!EX60</f>
        <v>-1</v>
      </c>
      <c r="E827" s="460">
        <f>'Area 24'!FB60</f>
        <v>1</v>
      </c>
      <c r="F827" s="460">
        <f>'Area 24'!EZ60</f>
        <v>-1</v>
      </c>
      <c r="G827" s="460" t="str">
        <f>'Area 24'!FF60</f>
        <v>-1-1</v>
      </c>
      <c r="H827">
        <f t="shared" si="48"/>
        <v>-1</v>
      </c>
      <c r="I827">
        <f t="shared" si="49"/>
        <v>-1</v>
      </c>
      <c r="J827">
        <f t="shared" si="50"/>
        <v>1</v>
      </c>
    </row>
    <row r="828" spans="1:10">
      <c r="A828" t="s">
        <v>1135</v>
      </c>
      <c r="B828" t="s">
        <v>107</v>
      </c>
      <c r="C828" s="460">
        <v>57</v>
      </c>
      <c r="D828">
        <f>'Area 24'!EX61</f>
        <v>-1</v>
      </c>
      <c r="E828" s="460">
        <f>'Area 24'!FB61</f>
        <v>1</v>
      </c>
      <c r="F828" s="460">
        <f>'Area 24'!EZ61</f>
        <v>-1</v>
      </c>
      <c r="G828" s="460" t="str">
        <f>'Area 24'!FF61</f>
        <v>-1-1</v>
      </c>
      <c r="H828">
        <f t="shared" si="48"/>
        <v>-1</v>
      </c>
      <c r="I828">
        <f t="shared" si="49"/>
        <v>-1</v>
      </c>
      <c r="J828">
        <f t="shared" si="50"/>
        <v>1</v>
      </c>
    </row>
    <row r="829" spans="1:10">
      <c r="A829" t="s">
        <v>1135</v>
      </c>
      <c r="B829" t="s">
        <v>108</v>
      </c>
      <c r="C829" s="460">
        <v>58</v>
      </c>
      <c r="D829">
        <f>'Area 24'!EX62</f>
        <v>-1</v>
      </c>
      <c r="E829" s="460">
        <f>'Area 24'!FB62</f>
        <v>1</v>
      </c>
      <c r="F829" s="460">
        <f>'Area 24'!EZ62</f>
        <v>-1</v>
      </c>
      <c r="G829" s="460" t="str">
        <f>'Area 24'!FF62</f>
        <v>-1-1</v>
      </c>
      <c r="H829">
        <f t="shared" si="48"/>
        <v>-1</v>
      </c>
      <c r="I829">
        <f t="shared" si="49"/>
        <v>-1</v>
      </c>
      <c r="J829">
        <f t="shared" si="50"/>
        <v>1</v>
      </c>
    </row>
    <row r="830" spans="1:10">
      <c r="A830" t="s">
        <v>1135</v>
      </c>
      <c r="B830" t="s">
        <v>109</v>
      </c>
      <c r="C830" s="460">
        <v>59</v>
      </c>
      <c r="D830">
        <f>'Area 24'!EX63</f>
        <v>-1</v>
      </c>
      <c r="E830" s="460">
        <f>'Area 24'!FB63</f>
        <v>1</v>
      </c>
      <c r="F830" s="460">
        <f>'Area 24'!EZ63</f>
        <v>-1</v>
      </c>
      <c r="G830" s="460" t="str">
        <f>'Area 24'!FF63</f>
        <v>-1-1</v>
      </c>
      <c r="H830">
        <f t="shared" si="48"/>
        <v>-1</v>
      </c>
      <c r="I830">
        <f t="shared" si="49"/>
        <v>-1</v>
      </c>
      <c r="J830">
        <f t="shared" si="50"/>
        <v>1</v>
      </c>
    </row>
    <row r="831" spans="1:10">
      <c r="A831" t="s">
        <v>1135</v>
      </c>
      <c r="B831" t="s">
        <v>110</v>
      </c>
      <c r="C831" s="460">
        <v>60</v>
      </c>
      <c r="D831">
        <f>'Area 24'!EX64</f>
        <v>-1</v>
      </c>
      <c r="E831" s="460">
        <f>'Area 24'!FB64</f>
        <v>1</v>
      </c>
      <c r="F831" s="460">
        <f>'Area 24'!EZ64</f>
        <v>-1</v>
      </c>
      <c r="G831" s="460" t="str">
        <f>'Area 24'!FF64</f>
        <v>-1-1</v>
      </c>
      <c r="H831">
        <f t="shared" si="48"/>
        <v>-1</v>
      </c>
      <c r="I831">
        <f t="shared" si="49"/>
        <v>-1</v>
      </c>
      <c r="J831">
        <f t="shared" si="50"/>
        <v>1</v>
      </c>
    </row>
    <row r="832" spans="1:10">
      <c r="A832" t="s">
        <v>1135</v>
      </c>
      <c r="B832" t="s">
        <v>111</v>
      </c>
      <c r="C832" s="460">
        <v>61</v>
      </c>
      <c r="D832">
        <f>'Area 24'!EX65</f>
        <v>-1</v>
      </c>
      <c r="E832" s="460">
        <f>'Area 24'!FB65</f>
        <v>1</v>
      </c>
      <c r="F832" s="460">
        <f>'Area 24'!EZ65</f>
        <v>-1</v>
      </c>
      <c r="G832" s="460" t="str">
        <f>'Area 24'!FF65</f>
        <v>-1-1</v>
      </c>
      <c r="H832">
        <f t="shared" si="48"/>
        <v>-1</v>
      </c>
      <c r="I832">
        <f t="shared" si="49"/>
        <v>-1</v>
      </c>
      <c r="J832">
        <f t="shared" si="50"/>
        <v>1</v>
      </c>
    </row>
    <row r="833" spans="1:10">
      <c r="A833" t="s">
        <v>1135</v>
      </c>
      <c r="B833" t="s">
        <v>112</v>
      </c>
      <c r="C833" s="460">
        <v>62</v>
      </c>
      <c r="D833">
        <f>'Area 24'!EX66</f>
        <v>-1</v>
      </c>
      <c r="E833" s="460">
        <f>'Area 24'!FB66</f>
        <v>1</v>
      </c>
      <c r="F833" s="460">
        <f>'Area 24'!EZ66</f>
        <v>-1</v>
      </c>
      <c r="G833" s="460" t="str">
        <f>'Area 24'!FF66</f>
        <v>-1-1</v>
      </c>
      <c r="H833">
        <f t="shared" si="48"/>
        <v>-1</v>
      </c>
      <c r="I833">
        <f t="shared" si="49"/>
        <v>-1</v>
      </c>
      <c r="J833">
        <f t="shared" si="50"/>
        <v>1</v>
      </c>
    </row>
    <row r="834" spans="1:10">
      <c r="A834" t="s">
        <v>1135</v>
      </c>
      <c r="B834" t="s">
        <v>113</v>
      </c>
      <c r="C834" s="460">
        <v>63</v>
      </c>
      <c r="D834">
        <f>'Area 24'!EX67</f>
        <v>-1</v>
      </c>
      <c r="E834" s="460">
        <f>'Area 24'!FB67</f>
        <v>1</v>
      </c>
      <c r="F834" s="460">
        <f>'Area 24'!EZ67</f>
        <v>-1</v>
      </c>
      <c r="G834" s="460" t="str">
        <f>'Area 24'!FF67</f>
        <v>-1-1</v>
      </c>
      <c r="H834">
        <f t="shared" si="48"/>
        <v>-1</v>
      </c>
      <c r="I834">
        <f t="shared" si="49"/>
        <v>-1</v>
      </c>
      <c r="J834">
        <f t="shared" si="50"/>
        <v>1</v>
      </c>
    </row>
    <row r="835" spans="1:10">
      <c r="A835" t="s">
        <v>1135</v>
      </c>
      <c r="B835" t="s">
        <v>114</v>
      </c>
      <c r="C835" s="460">
        <v>64</v>
      </c>
      <c r="D835">
        <f>'Area 24'!EX68</f>
        <v>-1</v>
      </c>
      <c r="E835" s="460">
        <f>'Area 24'!FB68</f>
        <v>1</v>
      </c>
      <c r="F835" s="460">
        <f>'Area 24'!EZ68</f>
        <v>-1</v>
      </c>
      <c r="G835" s="460" t="str">
        <f>'Area 24'!FF68</f>
        <v>-1-1</v>
      </c>
      <c r="H835">
        <f t="shared" si="48"/>
        <v>-1</v>
      </c>
      <c r="I835">
        <f t="shared" si="49"/>
        <v>-1</v>
      </c>
      <c r="J835">
        <f t="shared" si="50"/>
        <v>1</v>
      </c>
    </row>
    <row r="836" spans="1:10">
      <c r="A836" t="s">
        <v>1135</v>
      </c>
      <c r="B836" t="s">
        <v>115</v>
      </c>
      <c r="C836" s="460">
        <v>65</v>
      </c>
      <c r="D836">
        <f>'Area 24'!EX69</f>
        <v>-1</v>
      </c>
      <c r="E836" s="460">
        <f>'Area 24'!FB69</f>
        <v>1</v>
      </c>
      <c r="F836" s="460">
        <f>'Area 24'!EZ69</f>
        <v>-1</v>
      </c>
      <c r="G836" s="460" t="str">
        <f>'Area 24'!FF69</f>
        <v>-1-1</v>
      </c>
      <c r="H836">
        <f t="shared" si="48"/>
        <v>-1</v>
      </c>
      <c r="I836">
        <f t="shared" si="49"/>
        <v>-1</v>
      </c>
      <c r="J836">
        <f t="shared" si="50"/>
        <v>1</v>
      </c>
    </row>
    <row r="837" spans="1:10">
      <c r="A837" t="s">
        <v>1135</v>
      </c>
      <c r="B837" t="s">
        <v>116</v>
      </c>
      <c r="C837" s="460">
        <v>66</v>
      </c>
      <c r="D837">
        <f>'Area 24'!EX70</f>
        <v>0</v>
      </c>
      <c r="E837" s="460">
        <f>'Area 24'!FB70</f>
        <v>0</v>
      </c>
      <c r="F837" s="460">
        <f>'Area 24'!EZ70</f>
        <v>0</v>
      </c>
      <c r="G837" s="460" t="str">
        <f>'Area 24'!FF70</f>
        <v>0</v>
      </c>
      <c r="H837">
        <f t="shared" si="48"/>
        <v>0</v>
      </c>
      <c r="I837">
        <f t="shared" si="49"/>
        <v>0</v>
      </c>
      <c r="J837">
        <f t="shared" si="50"/>
        <v>0</v>
      </c>
    </row>
    <row r="838" spans="1:10">
      <c r="A838" t="s">
        <v>1135</v>
      </c>
      <c r="B838" t="s">
        <v>118</v>
      </c>
      <c r="C838" s="460">
        <v>67</v>
      </c>
      <c r="D838">
        <f>'Area 24'!EX71</f>
        <v>-1</v>
      </c>
      <c r="E838" s="460">
        <f>'Area 24'!FB71</f>
        <v>1</v>
      </c>
      <c r="F838" s="460">
        <f>'Area 24'!EZ71</f>
        <v>-1</v>
      </c>
      <c r="G838" s="460" t="str">
        <f>'Area 24'!FF71</f>
        <v>-1-1</v>
      </c>
      <c r="H838">
        <f t="shared" si="48"/>
        <v>-1</v>
      </c>
      <c r="I838">
        <f t="shared" si="49"/>
        <v>-1</v>
      </c>
      <c r="J838">
        <f t="shared" si="50"/>
        <v>1</v>
      </c>
    </row>
    <row r="839" spans="1:10">
      <c r="A839" t="s">
        <v>1135</v>
      </c>
      <c r="B839" t="s">
        <v>119</v>
      </c>
      <c r="C839" s="460">
        <v>68</v>
      </c>
      <c r="D839">
        <f>'Area 24'!EX72</f>
        <v>-1</v>
      </c>
      <c r="E839" s="460">
        <f>'Area 24'!FB72</f>
        <v>1</v>
      </c>
      <c r="F839" s="460">
        <f>'Area 24'!EZ72</f>
        <v>-1</v>
      </c>
      <c r="G839" s="460" t="str">
        <f>'Area 24'!FF72</f>
        <v>-1-1</v>
      </c>
      <c r="H839">
        <f t="shared" si="48"/>
        <v>-1</v>
      </c>
      <c r="I839">
        <f t="shared" si="49"/>
        <v>-1</v>
      </c>
      <c r="J839">
        <f t="shared" si="50"/>
        <v>1</v>
      </c>
    </row>
    <row r="840" spans="1:10">
      <c r="A840" t="s">
        <v>1135</v>
      </c>
      <c r="B840" t="s">
        <v>120</v>
      </c>
      <c r="C840" s="460">
        <v>69</v>
      </c>
      <c r="D840">
        <f>'Area 24'!EX73</f>
        <v>-1</v>
      </c>
      <c r="E840" s="460">
        <f>'Area 24'!FB73</f>
        <v>1</v>
      </c>
      <c r="F840" s="460">
        <f>'Area 24'!EZ73</f>
        <v>-1</v>
      </c>
      <c r="G840" s="460" t="str">
        <f>'Area 24'!FF73</f>
        <v>-1-1</v>
      </c>
      <c r="H840">
        <f t="shared" si="48"/>
        <v>-1</v>
      </c>
      <c r="I840">
        <f t="shared" si="49"/>
        <v>-1</v>
      </c>
      <c r="J840">
        <f t="shared" si="50"/>
        <v>1</v>
      </c>
    </row>
    <row r="841" spans="1:10">
      <c r="A841" t="s">
        <v>1135</v>
      </c>
      <c r="B841" t="s">
        <v>121</v>
      </c>
      <c r="C841" s="460">
        <v>70</v>
      </c>
      <c r="D841">
        <f>'Area 24'!EX74</f>
        <v>-1</v>
      </c>
      <c r="E841" s="460">
        <f>'Area 24'!FB74</f>
        <v>1</v>
      </c>
      <c r="F841" s="460">
        <f>'Area 24'!EZ74</f>
        <v>-1</v>
      </c>
      <c r="G841" s="460" t="str">
        <f>'Area 24'!FF74</f>
        <v>-1-1</v>
      </c>
      <c r="H841">
        <f t="shared" si="48"/>
        <v>-1</v>
      </c>
      <c r="I841">
        <f t="shared" si="49"/>
        <v>-1</v>
      </c>
      <c r="J841">
        <f t="shared" si="50"/>
        <v>1</v>
      </c>
    </row>
    <row r="842" spans="1:10">
      <c r="A842" t="s">
        <v>1136</v>
      </c>
      <c r="B842" t="s">
        <v>40</v>
      </c>
      <c r="C842" s="460">
        <v>1</v>
      </c>
      <c r="D842">
        <f>'Area 24'!FS5</f>
        <v>3</v>
      </c>
      <c r="E842" s="460">
        <f>'Area 24'!FW5</f>
        <v>2</v>
      </c>
      <c r="F842" s="460">
        <f>'Area 24'!FU5</f>
        <v>6</v>
      </c>
      <c r="G842" s="460" t="str">
        <f>'Area 24'!GA5</f>
        <v>24</v>
      </c>
      <c r="H842">
        <f t="shared" ref="H842:H851" si="51">VLOOKUP(F842,biorisk,2,FALSE)</f>
        <v>2</v>
      </c>
      <c r="I842">
        <f>VLOOKUP(G842,futurerisk,2,FALSE)</f>
        <v>3</v>
      </c>
      <c r="J842">
        <f t="shared" ref="J842:J851" si="52">H842*I842</f>
        <v>6</v>
      </c>
    </row>
    <row r="843" spans="1:10">
      <c r="A843" t="s">
        <v>1136</v>
      </c>
      <c r="B843" t="s">
        <v>41</v>
      </c>
      <c r="C843" s="460">
        <v>2</v>
      </c>
      <c r="D843">
        <f>'Area 24'!FS6</f>
        <v>1</v>
      </c>
      <c r="E843" s="460">
        <f>'Area 24'!FW6</f>
        <v>1</v>
      </c>
      <c r="F843" s="460">
        <f>'Area 24'!FU6</f>
        <v>1</v>
      </c>
      <c r="G843" s="460" t="str">
        <f>'Area 24'!GA6</f>
        <v>11</v>
      </c>
      <c r="H843">
        <f t="shared" si="51"/>
        <v>1</v>
      </c>
      <c r="I843">
        <f t="shared" ref="I843:I851" si="53">VLOOKUP(G843,futurerisk,2,FALSE)</f>
        <v>1</v>
      </c>
      <c r="J843">
        <f t="shared" si="52"/>
        <v>1</v>
      </c>
    </row>
    <row r="844" spans="1:10">
      <c r="A844" t="s">
        <v>1136</v>
      </c>
      <c r="B844" t="s">
        <v>44</v>
      </c>
      <c r="C844" s="460">
        <v>3</v>
      </c>
      <c r="D844">
        <f>'Area 24'!FS7</f>
        <v>1</v>
      </c>
      <c r="E844" s="460">
        <f>'Area 24'!FW7</f>
        <v>1</v>
      </c>
      <c r="F844" s="460">
        <f>'Area 24'!FU7</f>
        <v>1</v>
      </c>
      <c r="G844" s="460" t="str">
        <f>'Area 24'!GA7</f>
        <v>13</v>
      </c>
      <c r="H844">
        <f t="shared" si="51"/>
        <v>1</v>
      </c>
      <c r="I844">
        <f t="shared" si="53"/>
        <v>1</v>
      </c>
      <c r="J844">
        <f t="shared" si="52"/>
        <v>1</v>
      </c>
    </row>
    <row r="845" spans="1:10">
      <c r="A845" t="s">
        <v>1136</v>
      </c>
      <c r="B845" t="s">
        <v>45</v>
      </c>
      <c r="C845" s="460">
        <v>4</v>
      </c>
      <c r="D845">
        <f>'Area 24'!FS8</f>
        <v>-1</v>
      </c>
      <c r="E845" s="460">
        <f>'Area 24'!FW8</f>
        <v>1</v>
      </c>
      <c r="F845" s="460">
        <f>'Area 24'!FU8</f>
        <v>-1</v>
      </c>
      <c r="G845" s="460" t="str">
        <f>'Area 24'!GA8</f>
        <v>-1-1</v>
      </c>
      <c r="H845">
        <f t="shared" si="51"/>
        <v>-1</v>
      </c>
      <c r="I845">
        <f t="shared" si="53"/>
        <v>-1</v>
      </c>
      <c r="J845">
        <f t="shared" si="52"/>
        <v>1</v>
      </c>
    </row>
    <row r="846" spans="1:10">
      <c r="A846" t="s">
        <v>1136</v>
      </c>
      <c r="B846" t="s">
        <v>46</v>
      </c>
      <c r="C846" s="460">
        <v>5</v>
      </c>
      <c r="D846">
        <f>'Area 24'!FS9</f>
        <v>2</v>
      </c>
      <c r="E846" s="460">
        <f>'Area 24'!FW9</f>
        <v>1</v>
      </c>
      <c r="F846" s="460">
        <f>'Area 24'!FU9</f>
        <v>2</v>
      </c>
      <c r="G846" s="460" t="str">
        <f>'Area 24'!GA9</f>
        <v>13</v>
      </c>
      <c r="H846">
        <f t="shared" si="51"/>
        <v>1</v>
      </c>
      <c r="I846">
        <f t="shared" si="53"/>
        <v>1</v>
      </c>
      <c r="J846">
        <f t="shared" si="52"/>
        <v>1</v>
      </c>
    </row>
    <row r="847" spans="1:10">
      <c r="A847" t="s">
        <v>1136</v>
      </c>
      <c r="B847" t="s">
        <v>48</v>
      </c>
      <c r="C847" s="460">
        <v>6</v>
      </c>
      <c r="D847">
        <f>'Area 24'!FS10</f>
        <v>4</v>
      </c>
      <c r="E847" s="460">
        <f>'Area 24'!FW10</f>
        <v>4</v>
      </c>
      <c r="F847" s="460">
        <f>'Area 24'!FU10</f>
        <v>16</v>
      </c>
      <c r="G847" s="460" t="str">
        <f>'Area 24'!GA10</f>
        <v>45</v>
      </c>
      <c r="H847">
        <f t="shared" si="51"/>
        <v>4</v>
      </c>
      <c r="I847">
        <f t="shared" si="53"/>
        <v>5</v>
      </c>
      <c r="J847">
        <f t="shared" si="52"/>
        <v>20</v>
      </c>
    </row>
    <row r="848" spans="1:10">
      <c r="A848" t="s">
        <v>1136</v>
      </c>
      <c r="B848" t="s">
        <v>49</v>
      </c>
      <c r="C848" s="460">
        <v>7</v>
      </c>
      <c r="D848">
        <f>'Area 24'!FS11</f>
        <v>0</v>
      </c>
      <c r="E848" s="460">
        <f>'Area 24'!FW11</f>
        <v>0</v>
      </c>
      <c r="F848" s="460">
        <f>'Area 24'!FU11</f>
        <v>0</v>
      </c>
      <c r="G848" s="460" t="str">
        <f>'Area 24'!GA11</f>
        <v>0</v>
      </c>
      <c r="H848">
        <f t="shared" si="51"/>
        <v>0</v>
      </c>
      <c r="I848">
        <f t="shared" si="53"/>
        <v>0</v>
      </c>
      <c r="J848">
        <f t="shared" si="52"/>
        <v>0</v>
      </c>
    </row>
    <row r="849" spans="1:10">
      <c r="A849" t="s">
        <v>1136</v>
      </c>
      <c r="B849" t="s">
        <v>50</v>
      </c>
      <c r="C849" s="460">
        <v>8</v>
      </c>
      <c r="D849">
        <f>'Area 24'!FS12</f>
        <v>0</v>
      </c>
      <c r="E849" s="460">
        <f>'Area 24'!FW12</f>
        <v>0</v>
      </c>
      <c r="F849" s="460">
        <f>'Area 24'!FU12</f>
        <v>0</v>
      </c>
      <c r="G849" s="460" t="str">
        <f>'Area 24'!GA12</f>
        <v>0</v>
      </c>
      <c r="H849">
        <f t="shared" si="51"/>
        <v>0</v>
      </c>
      <c r="I849">
        <f t="shared" si="53"/>
        <v>0</v>
      </c>
      <c r="J849">
        <f t="shared" si="52"/>
        <v>0</v>
      </c>
    </row>
    <row r="850" spans="1:10">
      <c r="A850" t="s">
        <v>1136</v>
      </c>
      <c r="B850" t="s">
        <v>52</v>
      </c>
      <c r="C850" s="460">
        <v>9</v>
      </c>
      <c r="D850">
        <f>'Area 24'!FS13</f>
        <v>1</v>
      </c>
      <c r="E850" s="460">
        <f>'Area 24'!FW13</f>
        <v>1</v>
      </c>
      <c r="F850" s="460">
        <f>'Area 24'!FU13</f>
        <v>1</v>
      </c>
      <c r="G850" s="460" t="str">
        <f>'Area 24'!GA13</f>
        <v>14</v>
      </c>
      <c r="H850">
        <f t="shared" si="51"/>
        <v>1</v>
      </c>
      <c r="I850">
        <f t="shared" si="53"/>
        <v>2</v>
      </c>
      <c r="J850">
        <f t="shared" si="52"/>
        <v>2</v>
      </c>
    </row>
    <row r="851" spans="1:10">
      <c r="A851" t="s">
        <v>1136</v>
      </c>
      <c r="B851" t="s">
        <v>53</v>
      </c>
      <c r="C851" s="460">
        <v>10</v>
      </c>
      <c r="D851">
        <f>'Area 24'!FS14</f>
        <v>-1</v>
      </c>
      <c r="E851" s="460">
        <f>'Area 24'!FW14</f>
        <v>1</v>
      </c>
      <c r="F851" s="460">
        <f>'Area 24'!FU14</f>
        <v>-1</v>
      </c>
      <c r="G851" s="460" t="str">
        <f>'Area 24'!GA14</f>
        <v>-1-1</v>
      </c>
      <c r="H851">
        <f t="shared" si="51"/>
        <v>-1</v>
      </c>
      <c r="I851">
        <f t="shared" si="53"/>
        <v>-1</v>
      </c>
      <c r="J851">
        <f t="shared" si="52"/>
        <v>1</v>
      </c>
    </row>
    <row r="852" spans="1:10">
      <c r="A852" t="s">
        <v>1136</v>
      </c>
      <c r="B852" t="s">
        <v>55</v>
      </c>
      <c r="C852" s="460">
        <v>11</v>
      </c>
      <c r="D852">
        <f>'Area 24'!FS15</f>
        <v>1</v>
      </c>
      <c r="E852" s="460">
        <f>'Area 24'!FW15</f>
        <v>2</v>
      </c>
      <c r="F852" s="460">
        <f>'Area 24'!FU15</f>
        <v>2</v>
      </c>
      <c r="G852" s="460" t="str">
        <f>'Area 24'!GA15</f>
        <v>14</v>
      </c>
      <c r="H852">
        <f t="shared" ref="H852:H911" si="54">VLOOKUP(F852,biorisk,2,FALSE)</f>
        <v>1</v>
      </c>
      <c r="I852">
        <f t="shared" ref="I852:I911" si="55">VLOOKUP(G852,futurerisk,2,FALSE)</f>
        <v>2</v>
      </c>
      <c r="J852">
        <f t="shared" ref="J852:J911" si="56">H852*I852</f>
        <v>2</v>
      </c>
    </row>
    <row r="853" spans="1:10">
      <c r="A853" t="s">
        <v>1136</v>
      </c>
      <c r="B853" t="s">
        <v>56</v>
      </c>
      <c r="C853" s="460">
        <v>12</v>
      </c>
      <c r="D853">
        <f>'Area 24'!FS16</f>
        <v>0</v>
      </c>
      <c r="E853" s="460">
        <f>'Area 24'!FW16</f>
        <v>0</v>
      </c>
      <c r="F853" s="460">
        <f>'Area 24'!FU16</f>
        <v>0</v>
      </c>
      <c r="G853" s="460" t="str">
        <f>'Area 24'!GA16</f>
        <v>0</v>
      </c>
      <c r="H853">
        <f t="shared" si="54"/>
        <v>0</v>
      </c>
      <c r="I853">
        <f t="shared" si="55"/>
        <v>0</v>
      </c>
      <c r="J853">
        <f t="shared" si="56"/>
        <v>0</v>
      </c>
    </row>
    <row r="854" spans="1:10">
      <c r="A854" t="s">
        <v>1136</v>
      </c>
      <c r="B854" t="s">
        <v>57</v>
      </c>
      <c r="C854" s="460">
        <v>13</v>
      </c>
      <c r="D854">
        <f>'Area 24'!FS17</f>
        <v>-1</v>
      </c>
      <c r="E854" s="460">
        <f>'Area 24'!FW17</f>
        <v>1</v>
      </c>
      <c r="F854" s="460">
        <f>'Area 24'!FU17</f>
        <v>-1</v>
      </c>
      <c r="G854" s="460" t="str">
        <f>'Area 24'!GA17</f>
        <v>-1-1</v>
      </c>
      <c r="H854">
        <f t="shared" si="54"/>
        <v>-1</v>
      </c>
      <c r="I854">
        <f t="shared" si="55"/>
        <v>-1</v>
      </c>
      <c r="J854">
        <f t="shared" si="56"/>
        <v>1</v>
      </c>
    </row>
    <row r="855" spans="1:10">
      <c r="A855" t="s">
        <v>1136</v>
      </c>
      <c r="B855" t="s">
        <v>58</v>
      </c>
      <c r="C855" s="460">
        <v>14</v>
      </c>
      <c r="D855">
        <f>'Area 24'!FS18</f>
        <v>-1</v>
      </c>
      <c r="E855" s="460">
        <f>'Area 24'!FW18</f>
        <v>1</v>
      </c>
      <c r="F855" s="460">
        <f>'Area 24'!FU18</f>
        <v>-1</v>
      </c>
      <c r="G855" s="460" t="str">
        <f>'Area 24'!GA18</f>
        <v>-1-1</v>
      </c>
      <c r="H855">
        <f t="shared" si="54"/>
        <v>-1</v>
      </c>
      <c r="I855">
        <f t="shared" si="55"/>
        <v>-1</v>
      </c>
      <c r="J855">
        <f t="shared" si="56"/>
        <v>1</v>
      </c>
    </row>
    <row r="856" spans="1:10">
      <c r="A856" t="s">
        <v>1136</v>
      </c>
      <c r="B856" t="s">
        <v>59</v>
      </c>
      <c r="C856" s="460">
        <v>15</v>
      </c>
      <c r="D856">
        <f>'Area 24'!FS19</f>
        <v>-1</v>
      </c>
      <c r="E856" s="460">
        <f>'Area 24'!FW19</f>
        <v>1</v>
      </c>
      <c r="F856" s="460">
        <f>'Area 24'!FU19</f>
        <v>-1</v>
      </c>
      <c r="G856" s="460" t="str">
        <f>'Area 24'!GA19</f>
        <v>-1-1</v>
      </c>
      <c r="H856">
        <f t="shared" si="54"/>
        <v>-1</v>
      </c>
      <c r="I856">
        <f t="shared" si="55"/>
        <v>-1</v>
      </c>
      <c r="J856">
        <f t="shared" si="56"/>
        <v>1</v>
      </c>
    </row>
    <row r="857" spans="1:10">
      <c r="A857" t="s">
        <v>1136</v>
      </c>
      <c r="B857" t="s">
        <v>61</v>
      </c>
      <c r="C857" s="460">
        <v>16</v>
      </c>
      <c r="D857">
        <f>'Area 24'!FS20</f>
        <v>1</v>
      </c>
      <c r="E857" s="460">
        <f>'Area 24'!FW20</f>
        <v>1</v>
      </c>
      <c r="F857" s="460">
        <f>'Area 24'!FU20</f>
        <v>1</v>
      </c>
      <c r="G857" s="460" t="str">
        <f>'Area 24'!GA20</f>
        <v>13</v>
      </c>
      <c r="H857">
        <f t="shared" si="54"/>
        <v>1</v>
      </c>
      <c r="I857">
        <f t="shared" si="55"/>
        <v>1</v>
      </c>
      <c r="J857">
        <f t="shared" si="56"/>
        <v>1</v>
      </c>
    </row>
    <row r="858" spans="1:10">
      <c r="A858" t="s">
        <v>1136</v>
      </c>
      <c r="B858" t="s">
        <v>62</v>
      </c>
      <c r="C858" s="460">
        <v>17</v>
      </c>
      <c r="D858">
        <f>'Area 24'!FS21</f>
        <v>1</v>
      </c>
      <c r="E858" s="460">
        <f>'Area 24'!FW21</f>
        <v>1</v>
      </c>
      <c r="F858" s="460">
        <f>'Area 24'!FU21</f>
        <v>1</v>
      </c>
      <c r="G858" s="460" t="str">
        <f>'Area 24'!GA21</f>
        <v>13</v>
      </c>
      <c r="H858">
        <f t="shared" si="54"/>
        <v>1</v>
      </c>
      <c r="I858">
        <f t="shared" si="55"/>
        <v>1</v>
      </c>
      <c r="J858">
        <f t="shared" si="56"/>
        <v>1</v>
      </c>
    </row>
    <row r="859" spans="1:10">
      <c r="A859" t="s">
        <v>1136</v>
      </c>
      <c r="B859" t="s">
        <v>291</v>
      </c>
      <c r="C859" s="460">
        <v>18</v>
      </c>
      <c r="D859">
        <f>'Area 24'!FS22</f>
        <v>1</v>
      </c>
      <c r="E859" s="460">
        <f>'Area 24'!FW22</f>
        <v>1</v>
      </c>
      <c r="F859" s="460">
        <f>'Area 24'!FU22</f>
        <v>1</v>
      </c>
      <c r="G859" s="460" t="str">
        <f>'Area 24'!GA22</f>
        <v>13</v>
      </c>
      <c r="H859">
        <f t="shared" si="54"/>
        <v>1</v>
      </c>
      <c r="I859">
        <f t="shared" si="55"/>
        <v>1</v>
      </c>
      <c r="J859">
        <f t="shared" si="56"/>
        <v>1</v>
      </c>
    </row>
    <row r="860" spans="1:10">
      <c r="A860" t="s">
        <v>1136</v>
      </c>
      <c r="B860" t="s">
        <v>64</v>
      </c>
      <c r="C860" s="460">
        <v>19</v>
      </c>
      <c r="D860">
        <f>'Area 24'!FS23</f>
        <v>0</v>
      </c>
      <c r="E860" s="460">
        <f>'Area 24'!FW23</f>
        <v>0</v>
      </c>
      <c r="F860" s="460">
        <f>'Area 24'!FU23</f>
        <v>0</v>
      </c>
      <c r="G860" s="460" t="str">
        <f>'Area 24'!GA23</f>
        <v>0</v>
      </c>
      <c r="H860">
        <f t="shared" si="54"/>
        <v>0</v>
      </c>
      <c r="I860">
        <f t="shared" si="55"/>
        <v>0</v>
      </c>
      <c r="J860">
        <f t="shared" si="56"/>
        <v>0</v>
      </c>
    </row>
    <row r="861" spans="1:10">
      <c r="A861" t="s">
        <v>1136</v>
      </c>
      <c r="B861" t="s">
        <v>65</v>
      </c>
      <c r="C861" s="460">
        <v>20</v>
      </c>
      <c r="D861">
        <f>'Area 24'!FS24</f>
        <v>-1</v>
      </c>
      <c r="E861" s="460">
        <f>'Area 24'!FW24</f>
        <v>1</v>
      </c>
      <c r="F861" s="460">
        <f>'Area 24'!FU24</f>
        <v>-1</v>
      </c>
      <c r="G861" s="460" t="str">
        <f>'Area 24'!GA24</f>
        <v>-1-1</v>
      </c>
      <c r="H861">
        <f t="shared" si="54"/>
        <v>-1</v>
      </c>
      <c r="I861">
        <f t="shared" si="55"/>
        <v>-1</v>
      </c>
      <c r="J861">
        <f t="shared" si="56"/>
        <v>1</v>
      </c>
    </row>
    <row r="862" spans="1:10">
      <c r="A862" t="s">
        <v>1136</v>
      </c>
      <c r="B862" t="s">
        <v>66</v>
      </c>
      <c r="C862" s="460">
        <v>21</v>
      </c>
      <c r="D862">
        <f>'Area 24'!FS25</f>
        <v>1</v>
      </c>
      <c r="E862" s="460">
        <f>'Area 24'!FW25</f>
        <v>1</v>
      </c>
      <c r="F862" s="460">
        <f>'Area 24'!FU25</f>
        <v>1</v>
      </c>
      <c r="G862" s="460" t="str">
        <f>'Area 24'!GA25</f>
        <v>13</v>
      </c>
      <c r="H862">
        <f t="shared" si="54"/>
        <v>1</v>
      </c>
      <c r="I862">
        <f t="shared" si="55"/>
        <v>1</v>
      </c>
      <c r="J862">
        <f t="shared" si="56"/>
        <v>1</v>
      </c>
    </row>
    <row r="863" spans="1:10">
      <c r="A863" t="s">
        <v>1136</v>
      </c>
      <c r="B863" t="s">
        <v>67</v>
      </c>
      <c r="C863" s="460">
        <v>22</v>
      </c>
      <c r="D863">
        <f>'Area 24'!FS26</f>
        <v>-1</v>
      </c>
      <c r="E863" s="460">
        <f>'Area 24'!FW26</f>
        <v>1</v>
      </c>
      <c r="F863" s="460">
        <f>'Area 24'!FU26</f>
        <v>-1</v>
      </c>
      <c r="G863" s="460" t="str">
        <f>'Area 24'!GA26</f>
        <v>-1-1</v>
      </c>
      <c r="H863">
        <f t="shared" si="54"/>
        <v>-1</v>
      </c>
      <c r="I863">
        <f t="shared" si="55"/>
        <v>-1</v>
      </c>
      <c r="J863">
        <f t="shared" si="56"/>
        <v>1</v>
      </c>
    </row>
    <row r="864" spans="1:10">
      <c r="A864" t="s">
        <v>1136</v>
      </c>
      <c r="B864" t="s">
        <v>69</v>
      </c>
      <c r="C864" s="460">
        <v>23</v>
      </c>
      <c r="D864">
        <f>'Area 24'!FS27</f>
        <v>0</v>
      </c>
      <c r="E864" s="460">
        <f>'Area 24'!FW27</f>
        <v>0</v>
      </c>
      <c r="F864" s="460">
        <f>'Area 24'!FU27</f>
        <v>0</v>
      </c>
      <c r="G864" s="460" t="str">
        <f>'Area 24'!GA27</f>
        <v>0</v>
      </c>
      <c r="H864">
        <f t="shared" si="54"/>
        <v>0</v>
      </c>
      <c r="I864">
        <f t="shared" si="55"/>
        <v>0</v>
      </c>
      <c r="J864">
        <f t="shared" si="56"/>
        <v>0</v>
      </c>
    </row>
    <row r="865" spans="1:10">
      <c r="A865" t="s">
        <v>1136</v>
      </c>
      <c r="B865" t="s">
        <v>71</v>
      </c>
      <c r="C865" s="460">
        <v>24</v>
      </c>
      <c r="D865">
        <f>'Area 24'!FS28</f>
        <v>0</v>
      </c>
      <c r="E865" s="460">
        <f>'Area 24'!FW28</f>
        <v>0</v>
      </c>
      <c r="F865" s="460">
        <f>'Area 24'!FU28</f>
        <v>0</v>
      </c>
      <c r="G865" s="460" t="str">
        <f>'Area 24'!GA28</f>
        <v>0</v>
      </c>
      <c r="H865">
        <f t="shared" si="54"/>
        <v>0</v>
      </c>
      <c r="I865">
        <f t="shared" si="55"/>
        <v>0</v>
      </c>
      <c r="J865">
        <f t="shared" si="56"/>
        <v>0</v>
      </c>
    </row>
    <row r="866" spans="1:10">
      <c r="A866" t="s">
        <v>1136</v>
      </c>
      <c r="B866" t="s">
        <v>72</v>
      </c>
      <c r="C866" s="460">
        <v>25</v>
      </c>
      <c r="D866">
        <f>'Area 24'!FS29</f>
        <v>2</v>
      </c>
      <c r="E866" s="460">
        <f>'Area 24'!FW29</f>
        <v>4</v>
      </c>
      <c r="F866" s="460">
        <f>'Area 24'!FU29</f>
        <v>8</v>
      </c>
      <c r="G866" s="460" t="str">
        <f>'Area 24'!GA29</f>
        <v>33</v>
      </c>
      <c r="H866">
        <f t="shared" si="54"/>
        <v>3</v>
      </c>
      <c r="I866">
        <f t="shared" si="55"/>
        <v>3</v>
      </c>
      <c r="J866">
        <f t="shared" si="56"/>
        <v>9</v>
      </c>
    </row>
    <row r="867" spans="1:10">
      <c r="A867" t="s">
        <v>1136</v>
      </c>
      <c r="B867" t="s">
        <v>73</v>
      </c>
      <c r="C867" s="460">
        <v>26</v>
      </c>
      <c r="D867">
        <f>'Area 24'!FS30</f>
        <v>-1</v>
      </c>
      <c r="E867" s="460">
        <f>'Area 24'!FW30</f>
        <v>1</v>
      </c>
      <c r="F867" s="460">
        <f>'Area 24'!FU30</f>
        <v>-1</v>
      </c>
      <c r="G867" s="460" t="str">
        <f>'Area 24'!GA30</f>
        <v>-1-1</v>
      </c>
      <c r="H867">
        <f t="shared" si="54"/>
        <v>-1</v>
      </c>
      <c r="I867">
        <f t="shared" si="55"/>
        <v>-1</v>
      </c>
      <c r="J867">
        <f t="shared" si="56"/>
        <v>1</v>
      </c>
    </row>
    <row r="868" spans="1:10">
      <c r="A868" t="s">
        <v>1136</v>
      </c>
      <c r="B868" t="s">
        <v>74</v>
      </c>
      <c r="C868" s="460">
        <v>27</v>
      </c>
      <c r="D868">
        <f>'Area 24'!FS31</f>
        <v>-1</v>
      </c>
      <c r="E868" s="460">
        <f>'Area 24'!FW31</f>
        <v>1</v>
      </c>
      <c r="F868" s="460">
        <f>'Area 24'!FU31</f>
        <v>-1</v>
      </c>
      <c r="G868" s="460" t="str">
        <f>'Area 24'!GA31</f>
        <v>-1-1</v>
      </c>
      <c r="H868">
        <f t="shared" si="54"/>
        <v>-1</v>
      </c>
      <c r="I868">
        <f t="shared" si="55"/>
        <v>-1</v>
      </c>
      <c r="J868">
        <f t="shared" si="56"/>
        <v>1</v>
      </c>
    </row>
    <row r="869" spans="1:10">
      <c r="A869" t="s">
        <v>1136</v>
      </c>
      <c r="B869" t="s">
        <v>75</v>
      </c>
      <c r="C869" s="460">
        <v>28</v>
      </c>
      <c r="D869">
        <f>'Area 24'!FS32</f>
        <v>-1</v>
      </c>
      <c r="E869" s="460">
        <f>'Area 24'!FW32</f>
        <v>1</v>
      </c>
      <c r="F869" s="460">
        <f>'Area 24'!FU32</f>
        <v>-1</v>
      </c>
      <c r="G869" s="460" t="str">
        <f>'Area 24'!GA32</f>
        <v>-1-1</v>
      </c>
      <c r="H869">
        <f t="shared" si="54"/>
        <v>-1</v>
      </c>
      <c r="I869">
        <f t="shared" si="55"/>
        <v>-1</v>
      </c>
      <c r="J869">
        <f t="shared" si="56"/>
        <v>1</v>
      </c>
    </row>
    <row r="870" spans="1:10">
      <c r="A870" t="s">
        <v>1136</v>
      </c>
      <c r="B870" t="s">
        <v>76</v>
      </c>
      <c r="C870" s="460">
        <v>29</v>
      </c>
      <c r="D870">
        <f>'Area 24'!FS33</f>
        <v>1</v>
      </c>
      <c r="E870" s="460">
        <f>'Area 24'!FW33</f>
        <v>1</v>
      </c>
      <c r="F870" s="460">
        <f>'Area 24'!FU33</f>
        <v>1</v>
      </c>
      <c r="G870" s="460" t="str">
        <f>'Area 24'!GA33</f>
        <v>11</v>
      </c>
      <c r="H870">
        <f t="shared" si="54"/>
        <v>1</v>
      </c>
      <c r="I870">
        <f t="shared" si="55"/>
        <v>1</v>
      </c>
      <c r="J870">
        <f t="shared" si="56"/>
        <v>1</v>
      </c>
    </row>
    <row r="871" spans="1:10">
      <c r="A871" t="s">
        <v>1136</v>
      </c>
      <c r="B871" t="s">
        <v>78</v>
      </c>
      <c r="C871" s="460">
        <v>30</v>
      </c>
      <c r="D871">
        <f>'Area 24'!FS34</f>
        <v>0</v>
      </c>
      <c r="E871" s="460">
        <f>'Area 24'!FW34</f>
        <v>0</v>
      </c>
      <c r="F871" s="460">
        <f>'Area 24'!FU34</f>
        <v>0</v>
      </c>
      <c r="G871" s="460" t="str">
        <f>'Area 24'!GA34</f>
        <v>0</v>
      </c>
      <c r="H871">
        <f t="shared" si="54"/>
        <v>0</v>
      </c>
      <c r="I871">
        <f t="shared" si="55"/>
        <v>0</v>
      </c>
      <c r="J871">
        <f t="shared" si="56"/>
        <v>0</v>
      </c>
    </row>
    <row r="872" spans="1:10">
      <c r="A872" t="s">
        <v>1136</v>
      </c>
      <c r="B872" t="s">
        <v>79</v>
      </c>
      <c r="C872" s="460">
        <v>31</v>
      </c>
      <c r="D872">
        <f>'Area 24'!FS35</f>
        <v>0</v>
      </c>
      <c r="E872" s="460">
        <f>'Area 24'!FW35</f>
        <v>0</v>
      </c>
      <c r="F872" s="460">
        <f>'Area 24'!FU35</f>
        <v>0</v>
      </c>
      <c r="G872" s="460" t="str">
        <f>'Area 24'!GA35</f>
        <v>0</v>
      </c>
      <c r="H872">
        <f t="shared" si="54"/>
        <v>0</v>
      </c>
      <c r="I872">
        <f t="shared" si="55"/>
        <v>0</v>
      </c>
      <c r="J872">
        <f t="shared" si="56"/>
        <v>0</v>
      </c>
    </row>
    <row r="873" spans="1:10">
      <c r="A873" t="s">
        <v>1136</v>
      </c>
      <c r="B873" t="s">
        <v>80</v>
      </c>
      <c r="C873" s="460">
        <v>32</v>
      </c>
      <c r="D873">
        <f>'Area 24'!FS36</f>
        <v>1</v>
      </c>
      <c r="E873" s="460">
        <f>'Area 24'!FW36</f>
        <v>1</v>
      </c>
      <c r="F873" s="460">
        <f>'Area 24'!FU36</f>
        <v>1</v>
      </c>
      <c r="G873" s="460" t="str">
        <f>'Area 24'!GA36</f>
        <v>13</v>
      </c>
      <c r="H873">
        <f t="shared" si="54"/>
        <v>1</v>
      </c>
      <c r="I873">
        <f t="shared" si="55"/>
        <v>1</v>
      </c>
      <c r="J873">
        <f t="shared" si="56"/>
        <v>1</v>
      </c>
    </row>
    <row r="874" spans="1:10">
      <c r="A874" t="s">
        <v>1136</v>
      </c>
      <c r="B874" t="s">
        <v>81</v>
      </c>
      <c r="C874" s="460">
        <v>33</v>
      </c>
      <c r="D874">
        <f>'Area 24'!FS37</f>
        <v>-1</v>
      </c>
      <c r="E874" s="460">
        <f>'Area 24'!FW37</f>
        <v>1</v>
      </c>
      <c r="F874" s="460">
        <f>'Area 24'!FU37</f>
        <v>-1</v>
      </c>
      <c r="G874" s="460" t="str">
        <f>'Area 24'!GA37</f>
        <v>-1-1</v>
      </c>
      <c r="H874">
        <f t="shared" si="54"/>
        <v>-1</v>
      </c>
      <c r="I874">
        <f t="shared" si="55"/>
        <v>-1</v>
      </c>
      <c r="J874">
        <f t="shared" si="56"/>
        <v>1</v>
      </c>
    </row>
    <row r="875" spans="1:10">
      <c r="A875" t="s">
        <v>1136</v>
      </c>
      <c r="B875" t="s">
        <v>82</v>
      </c>
      <c r="C875" s="460">
        <v>34</v>
      </c>
      <c r="D875">
        <f>'Area 24'!FS38</f>
        <v>1</v>
      </c>
      <c r="E875" s="460">
        <f>'Area 24'!FW38</f>
        <v>1</v>
      </c>
      <c r="F875" s="460">
        <f>'Area 24'!FU38</f>
        <v>1</v>
      </c>
      <c r="G875" s="460" t="str">
        <f>'Area 24'!GA38</f>
        <v>13</v>
      </c>
      <c r="H875">
        <f t="shared" si="54"/>
        <v>1</v>
      </c>
      <c r="I875">
        <f t="shared" si="55"/>
        <v>1</v>
      </c>
      <c r="J875">
        <f t="shared" si="56"/>
        <v>1</v>
      </c>
    </row>
    <row r="876" spans="1:10">
      <c r="A876" t="s">
        <v>1136</v>
      </c>
      <c r="B876" t="s">
        <v>83</v>
      </c>
      <c r="C876" s="460">
        <v>35</v>
      </c>
      <c r="D876">
        <f>'Area 24'!FS39</f>
        <v>-1</v>
      </c>
      <c r="E876" s="460">
        <f>'Area 24'!FW39</f>
        <v>1</v>
      </c>
      <c r="F876" s="460">
        <f>'Area 24'!FU39</f>
        <v>-1</v>
      </c>
      <c r="G876" s="460" t="str">
        <f>'Area 24'!GA39</f>
        <v>-1-1</v>
      </c>
      <c r="H876">
        <f t="shared" si="54"/>
        <v>-1</v>
      </c>
      <c r="I876">
        <f t="shared" si="55"/>
        <v>-1</v>
      </c>
      <c r="J876">
        <f t="shared" si="56"/>
        <v>1</v>
      </c>
    </row>
    <row r="877" spans="1:10">
      <c r="A877" t="s">
        <v>1136</v>
      </c>
      <c r="B877" t="s">
        <v>84</v>
      </c>
      <c r="C877" s="460">
        <v>36</v>
      </c>
      <c r="D877">
        <f>'Area 24'!FS40</f>
        <v>-1</v>
      </c>
      <c r="E877" s="460">
        <f>'Area 24'!FW40</f>
        <v>1</v>
      </c>
      <c r="F877" s="460">
        <f>'Area 24'!FU40</f>
        <v>-1</v>
      </c>
      <c r="G877" s="460" t="str">
        <f>'Area 24'!GA40</f>
        <v>-1-1</v>
      </c>
      <c r="H877">
        <f t="shared" si="54"/>
        <v>-1</v>
      </c>
      <c r="I877">
        <f t="shared" si="55"/>
        <v>-1</v>
      </c>
      <c r="J877">
        <f t="shared" si="56"/>
        <v>1</v>
      </c>
    </row>
    <row r="878" spans="1:10">
      <c r="A878" t="s">
        <v>1136</v>
      </c>
      <c r="B878" t="s">
        <v>85</v>
      </c>
      <c r="C878" s="460">
        <v>37</v>
      </c>
      <c r="D878">
        <f>'Area 24'!FS41</f>
        <v>-1</v>
      </c>
      <c r="E878" s="460">
        <f>'Area 24'!FW41</f>
        <v>1</v>
      </c>
      <c r="F878" s="460">
        <f>'Area 24'!FU41</f>
        <v>-1</v>
      </c>
      <c r="G878" s="460" t="str">
        <f>'Area 24'!GA41</f>
        <v>-1-1</v>
      </c>
      <c r="H878">
        <f t="shared" si="54"/>
        <v>-1</v>
      </c>
      <c r="I878">
        <f t="shared" si="55"/>
        <v>-1</v>
      </c>
      <c r="J878">
        <f t="shared" si="56"/>
        <v>1</v>
      </c>
    </row>
    <row r="879" spans="1:10">
      <c r="A879" t="s">
        <v>1136</v>
      </c>
      <c r="B879" t="s">
        <v>86</v>
      </c>
      <c r="C879" s="460">
        <v>38</v>
      </c>
      <c r="D879">
        <f>'Area 24'!FS42</f>
        <v>1</v>
      </c>
      <c r="E879" s="460">
        <f>'Area 24'!FW42</f>
        <v>1</v>
      </c>
      <c r="F879" s="460">
        <f>'Area 24'!FU42</f>
        <v>1</v>
      </c>
      <c r="G879" s="460" t="str">
        <f>'Area 24'!GA42</f>
        <v>14</v>
      </c>
      <c r="H879">
        <f t="shared" si="54"/>
        <v>1</v>
      </c>
      <c r="I879">
        <f t="shared" si="55"/>
        <v>2</v>
      </c>
      <c r="J879">
        <f t="shared" si="56"/>
        <v>2</v>
      </c>
    </row>
    <row r="880" spans="1:10">
      <c r="A880" t="s">
        <v>1136</v>
      </c>
      <c r="B880" t="s">
        <v>87</v>
      </c>
      <c r="C880" s="460">
        <v>39</v>
      </c>
      <c r="D880">
        <f>'Area 24'!FS43</f>
        <v>1</v>
      </c>
      <c r="E880" s="460">
        <f>'Area 24'!FW43</f>
        <v>1</v>
      </c>
      <c r="F880" s="460">
        <f>'Area 24'!FU43</f>
        <v>1</v>
      </c>
      <c r="G880" s="460" t="str">
        <f>'Area 24'!GA43</f>
        <v>14</v>
      </c>
      <c r="H880">
        <f t="shared" si="54"/>
        <v>1</v>
      </c>
      <c r="I880">
        <f t="shared" si="55"/>
        <v>2</v>
      </c>
      <c r="J880">
        <f t="shared" si="56"/>
        <v>2</v>
      </c>
    </row>
    <row r="881" spans="1:10">
      <c r="A881" t="s">
        <v>1136</v>
      </c>
      <c r="B881" t="s">
        <v>88</v>
      </c>
      <c r="C881" s="460">
        <v>40</v>
      </c>
      <c r="D881">
        <f>'Area 24'!FS44</f>
        <v>1</v>
      </c>
      <c r="E881" s="460">
        <f>'Area 24'!FW44</f>
        <v>1</v>
      </c>
      <c r="F881" s="460">
        <f>'Area 24'!FU44</f>
        <v>1</v>
      </c>
      <c r="G881" s="460" t="str">
        <f>'Area 24'!GA44</f>
        <v>14</v>
      </c>
      <c r="H881">
        <f t="shared" si="54"/>
        <v>1</v>
      </c>
      <c r="I881">
        <f t="shared" si="55"/>
        <v>2</v>
      </c>
      <c r="J881">
        <f t="shared" si="56"/>
        <v>2</v>
      </c>
    </row>
    <row r="882" spans="1:10">
      <c r="A882" t="s">
        <v>1136</v>
      </c>
      <c r="B882" t="s">
        <v>89</v>
      </c>
      <c r="C882" s="460">
        <v>41</v>
      </c>
      <c r="D882">
        <f>'Area 24'!FS45</f>
        <v>1</v>
      </c>
      <c r="E882" s="460">
        <f>'Area 24'!FW45</f>
        <v>1</v>
      </c>
      <c r="F882" s="460">
        <f>'Area 24'!FU45</f>
        <v>1</v>
      </c>
      <c r="G882" s="460" t="str">
        <f>'Area 24'!GA45</f>
        <v>13</v>
      </c>
      <c r="H882">
        <f t="shared" si="54"/>
        <v>1</v>
      </c>
      <c r="I882">
        <f t="shared" si="55"/>
        <v>1</v>
      </c>
      <c r="J882">
        <f t="shared" si="56"/>
        <v>1</v>
      </c>
    </row>
    <row r="883" spans="1:10">
      <c r="A883" t="s">
        <v>1136</v>
      </c>
      <c r="B883" t="s">
        <v>90</v>
      </c>
      <c r="C883" s="460">
        <v>42</v>
      </c>
      <c r="D883">
        <f>'Area 24'!FS46</f>
        <v>-1</v>
      </c>
      <c r="E883" s="460">
        <f>'Area 24'!FW46</f>
        <v>1</v>
      </c>
      <c r="F883" s="460">
        <f>'Area 24'!FU46</f>
        <v>-1</v>
      </c>
      <c r="G883" s="460" t="str">
        <f>'Area 24'!GA46</f>
        <v>-1-1</v>
      </c>
      <c r="H883">
        <f t="shared" si="54"/>
        <v>-1</v>
      </c>
      <c r="I883">
        <f t="shared" si="55"/>
        <v>-1</v>
      </c>
      <c r="J883">
        <f t="shared" si="56"/>
        <v>1</v>
      </c>
    </row>
    <row r="884" spans="1:10">
      <c r="A884" t="s">
        <v>1136</v>
      </c>
      <c r="B884" t="s">
        <v>92</v>
      </c>
      <c r="C884" s="460">
        <v>43</v>
      </c>
      <c r="D884">
        <f>'Area 24'!FS47</f>
        <v>-1</v>
      </c>
      <c r="E884" s="460">
        <f>'Area 24'!FW47</f>
        <v>1</v>
      </c>
      <c r="F884" s="460">
        <f>'Area 24'!FU47</f>
        <v>-1</v>
      </c>
      <c r="G884" s="460" t="str">
        <f>'Area 24'!GA47</f>
        <v>-1-1</v>
      </c>
      <c r="H884">
        <f t="shared" si="54"/>
        <v>-1</v>
      </c>
      <c r="I884">
        <f t="shared" si="55"/>
        <v>-1</v>
      </c>
      <c r="J884">
        <f t="shared" si="56"/>
        <v>1</v>
      </c>
    </row>
    <row r="885" spans="1:10">
      <c r="A885" t="s">
        <v>1136</v>
      </c>
      <c r="B885" t="s">
        <v>93</v>
      </c>
      <c r="C885" s="460">
        <v>44</v>
      </c>
      <c r="D885">
        <f>'Area 24'!FS48</f>
        <v>-1</v>
      </c>
      <c r="E885" s="460">
        <f>'Area 24'!FW48</f>
        <v>1</v>
      </c>
      <c r="F885" s="460">
        <f>'Area 24'!FU48</f>
        <v>-1</v>
      </c>
      <c r="G885" s="460" t="str">
        <f>'Area 24'!GA48</f>
        <v>-1-1</v>
      </c>
      <c r="H885">
        <f t="shared" si="54"/>
        <v>-1</v>
      </c>
      <c r="I885">
        <f t="shared" si="55"/>
        <v>-1</v>
      </c>
      <c r="J885">
        <f t="shared" si="56"/>
        <v>1</v>
      </c>
    </row>
    <row r="886" spans="1:10">
      <c r="A886" t="s">
        <v>1136</v>
      </c>
      <c r="B886" t="s">
        <v>94</v>
      </c>
      <c r="C886" s="460">
        <v>45</v>
      </c>
      <c r="D886">
        <f>'Area 24'!FS49</f>
        <v>0</v>
      </c>
      <c r="E886" s="460">
        <f>'Area 24'!FW49</f>
        <v>0</v>
      </c>
      <c r="F886" s="460">
        <f>'Area 24'!FU49</f>
        <v>0</v>
      </c>
      <c r="G886" s="460" t="str">
        <f>'Area 24'!GA49</f>
        <v>0</v>
      </c>
      <c r="H886">
        <f t="shared" si="54"/>
        <v>0</v>
      </c>
      <c r="I886">
        <f t="shared" si="55"/>
        <v>0</v>
      </c>
      <c r="J886">
        <f t="shared" si="56"/>
        <v>0</v>
      </c>
    </row>
    <row r="887" spans="1:10">
      <c r="A887" t="s">
        <v>1136</v>
      </c>
      <c r="B887" t="s">
        <v>95</v>
      </c>
      <c r="C887" s="460">
        <v>46</v>
      </c>
      <c r="D887">
        <f>'Area 24'!FS50</f>
        <v>0</v>
      </c>
      <c r="E887" s="460">
        <f>'Area 24'!FW50</f>
        <v>0</v>
      </c>
      <c r="F887" s="460">
        <f>'Area 24'!FU50</f>
        <v>0</v>
      </c>
      <c r="G887" s="460" t="str">
        <f>'Area 24'!GA50</f>
        <v>0</v>
      </c>
      <c r="H887">
        <f t="shared" si="54"/>
        <v>0</v>
      </c>
      <c r="I887">
        <f t="shared" si="55"/>
        <v>0</v>
      </c>
      <c r="J887">
        <f t="shared" si="56"/>
        <v>0</v>
      </c>
    </row>
    <row r="888" spans="1:10">
      <c r="A888" t="s">
        <v>1136</v>
      </c>
      <c r="B888" t="s">
        <v>97</v>
      </c>
      <c r="C888" s="460">
        <v>47</v>
      </c>
      <c r="D888">
        <f>'Area 24'!FS51</f>
        <v>1</v>
      </c>
      <c r="E888" s="460">
        <f>'Area 24'!FW51</f>
        <v>1</v>
      </c>
      <c r="F888" s="460">
        <f>'Area 24'!FU51</f>
        <v>1</v>
      </c>
      <c r="G888" s="460" t="str">
        <f>'Area 24'!GA51</f>
        <v>13</v>
      </c>
      <c r="H888">
        <f t="shared" si="54"/>
        <v>1</v>
      </c>
      <c r="I888">
        <f t="shared" si="55"/>
        <v>1</v>
      </c>
      <c r="J888">
        <f t="shared" si="56"/>
        <v>1</v>
      </c>
    </row>
    <row r="889" spans="1:10">
      <c r="A889" t="s">
        <v>1136</v>
      </c>
      <c r="B889" t="s">
        <v>98</v>
      </c>
      <c r="C889" s="460">
        <v>48</v>
      </c>
      <c r="D889">
        <f>'Area 24'!FS52</f>
        <v>1</v>
      </c>
      <c r="E889" s="460">
        <f>'Area 24'!FW52</f>
        <v>1</v>
      </c>
      <c r="F889" s="460">
        <f>'Area 24'!FU52</f>
        <v>1</v>
      </c>
      <c r="G889" s="460" t="str">
        <f>'Area 24'!GA52</f>
        <v>13</v>
      </c>
      <c r="H889">
        <f t="shared" si="54"/>
        <v>1</v>
      </c>
      <c r="I889">
        <f t="shared" si="55"/>
        <v>1</v>
      </c>
      <c r="J889">
        <f t="shared" si="56"/>
        <v>1</v>
      </c>
    </row>
    <row r="890" spans="1:10">
      <c r="A890" t="s">
        <v>1136</v>
      </c>
      <c r="B890" t="s">
        <v>99</v>
      </c>
      <c r="C890" s="460">
        <v>49</v>
      </c>
      <c r="D890">
        <f>'Area 24'!FS53</f>
        <v>-1</v>
      </c>
      <c r="E890" s="460">
        <f>'Area 24'!FW53</f>
        <v>1</v>
      </c>
      <c r="F890" s="460">
        <f>'Area 24'!FU53</f>
        <v>-1</v>
      </c>
      <c r="G890" s="460" t="str">
        <f>'Area 24'!GA53</f>
        <v>-1-1</v>
      </c>
      <c r="H890">
        <f t="shared" si="54"/>
        <v>-1</v>
      </c>
      <c r="I890">
        <f t="shared" si="55"/>
        <v>-1</v>
      </c>
      <c r="J890">
        <f t="shared" si="56"/>
        <v>1</v>
      </c>
    </row>
    <row r="891" spans="1:10">
      <c r="A891" t="s">
        <v>1136</v>
      </c>
      <c r="B891" t="s">
        <v>100</v>
      </c>
      <c r="C891" s="460">
        <v>50</v>
      </c>
      <c r="D891">
        <f>'Area 24'!FS54</f>
        <v>1</v>
      </c>
      <c r="E891" s="460">
        <f>'Area 24'!FW54</f>
        <v>1</v>
      </c>
      <c r="F891" s="460">
        <f>'Area 24'!FU54</f>
        <v>1</v>
      </c>
      <c r="G891" s="460" t="str">
        <f>'Area 24'!GA54</f>
        <v>14</v>
      </c>
      <c r="H891">
        <f t="shared" si="54"/>
        <v>1</v>
      </c>
      <c r="I891">
        <f t="shared" si="55"/>
        <v>2</v>
      </c>
      <c r="J891">
        <f t="shared" si="56"/>
        <v>2</v>
      </c>
    </row>
    <row r="892" spans="1:10">
      <c r="A892" t="s">
        <v>1136</v>
      </c>
      <c r="B892" t="s">
        <v>101</v>
      </c>
      <c r="C892" s="460">
        <v>51</v>
      </c>
      <c r="D892">
        <f>'Area 24'!FS55</f>
        <v>-1</v>
      </c>
      <c r="E892" s="460">
        <f>'Area 24'!FW55</f>
        <v>1</v>
      </c>
      <c r="F892" s="460">
        <f>'Area 24'!FU55</f>
        <v>-1</v>
      </c>
      <c r="G892" s="460" t="str">
        <f>'Area 24'!GA55</f>
        <v>-1-1</v>
      </c>
      <c r="H892">
        <f t="shared" si="54"/>
        <v>-1</v>
      </c>
      <c r="I892">
        <f t="shared" si="55"/>
        <v>-1</v>
      </c>
      <c r="J892">
        <f t="shared" si="56"/>
        <v>1</v>
      </c>
    </row>
    <row r="893" spans="1:10">
      <c r="A893" t="s">
        <v>1136</v>
      </c>
      <c r="B893" t="s">
        <v>102</v>
      </c>
      <c r="C893" s="460">
        <v>52</v>
      </c>
      <c r="D893">
        <f>'Area 24'!FS56</f>
        <v>-1</v>
      </c>
      <c r="E893" s="460">
        <f>'Area 24'!FW56</f>
        <v>1</v>
      </c>
      <c r="F893" s="460">
        <f>'Area 24'!FU56</f>
        <v>-1</v>
      </c>
      <c r="G893" s="460" t="str">
        <f>'Area 24'!GA56</f>
        <v>-1-1</v>
      </c>
      <c r="H893">
        <f t="shared" si="54"/>
        <v>-1</v>
      </c>
      <c r="I893">
        <f t="shared" si="55"/>
        <v>-1</v>
      </c>
      <c r="J893">
        <f t="shared" si="56"/>
        <v>1</v>
      </c>
    </row>
    <row r="894" spans="1:10">
      <c r="A894" t="s">
        <v>1136</v>
      </c>
      <c r="B894" t="s">
        <v>103</v>
      </c>
      <c r="C894" s="460">
        <v>53</v>
      </c>
      <c r="D894">
        <f>'Area 24'!FS57</f>
        <v>1</v>
      </c>
      <c r="E894" s="460">
        <f>'Area 24'!FW57</f>
        <v>1</v>
      </c>
      <c r="F894" s="460">
        <f>'Area 24'!FU57</f>
        <v>1</v>
      </c>
      <c r="G894" s="460" t="str">
        <f>'Area 24'!GA57</f>
        <v>13</v>
      </c>
      <c r="H894">
        <f t="shared" si="54"/>
        <v>1</v>
      </c>
      <c r="I894">
        <f t="shared" si="55"/>
        <v>1</v>
      </c>
      <c r="J894">
        <f t="shared" si="56"/>
        <v>1</v>
      </c>
    </row>
    <row r="895" spans="1:10">
      <c r="A895" t="s">
        <v>1136</v>
      </c>
      <c r="B895" t="s">
        <v>104</v>
      </c>
      <c r="C895" s="460">
        <v>54</v>
      </c>
      <c r="D895">
        <f>'Area 24'!FS58</f>
        <v>-1</v>
      </c>
      <c r="E895" s="460">
        <f>'Area 24'!FW58</f>
        <v>1</v>
      </c>
      <c r="F895" s="460">
        <f>'Area 24'!FU58</f>
        <v>-1</v>
      </c>
      <c r="G895" s="460" t="str">
        <f>'Area 24'!GA58</f>
        <v>-1-1</v>
      </c>
      <c r="H895">
        <f t="shared" si="54"/>
        <v>-1</v>
      </c>
      <c r="I895">
        <f t="shared" si="55"/>
        <v>-1</v>
      </c>
      <c r="J895">
        <f t="shared" si="56"/>
        <v>1</v>
      </c>
    </row>
    <row r="896" spans="1:10">
      <c r="A896" t="s">
        <v>1136</v>
      </c>
      <c r="B896" t="s">
        <v>105</v>
      </c>
      <c r="C896" s="460">
        <v>55</v>
      </c>
      <c r="D896">
        <f>'Area 24'!FS59</f>
        <v>-1</v>
      </c>
      <c r="E896" s="460">
        <f>'Area 24'!FW59</f>
        <v>1</v>
      </c>
      <c r="F896" s="460">
        <f>'Area 24'!FU59</f>
        <v>-1</v>
      </c>
      <c r="G896" s="460" t="str">
        <f>'Area 24'!GA59</f>
        <v>-1-1</v>
      </c>
      <c r="H896">
        <f t="shared" si="54"/>
        <v>-1</v>
      </c>
      <c r="I896">
        <f t="shared" si="55"/>
        <v>-1</v>
      </c>
      <c r="J896">
        <f t="shared" si="56"/>
        <v>1</v>
      </c>
    </row>
    <row r="897" spans="1:10">
      <c r="A897" t="s">
        <v>1136</v>
      </c>
      <c r="B897" t="s">
        <v>106</v>
      </c>
      <c r="C897" s="460">
        <v>56</v>
      </c>
      <c r="D897">
        <f>'Area 24'!FS60</f>
        <v>-1</v>
      </c>
      <c r="E897" s="460">
        <f>'Area 24'!FW60</f>
        <v>1</v>
      </c>
      <c r="F897" s="460">
        <f>'Area 24'!FU60</f>
        <v>-1</v>
      </c>
      <c r="G897" s="460" t="str">
        <f>'Area 24'!GA60</f>
        <v>-1-1</v>
      </c>
      <c r="H897">
        <f t="shared" si="54"/>
        <v>-1</v>
      </c>
      <c r="I897">
        <f t="shared" si="55"/>
        <v>-1</v>
      </c>
      <c r="J897">
        <f t="shared" si="56"/>
        <v>1</v>
      </c>
    </row>
    <row r="898" spans="1:10">
      <c r="A898" t="s">
        <v>1136</v>
      </c>
      <c r="B898" t="s">
        <v>107</v>
      </c>
      <c r="C898" s="460">
        <v>57</v>
      </c>
      <c r="D898">
        <f>'Area 24'!FS61</f>
        <v>-1</v>
      </c>
      <c r="E898" s="460">
        <f>'Area 24'!FW61</f>
        <v>1</v>
      </c>
      <c r="F898" s="460">
        <f>'Area 24'!FU61</f>
        <v>-1</v>
      </c>
      <c r="G898" s="460" t="str">
        <f>'Area 24'!GA61</f>
        <v>-1-1</v>
      </c>
      <c r="H898">
        <f t="shared" si="54"/>
        <v>-1</v>
      </c>
      <c r="I898">
        <f t="shared" si="55"/>
        <v>-1</v>
      </c>
      <c r="J898">
        <f t="shared" si="56"/>
        <v>1</v>
      </c>
    </row>
    <row r="899" spans="1:10">
      <c r="A899" t="s">
        <v>1136</v>
      </c>
      <c r="B899" t="s">
        <v>108</v>
      </c>
      <c r="C899" s="460">
        <v>58</v>
      </c>
      <c r="D899">
        <f>'Area 24'!FS62</f>
        <v>-1</v>
      </c>
      <c r="E899" s="460">
        <f>'Area 24'!FW62</f>
        <v>1</v>
      </c>
      <c r="F899" s="460">
        <f>'Area 24'!FU62</f>
        <v>-1</v>
      </c>
      <c r="G899" s="460" t="str">
        <f>'Area 24'!GA62</f>
        <v>-1-1</v>
      </c>
      <c r="H899">
        <f t="shared" si="54"/>
        <v>-1</v>
      </c>
      <c r="I899">
        <f t="shared" si="55"/>
        <v>-1</v>
      </c>
      <c r="J899">
        <f t="shared" si="56"/>
        <v>1</v>
      </c>
    </row>
    <row r="900" spans="1:10">
      <c r="A900" t="s">
        <v>1136</v>
      </c>
      <c r="B900" t="s">
        <v>109</v>
      </c>
      <c r="C900" s="460">
        <v>59</v>
      </c>
      <c r="D900">
        <f>'Area 24'!FS63</f>
        <v>-1</v>
      </c>
      <c r="E900" s="460">
        <f>'Area 24'!FW63</f>
        <v>1</v>
      </c>
      <c r="F900" s="460">
        <f>'Area 24'!FU63</f>
        <v>-1</v>
      </c>
      <c r="G900" s="460" t="str">
        <f>'Area 24'!GA63</f>
        <v>-1-1</v>
      </c>
      <c r="H900">
        <f t="shared" si="54"/>
        <v>-1</v>
      </c>
      <c r="I900">
        <f t="shared" si="55"/>
        <v>-1</v>
      </c>
      <c r="J900">
        <f t="shared" si="56"/>
        <v>1</v>
      </c>
    </row>
    <row r="901" spans="1:10">
      <c r="A901" t="s">
        <v>1136</v>
      </c>
      <c r="B901" t="s">
        <v>110</v>
      </c>
      <c r="C901" s="460">
        <v>60</v>
      </c>
      <c r="D901">
        <f>'Area 24'!FS64</f>
        <v>-1</v>
      </c>
      <c r="E901" s="460">
        <f>'Area 24'!FW64</f>
        <v>1</v>
      </c>
      <c r="F901" s="460">
        <f>'Area 24'!FU64</f>
        <v>-1</v>
      </c>
      <c r="G901" s="460" t="str">
        <f>'Area 24'!GA64</f>
        <v>-1-1</v>
      </c>
      <c r="H901">
        <f t="shared" si="54"/>
        <v>-1</v>
      </c>
      <c r="I901">
        <f t="shared" si="55"/>
        <v>-1</v>
      </c>
      <c r="J901">
        <f t="shared" si="56"/>
        <v>1</v>
      </c>
    </row>
    <row r="902" spans="1:10">
      <c r="A902" t="s">
        <v>1136</v>
      </c>
      <c r="B902" t="s">
        <v>111</v>
      </c>
      <c r="C902" s="460">
        <v>61</v>
      </c>
      <c r="D902">
        <f>'Area 24'!FS65</f>
        <v>-1</v>
      </c>
      <c r="E902" s="460">
        <f>'Area 24'!FW65</f>
        <v>1</v>
      </c>
      <c r="F902" s="460">
        <f>'Area 24'!FU65</f>
        <v>-1</v>
      </c>
      <c r="G902" s="460" t="str">
        <f>'Area 24'!GA65</f>
        <v>-1-1</v>
      </c>
      <c r="H902">
        <f t="shared" si="54"/>
        <v>-1</v>
      </c>
      <c r="I902">
        <f t="shared" si="55"/>
        <v>-1</v>
      </c>
      <c r="J902">
        <f t="shared" si="56"/>
        <v>1</v>
      </c>
    </row>
    <row r="903" spans="1:10">
      <c r="A903" t="s">
        <v>1136</v>
      </c>
      <c r="B903" t="s">
        <v>112</v>
      </c>
      <c r="C903" s="460">
        <v>62</v>
      </c>
      <c r="D903">
        <f>'Area 24'!FS66</f>
        <v>-1</v>
      </c>
      <c r="E903" s="460">
        <f>'Area 24'!FW66</f>
        <v>1</v>
      </c>
      <c r="F903" s="460">
        <f>'Area 24'!FU66</f>
        <v>-1</v>
      </c>
      <c r="G903" s="460" t="str">
        <f>'Area 24'!GA66</f>
        <v>-1-1</v>
      </c>
      <c r="H903">
        <f t="shared" si="54"/>
        <v>-1</v>
      </c>
      <c r="I903">
        <f t="shared" si="55"/>
        <v>-1</v>
      </c>
      <c r="J903">
        <f t="shared" si="56"/>
        <v>1</v>
      </c>
    </row>
    <row r="904" spans="1:10">
      <c r="A904" t="s">
        <v>1136</v>
      </c>
      <c r="B904" t="s">
        <v>113</v>
      </c>
      <c r="C904" s="460">
        <v>63</v>
      </c>
      <c r="D904">
        <f>'Area 24'!FS67</f>
        <v>-1</v>
      </c>
      <c r="E904" s="460">
        <f>'Area 24'!FW67</f>
        <v>1</v>
      </c>
      <c r="F904" s="460">
        <f>'Area 24'!FU67</f>
        <v>-1</v>
      </c>
      <c r="G904" s="460" t="str">
        <f>'Area 24'!GA67</f>
        <v>-1-1</v>
      </c>
      <c r="H904">
        <f t="shared" si="54"/>
        <v>-1</v>
      </c>
      <c r="I904">
        <f t="shared" si="55"/>
        <v>-1</v>
      </c>
      <c r="J904">
        <f t="shared" si="56"/>
        <v>1</v>
      </c>
    </row>
    <row r="905" spans="1:10">
      <c r="A905" t="s">
        <v>1136</v>
      </c>
      <c r="B905" t="s">
        <v>114</v>
      </c>
      <c r="C905" s="460">
        <v>64</v>
      </c>
      <c r="D905">
        <f>'Area 24'!FS68</f>
        <v>-1</v>
      </c>
      <c r="E905" s="460">
        <f>'Area 24'!FW68</f>
        <v>1</v>
      </c>
      <c r="F905" s="460">
        <f>'Area 24'!FU68</f>
        <v>-1</v>
      </c>
      <c r="G905" s="460" t="str">
        <f>'Area 24'!GA68</f>
        <v>-1-1</v>
      </c>
      <c r="H905">
        <f t="shared" si="54"/>
        <v>-1</v>
      </c>
      <c r="I905">
        <f t="shared" si="55"/>
        <v>-1</v>
      </c>
      <c r="J905">
        <f t="shared" si="56"/>
        <v>1</v>
      </c>
    </row>
    <row r="906" spans="1:10">
      <c r="A906" t="s">
        <v>1136</v>
      </c>
      <c r="B906" t="s">
        <v>115</v>
      </c>
      <c r="C906" s="460">
        <v>65</v>
      </c>
      <c r="D906">
        <f>'Area 24'!FS69</f>
        <v>1</v>
      </c>
      <c r="E906" s="460">
        <f>'Area 24'!FW69</f>
        <v>1</v>
      </c>
      <c r="F906" s="460">
        <f>'Area 24'!FU69</f>
        <v>1</v>
      </c>
      <c r="G906" s="460" t="str">
        <f>'Area 24'!GA69</f>
        <v>14</v>
      </c>
      <c r="H906">
        <f t="shared" si="54"/>
        <v>1</v>
      </c>
      <c r="I906">
        <f t="shared" si="55"/>
        <v>2</v>
      </c>
      <c r="J906">
        <f t="shared" si="56"/>
        <v>2</v>
      </c>
    </row>
    <row r="907" spans="1:10">
      <c r="A907" t="s">
        <v>1136</v>
      </c>
      <c r="B907" t="s">
        <v>116</v>
      </c>
      <c r="C907" s="460">
        <v>66</v>
      </c>
      <c r="D907">
        <f>'Area 24'!FS70</f>
        <v>0</v>
      </c>
      <c r="E907" s="460">
        <f>'Area 24'!FW70</f>
        <v>0</v>
      </c>
      <c r="F907" s="460">
        <f>'Area 24'!FU70</f>
        <v>0</v>
      </c>
      <c r="G907" s="460" t="str">
        <f>'Area 24'!GA70</f>
        <v>0</v>
      </c>
      <c r="H907">
        <f t="shared" si="54"/>
        <v>0</v>
      </c>
      <c r="I907">
        <f t="shared" si="55"/>
        <v>0</v>
      </c>
      <c r="J907">
        <f t="shared" si="56"/>
        <v>0</v>
      </c>
    </row>
    <row r="908" spans="1:10">
      <c r="A908" t="s">
        <v>1136</v>
      </c>
      <c r="B908" t="s">
        <v>118</v>
      </c>
      <c r="C908" s="460">
        <v>67</v>
      </c>
      <c r="D908">
        <f>'Area 24'!FS71</f>
        <v>-1</v>
      </c>
      <c r="E908" s="460">
        <f>'Area 24'!FW71</f>
        <v>1</v>
      </c>
      <c r="F908" s="460">
        <f>'Area 24'!FU71</f>
        <v>-1</v>
      </c>
      <c r="G908" s="460" t="str">
        <f>'Area 24'!GA71</f>
        <v>-1-1</v>
      </c>
      <c r="H908">
        <f t="shared" si="54"/>
        <v>-1</v>
      </c>
      <c r="I908">
        <f t="shared" si="55"/>
        <v>-1</v>
      </c>
      <c r="J908">
        <f t="shared" si="56"/>
        <v>1</v>
      </c>
    </row>
    <row r="909" spans="1:10">
      <c r="A909" t="s">
        <v>1136</v>
      </c>
      <c r="B909" t="s">
        <v>119</v>
      </c>
      <c r="C909" s="460">
        <v>68</v>
      </c>
      <c r="D909">
        <f>'Area 24'!FS72</f>
        <v>-1</v>
      </c>
      <c r="E909" s="460">
        <f>'Area 24'!FW72</f>
        <v>1</v>
      </c>
      <c r="F909" s="460">
        <f>'Area 24'!FU72</f>
        <v>-1</v>
      </c>
      <c r="G909" s="460" t="str">
        <f>'Area 24'!GA72</f>
        <v>-1-1</v>
      </c>
      <c r="H909">
        <f t="shared" si="54"/>
        <v>-1</v>
      </c>
      <c r="I909">
        <f t="shared" si="55"/>
        <v>-1</v>
      </c>
      <c r="J909">
        <f t="shared" si="56"/>
        <v>1</v>
      </c>
    </row>
    <row r="910" spans="1:10">
      <c r="A910" t="s">
        <v>1136</v>
      </c>
      <c r="B910" t="s">
        <v>120</v>
      </c>
      <c r="C910" s="460">
        <v>69</v>
      </c>
      <c r="D910">
        <f>'Area 24'!FS73</f>
        <v>-1</v>
      </c>
      <c r="E910" s="460">
        <f>'Area 24'!FW73</f>
        <v>1</v>
      </c>
      <c r="F910" s="460">
        <f>'Area 24'!FU73</f>
        <v>-1</v>
      </c>
      <c r="G910" s="460" t="str">
        <f>'Area 24'!GA73</f>
        <v>-1-1</v>
      </c>
      <c r="H910">
        <f t="shared" si="54"/>
        <v>-1</v>
      </c>
      <c r="I910">
        <f t="shared" si="55"/>
        <v>-1</v>
      </c>
      <c r="J910">
        <f t="shared" si="56"/>
        <v>1</v>
      </c>
    </row>
    <row r="911" spans="1:10">
      <c r="A911" t="s">
        <v>1136</v>
      </c>
      <c r="B911" t="s">
        <v>121</v>
      </c>
      <c r="C911" s="460">
        <v>70</v>
      </c>
      <c r="D911">
        <f>'Area 24'!FS74</f>
        <v>-1</v>
      </c>
      <c r="E911" s="460">
        <f>'Area 24'!FW74</f>
        <v>1</v>
      </c>
      <c r="F911" s="460">
        <f>'Area 24'!FU74</f>
        <v>-1</v>
      </c>
      <c r="G911" s="460" t="str">
        <f>'Area 24'!GA74</f>
        <v>-1-1</v>
      </c>
      <c r="H911">
        <f t="shared" si="54"/>
        <v>-1</v>
      </c>
      <c r="I911">
        <f t="shared" si="55"/>
        <v>-1</v>
      </c>
      <c r="J911">
        <f t="shared" si="56"/>
        <v>1</v>
      </c>
    </row>
    <row r="912" spans="1:10">
      <c r="A912" t="s">
        <v>1137</v>
      </c>
      <c r="B912" t="s">
        <v>40</v>
      </c>
      <c r="C912" s="460">
        <v>1</v>
      </c>
      <c r="D912">
        <f>'Area 24'!GN5</f>
        <v>4</v>
      </c>
      <c r="E912" s="460">
        <f>'Area 24'!GR5</f>
        <v>2</v>
      </c>
      <c r="F912" s="460">
        <f>'Area 24'!GP5</f>
        <v>8</v>
      </c>
      <c r="G912" s="460" t="str">
        <f>'Area 24'!GV5</f>
        <v>34</v>
      </c>
      <c r="H912">
        <f t="shared" ref="H912:H973" si="57">VLOOKUP(F912,biorisk,2,FALSE)</f>
        <v>3</v>
      </c>
      <c r="I912">
        <f t="shared" ref="I912:I973" si="58">VLOOKUP(G912,futurerisk,2,FALSE)</f>
        <v>4</v>
      </c>
      <c r="J912">
        <f t="shared" ref="J912:J973" si="59">H912*I912</f>
        <v>12</v>
      </c>
    </row>
    <row r="913" spans="1:10">
      <c r="A913" t="s">
        <v>1137</v>
      </c>
      <c r="B913" t="s">
        <v>41</v>
      </c>
      <c r="C913" s="460">
        <v>2</v>
      </c>
      <c r="D913">
        <f>'Area 24'!GN6</f>
        <v>1</v>
      </c>
      <c r="E913" s="460">
        <f>'Area 24'!GR6</f>
        <v>1</v>
      </c>
      <c r="F913" s="460">
        <f>'Area 24'!GP6</f>
        <v>1</v>
      </c>
      <c r="G913" s="460" t="str">
        <f>'Area 24'!GV6</f>
        <v>23</v>
      </c>
      <c r="H913">
        <f t="shared" si="57"/>
        <v>1</v>
      </c>
      <c r="I913">
        <f t="shared" si="58"/>
        <v>2</v>
      </c>
      <c r="J913">
        <f t="shared" si="59"/>
        <v>2</v>
      </c>
    </row>
    <row r="914" spans="1:10">
      <c r="A914" t="s">
        <v>1137</v>
      </c>
      <c r="B914" t="s">
        <v>44</v>
      </c>
      <c r="C914" s="460">
        <v>3</v>
      </c>
      <c r="D914">
        <f>'Area 24'!GN7</f>
        <v>1</v>
      </c>
      <c r="E914" s="460">
        <f>'Area 24'!GR7</f>
        <v>1</v>
      </c>
      <c r="F914" s="460">
        <f>'Area 24'!GP7</f>
        <v>1</v>
      </c>
      <c r="G914" s="460" t="str">
        <f>'Area 24'!GV7</f>
        <v>23</v>
      </c>
      <c r="H914">
        <f t="shared" si="57"/>
        <v>1</v>
      </c>
      <c r="I914">
        <f t="shared" si="58"/>
        <v>2</v>
      </c>
      <c r="J914">
        <f t="shared" si="59"/>
        <v>2</v>
      </c>
    </row>
    <row r="915" spans="1:10">
      <c r="A915" t="s">
        <v>1137</v>
      </c>
      <c r="B915" t="s">
        <v>45</v>
      </c>
      <c r="C915" s="460">
        <v>4</v>
      </c>
      <c r="D915">
        <f>'Area 24'!GN8</f>
        <v>-1</v>
      </c>
      <c r="E915" s="460">
        <f>'Area 24'!GR8</f>
        <v>1</v>
      </c>
      <c r="F915" s="460">
        <f>'Area 24'!GP8</f>
        <v>-1</v>
      </c>
      <c r="G915" s="460" t="str">
        <f>'Area 24'!GV8</f>
        <v>-1-1</v>
      </c>
      <c r="H915">
        <f t="shared" si="57"/>
        <v>-1</v>
      </c>
      <c r="I915">
        <f t="shared" si="58"/>
        <v>-1</v>
      </c>
      <c r="J915">
        <f t="shared" si="59"/>
        <v>1</v>
      </c>
    </row>
    <row r="916" spans="1:10">
      <c r="A916" t="s">
        <v>1137</v>
      </c>
      <c r="B916" t="s">
        <v>46</v>
      </c>
      <c r="C916" s="460">
        <v>5</v>
      </c>
      <c r="D916">
        <f>'Area 24'!GN9</f>
        <v>1</v>
      </c>
      <c r="E916" s="460">
        <f>'Area 24'!GR9</f>
        <v>1</v>
      </c>
      <c r="F916" s="460">
        <f>'Area 24'!GP9</f>
        <v>1</v>
      </c>
      <c r="G916" s="460" t="str">
        <f>'Area 24'!GV9</f>
        <v>21</v>
      </c>
      <c r="H916">
        <f t="shared" si="57"/>
        <v>1</v>
      </c>
      <c r="I916">
        <f t="shared" si="58"/>
        <v>1</v>
      </c>
      <c r="J916">
        <f t="shared" si="59"/>
        <v>1</v>
      </c>
    </row>
    <row r="917" spans="1:10">
      <c r="A917" t="s">
        <v>1137</v>
      </c>
      <c r="B917" t="s">
        <v>48</v>
      </c>
      <c r="C917" s="460">
        <v>6</v>
      </c>
      <c r="D917">
        <f>'Area 24'!GN10</f>
        <v>5</v>
      </c>
      <c r="E917" s="460">
        <f>'Area 24'!GR10</f>
        <v>5</v>
      </c>
      <c r="F917" s="460">
        <f>'Area 24'!GP10</f>
        <v>25</v>
      </c>
      <c r="G917" s="460" t="str">
        <f>'Area 24'!GV10</f>
        <v>55</v>
      </c>
      <c r="H917">
        <f t="shared" si="57"/>
        <v>5</v>
      </c>
      <c r="I917">
        <f t="shared" si="58"/>
        <v>5</v>
      </c>
      <c r="J917">
        <f t="shared" si="59"/>
        <v>25</v>
      </c>
    </row>
    <row r="918" spans="1:10">
      <c r="A918" t="s">
        <v>1137</v>
      </c>
      <c r="B918" t="s">
        <v>49</v>
      </c>
      <c r="C918" s="460">
        <v>7</v>
      </c>
      <c r="D918">
        <f>'Area 24'!GN11</f>
        <v>2</v>
      </c>
      <c r="E918" s="460">
        <f>'Area 24'!GR11</f>
        <v>2</v>
      </c>
      <c r="F918" s="460">
        <f>'Area 24'!GP11</f>
        <v>4</v>
      </c>
      <c r="G918" s="460" t="str">
        <f>'Area 24'!GV11</f>
        <v>23</v>
      </c>
      <c r="H918">
        <f t="shared" si="57"/>
        <v>2</v>
      </c>
      <c r="I918">
        <f t="shared" si="58"/>
        <v>2</v>
      </c>
      <c r="J918">
        <f t="shared" si="59"/>
        <v>4</v>
      </c>
    </row>
    <row r="919" spans="1:10">
      <c r="A919" t="s">
        <v>1137</v>
      </c>
      <c r="B919" t="s">
        <v>50</v>
      </c>
      <c r="C919" s="460">
        <v>8</v>
      </c>
      <c r="D919">
        <f>'Area 24'!GN12</f>
        <v>2</v>
      </c>
      <c r="E919" s="460">
        <f>'Area 24'!GR12</f>
        <v>2</v>
      </c>
      <c r="F919" s="460">
        <f>'Area 24'!GP12</f>
        <v>4</v>
      </c>
      <c r="G919" s="460" t="str">
        <f>'Area 24'!GV12</f>
        <v>23</v>
      </c>
      <c r="H919">
        <f t="shared" si="57"/>
        <v>2</v>
      </c>
      <c r="I919">
        <f t="shared" si="58"/>
        <v>2</v>
      </c>
      <c r="J919">
        <f t="shared" si="59"/>
        <v>4</v>
      </c>
    </row>
    <row r="920" spans="1:10">
      <c r="A920" t="s">
        <v>1137</v>
      </c>
      <c r="B920" t="s">
        <v>52</v>
      </c>
      <c r="C920" s="460">
        <v>9</v>
      </c>
      <c r="D920">
        <f>'Area 24'!GN13</f>
        <v>1</v>
      </c>
      <c r="E920" s="460">
        <f>'Area 24'!GR13</f>
        <v>2</v>
      </c>
      <c r="F920" s="460">
        <f>'Area 24'!GP13</f>
        <v>2</v>
      </c>
      <c r="G920" s="460" t="str">
        <f>'Area 24'!GV13</f>
        <v>14</v>
      </c>
      <c r="H920">
        <f t="shared" si="57"/>
        <v>1</v>
      </c>
      <c r="I920">
        <f t="shared" si="58"/>
        <v>2</v>
      </c>
      <c r="J920">
        <f t="shared" si="59"/>
        <v>2</v>
      </c>
    </row>
    <row r="921" spans="1:10">
      <c r="A921" t="s">
        <v>1137</v>
      </c>
      <c r="B921" t="s">
        <v>53</v>
      </c>
      <c r="C921" s="460">
        <v>10</v>
      </c>
      <c r="D921">
        <f>'Area 24'!GN14</f>
        <v>-1</v>
      </c>
      <c r="E921" s="460">
        <f>'Area 24'!GR14</f>
        <v>1</v>
      </c>
      <c r="F921" s="460">
        <f>'Area 24'!GP14</f>
        <v>-1</v>
      </c>
      <c r="G921" s="460" t="str">
        <f>'Area 24'!GV14</f>
        <v>-1-1</v>
      </c>
      <c r="H921">
        <f t="shared" si="57"/>
        <v>-1</v>
      </c>
      <c r="I921">
        <f t="shared" si="58"/>
        <v>-1</v>
      </c>
      <c r="J921">
        <f t="shared" si="59"/>
        <v>1</v>
      </c>
    </row>
    <row r="922" spans="1:10">
      <c r="A922" t="s">
        <v>1137</v>
      </c>
      <c r="B922" t="s">
        <v>55</v>
      </c>
      <c r="C922" s="460">
        <v>11</v>
      </c>
      <c r="D922">
        <f>'Area 24'!GN15</f>
        <v>1</v>
      </c>
      <c r="E922" s="460">
        <f>'Area 24'!GR15</f>
        <v>2</v>
      </c>
      <c r="F922" s="460">
        <f>'Area 24'!GP15</f>
        <v>2</v>
      </c>
      <c r="G922" s="460" t="str">
        <f>'Area 24'!GV15</f>
        <v>14</v>
      </c>
      <c r="H922">
        <f t="shared" si="57"/>
        <v>1</v>
      </c>
      <c r="I922">
        <f t="shared" si="58"/>
        <v>2</v>
      </c>
      <c r="J922">
        <f t="shared" si="59"/>
        <v>2</v>
      </c>
    </row>
    <row r="923" spans="1:10">
      <c r="A923" t="s">
        <v>1137</v>
      </c>
      <c r="B923" t="s">
        <v>56</v>
      </c>
      <c r="C923" s="460">
        <v>12</v>
      </c>
      <c r="D923">
        <f>'Area 24'!GN16</f>
        <v>0</v>
      </c>
      <c r="E923" s="460">
        <f>'Area 24'!GR16</f>
        <v>0</v>
      </c>
      <c r="F923" s="460">
        <f>'Area 24'!GP16</f>
        <v>0</v>
      </c>
      <c r="G923" s="460" t="str">
        <f>'Area 24'!GV16</f>
        <v>0</v>
      </c>
      <c r="H923">
        <f t="shared" si="57"/>
        <v>0</v>
      </c>
      <c r="I923">
        <f t="shared" si="58"/>
        <v>0</v>
      </c>
      <c r="J923">
        <f t="shared" si="59"/>
        <v>0</v>
      </c>
    </row>
    <row r="924" spans="1:10">
      <c r="A924" t="s">
        <v>1137</v>
      </c>
      <c r="B924" t="s">
        <v>57</v>
      </c>
      <c r="C924" s="460">
        <v>13</v>
      </c>
      <c r="D924">
        <f>'Area 24'!GN17</f>
        <v>-1</v>
      </c>
      <c r="E924" s="460">
        <f>'Area 24'!GR17</f>
        <v>1</v>
      </c>
      <c r="F924" s="460">
        <f>'Area 24'!GP17</f>
        <v>-1</v>
      </c>
      <c r="G924" s="460" t="str">
        <f>'Area 24'!GV17</f>
        <v>-1-1</v>
      </c>
      <c r="H924">
        <f t="shared" si="57"/>
        <v>-1</v>
      </c>
      <c r="I924">
        <f t="shared" si="58"/>
        <v>-1</v>
      </c>
      <c r="J924">
        <f t="shared" si="59"/>
        <v>1</v>
      </c>
    </row>
    <row r="925" spans="1:10">
      <c r="A925" t="s">
        <v>1137</v>
      </c>
      <c r="B925" t="s">
        <v>58</v>
      </c>
      <c r="C925" s="460">
        <v>14</v>
      </c>
      <c r="D925">
        <f>'Area 24'!GN18</f>
        <v>-1</v>
      </c>
      <c r="E925" s="460">
        <f>'Area 24'!GR18</f>
        <v>1</v>
      </c>
      <c r="F925" s="460">
        <f>'Area 24'!GP18</f>
        <v>-1</v>
      </c>
      <c r="G925" s="460" t="str">
        <f>'Area 24'!GV18</f>
        <v>-1-1</v>
      </c>
      <c r="H925">
        <f t="shared" si="57"/>
        <v>-1</v>
      </c>
      <c r="I925">
        <f t="shared" si="58"/>
        <v>-1</v>
      </c>
      <c r="J925">
        <f t="shared" si="59"/>
        <v>1</v>
      </c>
    </row>
    <row r="926" spans="1:10">
      <c r="A926" t="s">
        <v>1137</v>
      </c>
      <c r="B926" t="s">
        <v>59</v>
      </c>
      <c r="C926" s="460">
        <v>15</v>
      </c>
      <c r="D926">
        <f>'Area 24'!GN19</f>
        <v>-1</v>
      </c>
      <c r="E926" s="460">
        <f>'Area 24'!GR19</f>
        <v>1</v>
      </c>
      <c r="F926" s="460">
        <f>'Area 24'!GP19</f>
        <v>-1</v>
      </c>
      <c r="G926" s="460" t="str">
        <f>'Area 24'!GV19</f>
        <v>-1-1</v>
      </c>
      <c r="H926">
        <f t="shared" si="57"/>
        <v>-1</v>
      </c>
      <c r="I926">
        <f t="shared" si="58"/>
        <v>-1</v>
      </c>
      <c r="J926">
        <f t="shared" si="59"/>
        <v>1</v>
      </c>
    </row>
    <row r="927" spans="1:10">
      <c r="A927" t="s">
        <v>1137</v>
      </c>
      <c r="B927" t="s">
        <v>61</v>
      </c>
      <c r="C927" s="460">
        <v>16</v>
      </c>
      <c r="D927">
        <f>'Area 24'!GN20</f>
        <v>1</v>
      </c>
      <c r="E927" s="460">
        <f>'Area 24'!GR20</f>
        <v>1</v>
      </c>
      <c r="F927" s="460">
        <f>'Area 24'!GP20</f>
        <v>1</v>
      </c>
      <c r="G927" s="460" t="str">
        <f>'Area 24'!GV20</f>
        <v>23</v>
      </c>
      <c r="H927">
        <f t="shared" si="57"/>
        <v>1</v>
      </c>
      <c r="I927">
        <f t="shared" si="58"/>
        <v>2</v>
      </c>
      <c r="J927">
        <f t="shared" si="59"/>
        <v>2</v>
      </c>
    </row>
    <row r="928" spans="1:10">
      <c r="A928" t="s">
        <v>1137</v>
      </c>
      <c r="B928" t="s">
        <v>62</v>
      </c>
      <c r="C928" s="460">
        <v>17</v>
      </c>
      <c r="D928">
        <f>'Area 24'!GN21</f>
        <v>1</v>
      </c>
      <c r="E928" s="460">
        <f>'Area 24'!GR21</f>
        <v>1</v>
      </c>
      <c r="F928" s="460">
        <f>'Area 24'!GP21</f>
        <v>1</v>
      </c>
      <c r="G928" s="460" t="str">
        <f>'Area 24'!GV21</f>
        <v>23</v>
      </c>
      <c r="H928">
        <f t="shared" si="57"/>
        <v>1</v>
      </c>
      <c r="I928">
        <f t="shared" si="58"/>
        <v>2</v>
      </c>
      <c r="J928">
        <f t="shared" si="59"/>
        <v>2</v>
      </c>
    </row>
    <row r="929" spans="1:10">
      <c r="A929" t="s">
        <v>1137</v>
      </c>
      <c r="B929" t="s">
        <v>291</v>
      </c>
      <c r="C929" s="460">
        <v>18</v>
      </c>
      <c r="D929">
        <f>'Area 24'!GN22</f>
        <v>1</v>
      </c>
      <c r="E929" s="460">
        <f>'Area 24'!GR22</f>
        <v>1</v>
      </c>
      <c r="F929" s="460">
        <f>'Area 24'!GP22</f>
        <v>1</v>
      </c>
      <c r="G929" s="460" t="str">
        <f>'Area 24'!GV22</f>
        <v>23</v>
      </c>
      <c r="H929">
        <f t="shared" si="57"/>
        <v>1</v>
      </c>
      <c r="I929">
        <f t="shared" si="58"/>
        <v>2</v>
      </c>
      <c r="J929">
        <f t="shared" si="59"/>
        <v>2</v>
      </c>
    </row>
    <row r="930" spans="1:10">
      <c r="A930" t="s">
        <v>1137</v>
      </c>
      <c r="B930" t="s">
        <v>64</v>
      </c>
      <c r="C930" s="460">
        <v>19</v>
      </c>
      <c r="D930">
        <f>'Area 24'!GN23</f>
        <v>0</v>
      </c>
      <c r="E930" s="460">
        <f>'Area 24'!GR23</f>
        <v>0</v>
      </c>
      <c r="F930" s="460">
        <f>'Area 24'!GP23</f>
        <v>0</v>
      </c>
      <c r="G930" s="460" t="str">
        <f>'Area 24'!GV23</f>
        <v>0</v>
      </c>
      <c r="H930">
        <f t="shared" si="57"/>
        <v>0</v>
      </c>
      <c r="I930">
        <f t="shared" si="58"/>
        <v>0</v>
      </c>
      <c r="J930">
        <f t="shared" si="59"/>
        <v>0</v>
      </c>
    </row>
    <row r="931" spans="1:10">
      <c r="A931" t="s">
        <v>1137</v>
      </c>
      <c r="B931" t="s">
        <v>65</v>
      </c>
      <c r="C931" s="460">
        <v>20</v>
      </c>
      <c r="D931">
        <f>'Area 24'!GN24</f>
        <v>1</v>
      </c>
      <c r="E931" s="460">
        <f>'Area 24'!GR24</f>
        <v>1</v>
      </c>
      <c r="F931" s="460">
        <f>'Area 24'!GP24</f>
        <v>1</v>
      </c>
      <c r="G931" s="460" t="str">
        <f>'Area 24'!GV24</f>
        <v>21</v>
      </c>
      <c r="H931">
        <f t="shared" si="57"/>
        <v>1</v>
      </c>
      <c r="I931">
        <f t="shared" si="58"/>
        <v>1</v>
      </c>
      <c r="J931">
        <f t="shared" si="59"/>
        <v>1</v>
      </c>
    </row>
    <row r="932" spans="1:10">
      <c r="A932" t="s">
        <v>1137</v>
      </c>
      <c r="B932" t="s">
        <v>66</v>
      </c>
      <c r="C932" s="460">
        <v>21</v>
      </c>
      <c r="D932">
        <f>'Area 24'!GN25</f>
        <v>1</v>
      </c>
      <c r="E932" s="460">
        <f>'Area 24'!GR25</f>
        <v>1</v>
      </c>
      <c r="F932" s="460">
        <f>'Area 24'!GP25</f>
        <v>1</v>
      </c>
      <c r="G932" s="460" t="str">
        <f>'Area 24'!GV25</f>
        <v>13</v>
      </c>
      <c r="H932">
        <f t="shared" si="57"/>
        <v>1</v>
      </c>
      <c r="I932">
        <f t="shared" si="58"/>
        <v>1</v>
      </c>
      <c r="J932">
        <f t="shared" si="59"/>
        <v>1</v>
      </c>
    </row>
    <row r="933" spans="1:10">
      <c r="A933" t="s">
        <v>1137</v>
      </c>
      <c r="B933" t="s">
        <v>67</v>
      </c>
      <c r="C933" s="460">
        <v>22</v>
      </c>
      <c r="D933">
        <f>'Area 24'!GN26</f>
        <v>-1</v>
      </c>
      <c r="E933" s="460">
        <f>'Area 24'!GR26</f>
        <v>1</v>
      </c>
      <c r="F933" s="460">
        <f>'Area 24'!GP26</f>
        <v>-1</v>
      </c>
      <c r="G933" s="460" t="str">
        <f>'Area 24'!GV26</f>
        <v>-1-1</v>
      </c>
      <c r="H933">
        <f t="shared" si="57"/>
        <v>-1</v>
      </c>
      <c r="I933">
        <f t="shared" si="58"/>
        <v>-1</v>
      </c>
      <c r="J933">
        <f t="shared" si="59"/>
        <v>1</v>
      </c>
    </row>
    <row r="934" spans="1:10">
      <c r="A934" t="s">
        <v>1137</v>
      </c>
      <c r="B934" t="s">
        <v>69</v>
      </c>
      <c r="C934" s="460">
        <v>23</v>
      </c>
      <c r="D934">
        <f>'Area 24'!GN27</f>
        <v>0</v>
      </c>
      <c r="E934" s="460">
        <f>'Area 24'!GR27</f>
        <v>0</v>
      </c>
      <c r="F934" s="460">
        <f>'Area 24'!GP27</f>
        <v>0</v>
      </c>
      <c r="G934" s="460" t="str">
        <f>'Area 24'!GV27</f>
        <v>0</v>
      </c>
      <c r="H934">
        <f t="shared" si="57"/>
        <v>0</v>
      </c>
      <c r="I934">
        <f t="shared" si="58"/>
        <v>0</v>
      </c>
      <c r="J934">
        <f t="shared" si="59"/>
        <v>0</v>
      </c>
    </row>
    <row r="935" spans="1:10">
      <c r="A935" t="s">
        <v>1137</v>
      </c>
      <c r="B935" t="s">
        <v>71</v>
      </c>
      <c r="C935" s="460">
        <v>24</v>
      </c>
      <c r="D935">
        <f>'Area 24'!GN28</f>
        <v>0</v>
      </c>
      <c r="E935" s="460">
        <f>'Area 24'!GR28</f>
        <v>0</v>
      </c>
      <c r="F935" s="460">
        <f>'Area 24'!GP28</f>
        <v>0</v>
      </c>
      <c r="G935" s="460" t="str">
        <f>'Area 24'!GV28</f>
        <v>0</v>
      </c>
      <c r="H935">
        <f t="shared" si="57"/>
        <v>0</v>
      </c>
      <c r="I935">
        <f t="shared" si="58"/>
        <v>0</v>
      </c>
      <c r="J935">
        <f t="shared" si="59"/>
        <v>0</v>
      </c>
    </row>
    <row r="936" spans="1:10">
      <c r="A936" t="s">
        <v>1137</v>
      </c>
      <c r="B936" t="s">
        <v>72</v>
      </c>
      <c r="C936" s="460">
        <v>25</v>
      </c>
      <c r="D936">
        <f>'Area 24'!GN29</f>
        <v>-1</v>
      </c>
      <c r="E936" s="460">
        <f>'Area 24'!GR29</f>
        <v>1</v>
      </c>
      <c r="F936" s="460">
        <f>'Area 24'!GP29</f>
        <v>-1</v>
      </c>
      <c r="G936" s="460" t="str">
        <f>'Area 24'!GV29</f>
        <v>-1-1</v>
      </c>
      <c r="H936">
        <f t="shared" si="57"/>
        <v>-1</v>
      </c>
      <c r="I936">
        <f t="shared" si="58"/>
        <v>-1</v>
      </c>
      <c r="J936">
        <f t="shared" si="59"/>
        <v>1</v>
      </c>
    </row>
    <row r="937" spans="1:10">
      <c r="A937" t="s">
        <v>1137</v>
      </c>
      <c r="B937" t="s">
        <v>73</v>
      </c>
      <c r="C937" s="460">
        <v>26</v>
      </c>
      <c r="D937">
        <f>'Area 24'!GN30</f>
        <v>-1</v>
      </c>
      <c r="E937" s="460">
        <f>'Area 24'!GR30</f>
        <v>1</v>
      </c>
      <c r="F937" s="460">
        <f>'Area 24'!GP30</f>
        <v>-1</v>
      </c>
      <c r="G937" s="460" t="str">
        <f>'Area 24'!GV30</f>
        <v>-1-1</v>
      </c>
      <c r="H937">
        <f t="shared" si="57"/>
        <v>-1</v>
      </c>
      <c r="I937">
        <f t="shared" si="58"/>
        <v>-1</v>
      </c>
      <c r="J937">
        <f t="shared" si="59"/>
        <v>1</v>
      </c>
    </row>
    <row r="938" spans="1:10">
      <c r="A938" t="s">
        <v>1137</v>
      </c>
      <c r="B938" t="s">
        <v>74</v>
      </c>
      <c r="C938" s="460">
        <v>27</v>
      </c>
      <c r="D938">
        <f>'Area 24'!GN31</f>
        <v>-1</v>
      </c>
      <c r="E938" s="460">
        <f>'Area 24'!GR31</f>
        <v>1</v>
      </c>
      <c r="F938" s="460">
        <f>'Area 24'!GP31</f>
        <v>-1</v>
      </c>
      <c r="G938" s="460" t="str">
        <f>'Area 24'!GV31</f>
        <v>-1-1</v>
      </c>
      <c r="H938">
        <f t="shared" si="57"/>
        <v>-1</v>
      </c>
      <c r="I938">
        <f t="shared" si="58"/>
        <v>-1</v>
      </c>
      <c r="J938">
        <f t="shared" si="59"/>
        <v>1</v>
      </c>
    </row>
    <row r="939" spans="1:10">
      <c r="A939" t="s">
        <v>1137</v>
      </c>
      <c r="B939" t="s">
        <v>75</v>
      </c>
      <c r="C939" s="460">
        <v>28</v>
      </c>
      <c r="D939">
        <f>'Area 24'!GN32</f>
        <v>-1</v>
      </c>
      <c r="E939" s="460">
        <f>'Area 24'!GR32</f>
        <v>1</v>
      </c>
      <c r="F939" s="460">
        <f>'Area 24'!GP32</f>
        <v>-1</v>
      </c>
      <c r="G939" s="460" t="str">
        <f>'Area 24'!GV32</f>
        <v>-1-1</v>
      </c>
      <c r="H939">
        <f t="shared" si="57"/>
        <v>-1</v>
      </c>
      <c r="I939">
        <f t="shared" si="58"/>
        <v>-1</v>
      </c>
      <c r="J939">
        <f t="shared" si="59"/>
        <v>1</v>
      </c>
    </row>
    <row r="940" spans="1:10">
      <c r="A940" t="s">
        <v>1137</v>
      </c>
      <c r="B940" t="s">
        <v>76</v>
      </c>
      <c r="C940" s="460">
        <v>29</v>
      </c>
      <c r="D940">
        <f>'Area 24'!GN33</f>
        <v>0</v>
      </c>
      <c r="E940" s="460">
        <f>'Area 24'!GR33</f>
        <v>0</v>
      </c>
      <c r="F940" s="460">
        <f>'Area 24'!GP33</f>
        <v>0</v>
      </c>
      <c r="G940" s="460" t="str">
        <f>'Area 24'!GV33</f>
        <v>0</v>
      </c>
      <c r="H940">
        <f t="shared" si="57"/>
        <v>0</v>
      </c>
      <c r="I940">
        <f t="shared" si="58"/>
        <v>0</v>
      </c>
      <c r="J940">
        <f t="shared" si="59"/>
        <v>0</v>
      </c>
    </row>
    <row r="941" spans="1:10">
      <c r="A941" t="s">
        <v>1137</v>
      </c>
      <c r="B941" t="s">
        <v>78</v>
      </c>
      <c r="C941" s="460">
        <v>30</v>
      </c>
      <c r="D941">
        <f>'Area 24'!GN34</f>
        <v>-1</v>
      </c>
      <c r="E941" s="460">
        <f>'Area 24'!GR34</f>
        <v>1</v>
      </c>
      <c r="F941" s="460">
        <f>'Area 24'!GP34</f>
        <v>-1</v>
      </c>
      <c r="G941" s="460" t="str">
        <f>'Area 24'!GV34</f>
        <v>-1-1</v>
      </c>
      <c r="H941">
        <f t="shared" si="57"/>
        <v>-1</v>
      </c>
      <c r="I941">
        <f t="shared" si="58"/>
        <v>-1</v>
      </c>
      <c r="J941">
        <f t="shared" si="59"/>
        <v>1</v>
      </c>
    </row>
    <row r="942" spans="1:10">
      <c r="A942" t="s">
        <v>1137</v>
      </c>
      <c r="B942" t="s">
        <v>79</v>
      </c>
      <c r="C942" s="460">
        <v>31</v>
      </c>
      <c r="D942">
        <f>'Area 24'!GN35</f>
        <v>0</v>
      </c>
      <c r="E942" s="460">
        <f>'Area 24'!GR35</f>
        <v>0</v>
      </c>
      <c r="F942" s="460">
        <f>'Area 24'!GP35</f>
        <v>0</v>
      </c>
      <c r="G942" s="460" t="str">
        <f>'Area 24'!GV35</f>
        <v>0</v>
      </c>
      <c r="H942">
        <f t="shared" si="57"/>
        <v>0</v>
      </c>
      <c r="I942">
        <f t="shared" si="58"/>
        <v>0</v>
      </c>
      <c r="J942">
        <f t="shared" si="59"/>
        <v>0</v>
      </c>
    </row>
    <row r="943" spans="1:10">
      <c r="A943" t="s">
        <v>1137</v>
      </c>
      <c r="B943" t="s">
        <v>80</v>
      </c>
      <c r="C943" s="460">
        <v>32</v>
      </c>
      <c r="D943">
        <f>'Area 24'!GN36</f>
        <v>1</v>
      </c>
      <c r="E943" s="460">
        <f>'Area 24'!GR36</f>
        <v>1</v>
      </c>
      <c r="F943" s="460">
        <f>'Area 24'!GP36</f>
        <v>1</v>
      </c>
      <c r="G943" s="460" t="str">
        <f>'Area 24'!GV36</f>
        <v>13</v>
      </c>
      <c r="H943">
        <f t="shared" si="57"/>
        <v>1</v>
      </c>
      <c r="I943">
        <f t="shared" si="58"/>
        <v>1</v>
      </c>
      <c r="J943">
        <f t="shared" si="59"/>
        <v>1</v>
      </c>
    </row>
    <row r="944" spans="1:10">
      <c r="A944" t="s">
        <v>1137</v>
      </c>
      <c r="B944" t="s">
        <v>81</v>
      </c>
      <c r="C944" s="460">
        <v>33</v>
      </c>
      <c r="D944">
        <f>'Area 24'!GN37</f>
        <v>-1</v>
      </c>
      <c r="E944" s="460">
        <f>'Area 24'!GR37</f>
        <v>1</v>
      </c>
      <c r="F944" s="460">
        <f>'Area 24'!GP37</f>
        <v>-1</v>
      </c>
      <c r="G944" s="460" t="str">
        <f>'Area 24'!GV37</f>
        <v>-1-1</v>
      </c>
      <c r="H944">
        <f t="shared" si="57"/>
        <v>-1</v>
      </c>
      <c r="I944">
        <f t="shared" si="58"/>
        <v>-1</v>
      </c>
      <c r="J944">
        <f t="shared" si="59"/>
        <v>1</v>
      </c>
    </row>
    <row r="945" spans="1:10">
      <c r="A945" t="s">
        <v>1137</v>
      </c>
      <c r="B945" t="s">
        <v>82</v>
      </c>
      <c r="C945" s="460">
        <v>34</v>
      </c>
      <c r="D945">
        <f>'Area 24'!GN38</f>
        <v>1</v>
      </c>
      <c r="E945" s="460">
        <f>'Area 24'!GR38</f>
        <v>1</v>
      </c>
      <c r="F945" s="460">
        <f>'Area 24'!GP38</f>
        <v>1</v>
      </c>
      <c r="G945" s="460" t="str">
        <f>'Area 24'!GV38</f>
        <v>13</v>
      </c>
      <c r="H945">
        <f t="shared" si="57"/>
        <v>1</v>
      </c>
      <c r="I945">
        <f t="shared" si="58"/>
        <v>1</v>
      </c>
      <c r="J945">
        <f t="shared" si="59"/>
        <v>1</v>
      </c>
    </row>
    <row r="946" spans="1:10">
      <c r="A946" t="s">
        <v>1137</v>
      </c>
      <c r="B946" t="s">
        <v>83</v>
      </c>
      <c r="C946" s="460">
        <v>35</v>
      </c>
      <c r="D946">
        <f>'Area 24'!GN39</f>
        <v>-1</v>
      </c>
      <c r="E946" s="460">
        <f>'Area 24'!GR39</f>
        <v>1</v>
      </c>
      <c r="F946" s="460">
        <f>'Area 24'!GP39</f>
        <v>-1</v>
      </c>
      <c r="G946" s="460" t="str">
        <f>'Area 24'!GV39</f>
        <v>-1-1</v>
      </c>
      <c r="H946">
        <f t="shared" si="57"/>
        <v>-1</v>
      </c>
      <c r="I946">
        <f t="shared" si="58"/>
        <v>-1</v>
      </c>
      <c r="J946">
        <f t="shared" si="59"/>
        <v>1</v>
      </c>
    </row>
    <row r="947" spans="1:10">
      <c r="A947" t="s">
        <v>1137</v>
      </c>
      <c r="B947" t="s">
        <v>84</v>
      </c>
      <c r="C947" s="460">
        <v>36</v>
      </c>
      <c r="D947">
        <f>'Area 24'!GN40</f>
        <v>-1</v>
      </c>
      <c r="E947" s="460">
        <f>'Area 24'!GR40</f>
        <v>1</v>
      </c>
      <c r="F947" s="460">
        <f>'Area 24'!GP40</f>
        <v>-1</v>
      </c>
      <c r="G947" s="460" t="str">
        <f>'Area 24'!GV40</f>
        <v>-1-1</v>
      </c>
      <c r="H947">
        <f t="shared" si="57"/>
        <v>-1</v>
      </c>
      <c r="I947">
        <f t="shared" si="58"/>
        <v>-1</v>
      </c>
      <c r="J947">
        <f t="shared" si="59"/>
        <v>1</v>
      </c>
    </row>
    <row r="948" spans="1:10">
      <c r="A948" t="s">
        <v>1137</v>
      </c>
      <c r="B948" t="s">
        <v>85</v>
      </c>
      <c r="C948" s="460">
        <v>37</v>
      </c>
      <c r="D948">
        <f>'Area 24'!GN41</f>
        <v>-1</v>
      </c>
      <c r="E948" s="460">
        <f>'Area 24'!GR41</f>
        <v>1</v>
      </c>
      <c r="F948" s="460">
        <f>'Area 24'!GP41</f>
        <v>-1</v>
      </c>
      <c r="G948" s="460" t="str">
        <f>'Area 24'!GV41</f>
        <v>-1-1</v>
      </c>
      <c r="H948">
        <f t="shared" si="57"/>
        <v>-1</v>
      </c>
      <c r="I948">
        <f t="shared" si="58"/>
        <v>-1</v>
      </c>
      <c r="J948">
        <f t="shared" si="59"/>
        <v>1</v>
      </c>
    </row>
    <row r="949" spans="1:10">
      <c r="A949" t="s">
        <v>1137</v>
      </c>
      <c r="B949" t="s">
        <v>86</v>
      </c>
      <c r="C949" s="460">
        <v>38</v>
      </c>
      <c r="D949">
        <f>'Area 24'!GN42</f>
        <v>-1</v>
      </c>
      <c r="E949" s="460">
        <f>'Area 24'!GR42</f>
        <v>1</v>
      </c>
      <c r="F949" s="460">
        <f>'Area 24'!GP42</f>
        <v>-1</v>
      </c>
      <c r="G949" s="460" t="str">
        <f>'Area 24'!GV42</f>
        <v>-1-1</v>
      </c>
      <c r="H949">
        <f t="shared" si="57"/>
        <v>-1</v>
      </c>
      <c r="I949">
        <f t="shared" si="58"/>
        <v>-1</v>
      </c>
      <c r="J949">
        <f t="shared" si="59"/>
        <v>1</v>
      </c>
    </row>
    <row r="950" spans="1:10">
      <c r="A950" t="s">
        <v>1137</v>
      </c>
      <c r="B950" t="s">
        <v>87</v>
      </c>
      <c r="C950" s="460">
        <v>39</v>
      </c>
      <c r="D950">
        <f>'Area 24'!GN43</f>
        <v>2</v>
      </c>
      <c r="E950" s="460">
        <f>'Area 24'!GR43</f>
        <v>2</v>
      </c>
      <c r="F950" s="460">
        <f>'Area 24'!GP43</f>
        <v>4</v>
      </c>
      <c r="G950" s="460" t="str">
        <f>'Area 24'!GV43</f>
        <v>24</v>
      </c>
      <c r="H950">
        <f t="shared" si="57"/>
        <v>2</v>
      </c>
      <c r="I950">
        <f t="shared" si="58"/>
        <v>3</v>
      </c>
      <c r="J950">
        <f t="shared" si="59"/>
        <v>6</v>
      </c>
    </row>
    <row r="951" spans="1:10">
      <c r="A951" t="s">
        <v>1137</v>
      </c>
      <c r="B951" t="s">
        <v>88</v>
      </c>
      <c r="C951" s="460">
        <v>40</v>
      </c>
      <c r="D951">
        <f>'Area 24'!GN44</f>
        <v>1</v>
      </c>
      <c r="E951" s="460">
        <f>'Area 24'!GR44</f>
        <v>1</v>
      </c>
      <c r="F951" s="460">
        <f>'Area 24'!GP44</f>
        <v>1</v>
      </c>
      <c r="G951" s="460" t="str">
        <f>'Area 24'!GV44</f>
        <v>14</v>
      </c>
      <c r="H951">
        <f t="shared" si="57"/>
        <v>1</v>
      </c>
      <c r="I951">
        <f t="shared" si="58"/>
        <v>2</v>
      </c>
      <c r="J951">
        <f t="shared" si="59"/>
        <v>2</v>
      </c>
    </row>
    <row r="952" spans="1:10">
      <c r="A952" t="s">
        <v>1137</v>
      </c>
      <c r="B952" t="s">
        <v>89</v>
      </c>
      <c r="C952" s="460">
        <v>41</v>
      </c>
      <c r="D952">
        <f>'Area 24'!GN45</f>
        <v>-1</v>
      </c>
      <c r="E952" s="460">
        <f>'Area 24'!GR45</f>
        <v>1</v>
      </c>
      <c r="F952" s="460">
        <f>'Area 24'!GP45</f>
        <v>-1</v>
      </c>
      <c r="G952" s="460" t="str">
        <f>'Area 24'!GV45</f>
        <v>-1-1</v>
      </c>
      <c r="H952">
        <f t="shared" si="57"/>
        <v>-1</v>
      </c>
      <c r="I952">
        <f t="shared" si="58"/>
        <v>-1</v>
      </c>
      <c r="J952">
        <f t="shared" si="59"/>
        <v>1</v>
      </c>
    </row>
    <row r="953" spans="1:10">
      <c r="A953" t="s">
        <v>1137</v>
      </c>
      <c r="B953" t="s">
        <v>90</v>
      </c>
      <c r="C953" s="460">
        <v>42</v>
      </c>
      <c r="D953">
        <f>'Area 24'!GN46</f>
        <v>-1</v>
      </c>
      <c r="E953" s="460">
        <f>'Area 24'!GR46</f>
        <v>1</v>
      </c>
      <c r="F953" s="460">
        <f>'Area 24'!GP46</f>
        <v>-1</v>
      </c>
      <c r="G953" s="460" t="str">
        <f>'Area 24'!GV46</f>
        <v>-1-1</v>
      </c>
      <c r="H953">
        <f t="shared" si="57"/>
        <v>-1</v>
      </c>
      <c r="I953">
        <f t="shared" si="58"/>
        <v>-1</v>
      </c>
      <c r="J953">
        <f t="shared" si="59"/>
        <v>1</v>
      </c>
    </row>
    <row r="954" spans="1:10">
      <c r="A954" t="s">
        <v>1137</v>
      </c>
      <c r="B954" t="s">
        <v>92</v>
      </c>
      <c r="C954" s="460">
        <v>43</v>
      </c>
      <c r="D954">
        <f>'Area 24'!GN47</f>
        <v>-1</v>
      </c>
      <c r="E954" s="460">
        <f>'Area 24'!GR47</f>
        <v>1</v>
      </c>
      <c r="F954" s="460">
        <f>'Area 24'!GP47</f>
        <v>-1</v>
      </c>
      <c r="G954" s="460" t="str">
        <f>'Area 24'!GV47</f>
        <v>-1-1</v>
      </c>
      <c r="H954">
        <f t="shared" si="57"/>
        <v>-1</v>
      </c>
      <c r="I954">
        <f t="shared" si="58"/>
        <v>-1</v>
      </c>
      <c r="J954">
        <f t="shared" si="59"/>
        <v>1</v>
      </c>
    </row>
    <row r="955" spans="1:10">
      <c r="A955" t="s">
        <v>1137</v>
      </c>
      <c r="B955" t="s">
        <v>93</v>
      </c>
      <c r="C955" s="460">
        <v>44</v>
      </c>
      <c r="D955">
        <f>'Area 24'!GN48</f>
        <v>-1</v>
      </c>
      <c r="E955" s="460">
        <f>'Area 24'!GR48</f>
        <v>1</v>
      </c>
      <c r="F955" s="460">
        <f>'Area 24'!GP48</f>
        <v>-1</v>
      </c>
      <c r="G955" s="460" t="str">
        <f>'Area 24'!GV48</f>
        <v>-1-1</v>
      </c>
      <c r="H955">
        <f t="shared" si="57"/>
        <v>-1</v>
      </c>
      <c r="I955">
        <f t="shared" si="58"/>
        <v>-1</v>
      </c>
      <c r="J955">
        <f t="shared" si="59"/>
        <v>1</v>
      </c>
    </row>
    <row r="956" spans="1:10">
      <c r="A956" t="s">
        <v>1137</v>
      </c>
      <c r="B956" t="s">
        <v>94</v>
      </c>
      <c r="C956" s="460">
        <v>45</v>
      </c>
      <c r="D956">
        <f>'Area 24'!GN49</f>
        <v>0</v>
      </c>
      <c r="E956" s="460">
        <f>'Area 24'!GR49</f>
        <v>0</v>
      </c>
      <c r="F956" s="460">
        <f>'Area 24'!GP49</f>
        <v>0</v>
      </c>
      <c r="G956" s="460" t="str">
        <f>'Area 24'!GV49</f>
        <v>0</v>
      </c>
      <c r="H956">
        <f t="shared" si="57"/>
        <v>0</v>
      </c>
      <c r="I956">
        <f t="shared" si="58"/>
        <v>0</v>
      </c>
      <c r="J956">
        <f t="shared" si="59"/>
        <v>0</v>
      </c>
    </row>
    <row r="957" spans="1:10">
      <c r="A957" t="s">
        <v>1137</v>
      </c>
      <c r="B957" t="s">
        <v>95</v>
      </c>
      <c r="C957" s="460">
        <v>46</v>
      </c>
      <c r="D957">
        <f>'Area 24'!GN50</f>
        <v>0</v>
      </c>
      <c r="E957" s="460">
        <f>'Area 24'!GR50</f>
        <v>0</v>
      </c>
      <c r="F957" s="460">
        <f>'Area 24'!GP50</f>
        <v>0</v>
      </c>
      <c r="G957" s="460" t="str">
        <f>'Area 24'!GV50</f>
        <v>0</v>
      </c>
      <c r="H957">
        <f t="shared" si="57"/>
        <v>0</v>
      </c>
      <c r="I957">
        <f t="shared" si="58"/>
        <v>0</v>
      </c>
      <c r="J957">
        <f t="shared" si="59"/>
        <v>0</v>
      </c>
    </row>
    <row r="958" spans="1:10">
      <c r="A958" t="s">
        <v>1137</v>
      </c>
      <c r="B958" t="s">
        <v>97</v>
      </c>
      <c r="C958" s="460">
        <v>47</v>
      </c>
      <c r="D958">
        <f>'Area 24'!GN51</f>
        <v>1</v>
      </c>
      <c r="E958" s="460">
        <f>'Area 24'!GR51</f>
        <v>1</v>
      </c>
      <c r="F958" s="460">
        <f>'Area 24'!GP51</f>
        <v>1</v>
      </c>
      <c r="G958" s="460" t="str">
        <f>'Area 24'!GV51</f>
        <v>13</v>
      </c>
      <c r="H958">
        <f t="shared" si="57"/>
        <v>1</v>
      </c>
      <c r="I958">
        <f t="shared" si="58"/>
        <v>1</v>
      </c>
      <c r="J958">
        <f t="shared" si="59"/>
        <v>1</v>
      </c>
    </row>
    <row r="959" spans="1:10">
      <c r="A959" t="s">
        <v>1137</v>
      </c>
      <c r="B959" t="s">
        <v>98</v>
      </c>
      <c r="C959" s="460">
        <v>48</v>
      </c>
      <c r="D959">
        <f>'Area 24'!GN52</f>
        <v>1</v>
      </c>
      <c r="E959" s="460">
        <f>'Area 24'!GR52</f>
        <v>1</v>
      </c>
      <c r="F959" s="460">
        <f>'Area 24'!GP52</f>
        <v>1</v>
      </c>
      <c r="G959" s="460" t="str">
        <f>'Area 24'!GV52</f>
        <v>13</v>
      </c>
      <c r="H959">
        <f t="shared" si="57"/>
        <v>1</v>
      </c>
      <c r="I959">
        <f t="shared" si="58"/>
        <v>1</v>
      </c>
      <c r="J959">
        <f t="shared" si="59"/>
        <v>1</v>
      </c>
    </row>
    <row r="960" spans="1:10">
      <c r="A960" t="s">
        <v>1137</v>
      </c>
      <c r="B960" t="s">
        <v>99</v>
      </c>
      <c r="C960" s="460">
        <v>49</v>
      </c>
      <c r="D960">
        <f>'Area 24'!GN53</f>
        <v>-1</v>
      </c>
      <c r="E960" s="460">
        <f>'Area 24'!GR53</f>
        <v>1</v>
      </c>
      <c r="F960" s="460">
        <f>'Area 24'!GP53</f>
        <v>-1</v>
      </c>
      <c r="G960" s="460" t="str">
        <f>'Area 24'!GV53</f>
        <v>-1-1</v>
      </c>
      <c r="H960">
        <f t="shared" si="57"/>
        <v>-1</v>
      </c>
      <c r="I960">
        <f t="shared" si="58"/>
        <v>-1</v>
      </c>
      <c r="J960">
        <f t="shared" si="59"/>
        <v>1</v>
      </c>
    </row>
    <row r="961" spans="1:10">
      <c r="A961" t="s">
        <v>1137</v>
      </c>
      <c r="B961" t="s">
        <v>100</v>
      </c>
      <c r="C961" s="460">
        <v>50</v>
      </c>
      <c r="D961">
        <f>'Area 24'!GN54</f>
        <v>1</v>
      </c>
      <c r="E961" s="460">
        <f>'Area 24'!GR54</f>
        <v>1</v>
      </c>
      <c r="F961" s="460">
        <f>'Area 24'!GP54</f>
        <v>1</v>
      </c>
      <c r="G961" s="460" t="str">
        <f>'Area 24'!GV54</f>
        <v>14</v>
      </c>
      <c r="H961">
        <f t="shared" si="57"/>
        <v>1</v>
      </c>
      <c r="I961">
        <f t="shared" si="58"/>
        <v>2</v>
      </c>
      <c r="J961">
        <f t="shared" si="59"/>
        <v>2</v>
      </c>
    </row>
    <row r="962" spans="1:10">
      <c r="A962" t="s">
        <v>1137</v>
      </c>
      <c r="B962" t="s">
        <v>101</v>
      </c>
      <c r="C962" s="460">
        <v>51</v>
      </c>
      <c r="D962">
        <f>'Area 24'!GN55</f>
        <v>-1</v>
      </c>
      <c r="E962" s="460">
        <f>'Area 24'!GR55</f>
        <v>1</v>
      </c>
      <c r="F962" s="460">
        <f>'Area 24'!GP55</f>
        <v>-1</v>
      </c>
      <c r="G962" s="460" t="str">
        <f>'Area 24'!GV55</f>
        <v>-1-1</v>
      </c>
      <c r="H962">
        <f t="shared" si="57"/>
        <v>-1</v>
      </c>
      <c r="I962">
        <f t="shared" si="58"/>
        <v>-1</v>
      </c>
      <c r="J962">
        <f t="shared" si="59"/>
        <v>1</v>
      </c>
    </row>
    <row r="963" spans="1:10">
      <c r="A963" t="s">
        <v>1137</v>
      </c>
      <c r="B963" t="s">
        <v>102</v>
      </c>
      <c r="C963" s="460">
        <v>52</v>
      </c>
      <c r="D963">
        <f>'Area 24'!GN56</f>
        <v>-1</v>
      </c>
      <c r="E963" s="460">
        <f>'Area 24'!GR56</f>
        <v>1</v>
      </c>
      <c r="F963" s="460">
        <f>'Area 24'!GP56</f>
        <v>-1</v>
      </c>
      <c r="G963" s="460" t="str">
        <f>'Area 24'!GV56</f>
        <v>-1-1</v>
      </c>
      <c r="H963">
        <f t="shared" si="57"/>
        <v>-1</v>
      </c>
      <c r="I963">
        <f t="shared" si="58"/>
        <v>-1</v>
      </c>
      <c r="J963">
        <f t="shared" si="59"/>
        <v>1</v>
      </c>
    </row>
    <row r="964" spans="1:10">
      <c r="A964" t="s">
        <v>1137</v>
      </c>
      <c r="B964" t="s">
        <v>103</v>
      </c>
      <c r="C964" s="460">
        <v>53</v>
      </c>
      <c r="D964">
        <f>'Area 24'!GN57</f>
        <v>1</v>
      </c>
      <c r="E964" s="460">
        <f>'Area 24'!GR57</f>
        <v>1</v>
      </c>
      <c r="F964" s="460">
        <f>'Area 24'!GP57</f>
        <v>1</v>
      </c>
      <c r="G964" s="460" t="str">
        <f>'Area 24'!GV57</f>
        <v>13</v>
      </c>
      <c r="H964">
        <f t="shared" si="57"/>
        <v>1</v>
      </c>
      <c r="I964">
        <f t="shared" si="58"/>
        <v>1</v>
      </c>
      <c r="J964">
        <f t="shared" si="59"/>
        <v>1</v>
      </c>
    </row>
    <row r="965" spans="1:10">
      <c r="A965" t="s">
        <v>1137</v>
      </c>
      <c r="B965" t="s">
        <v>104</v>
      </c>
      <c r="C965" s="460">
        <v>54</v>
      </c>
      <c r="D965">
        <f>'Area 24'!GN58</f>
        <v>-1</v>
      </c>
      <c r="E965" s="460">
        <f>'Area 24'!GR58</f>
        <v>1</v>
      </c>
      <c r="F965" s="460">
        <f>'Area 24'!GP58</f>
        <v>-1</v>
      </c>
      <c r="G965" s="460" t="str">
        <f>'Area 24'!GV58</f>
        <v>-1-1</v>
      </c>
      <c r="H965">
        <f t="shared" si="57"/>
        <v>-1</v>
      </c>
      <c r="I965">
        <f t="shared" si="58"/>
        <v>-1</v>
      </c>
      <c r="J965">
        <f t="shared" si="59"/>
        <v>1</v>
      </c>
    </row>
    <row r="966" spans="1:10">
      <c r="A966" t="s">
        <v>1137</v>
      </c>
      <c r="B966" t="s">
        <v>105</v>
      </c>
      <c r="C966" s="460">
        <v>55</v>
      </c>
      <c r="D966">
        <f>'Area 24'!GN59</f>
        <v>-1</v>
      </c>
      <c r="E966" s="460">
        <f>'Area 24'!GR59</f>
        <v>1</v>
      </c>
      <c r="F966" s="460">
        <f>'Area 24'!GP59</f>
        <v>-1</v>
      </c>
      <c r="G966" s="460" t="str">
        <f>'Area 24'!GV59</f>
        <v>-1-1</v>
      </c>
      <c r="H966">
        <f t="shared" si="57"/>
        <v>-1</v>
      </c>
      <c r="I966">
        <f t="shared" si="58"/>
        <v>-1</v>
      </c>
      <c r="J966">
        <f t="shared" si="59"/>
        <v>1</v>
      </c>
    </row>
    <row r="967" spans="1:10">
      <c r="A967" t="s">
        <v>1137</v>
      </c>
      <c r="B967" t="s">
        <v>106</v>
      </c>
      <c r="C967" s="460">
        <v>56</v>
      </c>
      <c r="D967">
        <f>'Area 24'!GN60</f>
        <v>-1</v>
      </c>
      <c r="E967" s="460">
        <f>'Area 24'!GR60</f>
        <v>1</v>
      </c>
      <c r="F967" s="460">
        <f>'Area 24'!GP60</f>
        <v>-1</v>
      </c>
      <c r="G967" s="460" t="str">
        <f>'Area 24'!GV60</f>
        <v>-1-1</v>
      </c>
      <c r="H967">
        <f t="shared" si="57"/>
        <v>-1</v>
      </c>
      <c r="I967">
        <f t="shared" si="58"/>
        <v>-1</v>
      </c>
      <c r="J967">
        <f t="shared" si="59"/>
        <v>1</v>
      </c>
    </row>
    <row r="968" spans="1:10">
      <c r="A968" t="s">
        <v>1137</v>
      </c>
      <c r="B968" t="s">
        <v>107</v>
      </c>
      <c r="C968" s="460">
        <v>57</v>
      </c>
      <c r="D968">
        <f>'Area 24'!GN61</f>
        <v>-1</v>
      </c>
      <c r="E968" s="460">
        <f>'Area 24'!GR61</f>
        <v>1</v>
      </c>
      <c r="F968" s="460">
        <f>'Area 24'!GP61</f>
        <v>-1</v>
      </c>
      <c r="G968" s="460" t="str">
        <f>'Area 24'!GV61</f>
        <v>-1-1</v>
      </c>
      <c r="H968">
        <f t="shared" si="57"/>
        <v>-1</v>
      </c>
      <c r="I968">
        <f t="shared" si="58"/>
        <v>-1</v>
      </c>
      <c r="J968">
        <f t="shared" si="59"/>
        <v>1</v>
      </c>
    </row>
    <row r="969" spans="1:10">
      <c r="A969" t="s">
        <v>1137</v>
      </c>
      <c r="B969" t="s">
        <v>108</v>
      </c>
      <c r="C969" s="460">
        <v>58</v>
      </c>
      <c r="D969">
        <f>'Area 24'!GN62</f>
        <v>-1</v>
      </c>
      <c r="E969" s="460">
        <f>'Area 24'!GR62</f>
        <v>1</v>
      </c>
      <c r="F969" s="460">
        <f>'Area 24'!GP62</f>
        <v>-1</v>
      </c>
      <c r="G969" s="460" t="str">
        <f>'Area 24'!GV62</f>
        <v>-1-1</v>
      </c>
      <c r="H969">
        <f t="shared" si="57"/>
        <v>-1</v>
      </c>
      <c r="I969">
        <f t="shared" si="58"/>
        <v>-1</v>
      </c>
      <c r="J969">
        <f t="shared" si="59"/>
        <v>1</v>
      </c>
    </row>
    <row r="970" spans="1:10">
      <c r="A970" t="s">
        <v>1137</v>
      </c>
      <c r="B970" t="s">
        <v>109</v>
      </c>
      <c r="C970" s="460">
        <v>59</v>
      </c>
      <c r="D970">
        <f>'Area 24'!GN63</f>
        <v>-1</v>
      </c>
      <c r="E970" s="460">
        <f>'Area 24'!GR63</f>
        <v>1</v>
      </c>
      <c r="F970" s="460">
        <f>'Area 24'!GP63</f>
        <v>-1</v>
      </c>
      <c r="G970" s="460" t="str">
        <f>'Area 24'!GV63</f>
        <v>-1-1</v>
      </c>
      <c r="H970">
        <f t="shared" si="57"/>
        <v>-1</v>
      </c>
      <c r="I970">
        <f t="shared" si="58"/>
        <v>-1</v>
      </c>
      <c r="J970">
        <f t="shared" si="59"/>
        <v>1</v>
      </c>
    </row>
    <row r="971" spans="1:10">
      <c r="A971" t="s">
        <v>1137</v>
      </c>
      <c r="B971" t="s">
        <v>110</v>
      </c>
      <c r="C971" s="460">
        <v>60</v>
      </c>
      <c r="D971">
        <f>'Area 24'!GN64</f>
        <v>-1</v>
      </c>
      <c r="E971" s="460">
        <f>'Area 24'!GR64</f>
        <v>1</v>
      </c>
      <c r="F971" s="460">
        <f>'Area 24'!GP64</f>
        <v>-1</v>
      </c>
      <c r="G971" s="460" t="str">
        <f>'Area 24'!GV64</f>
        <v>-1-1</v>
      </c>
      <c r="H971">
        <f t="shared" si="57"/>
        <v>-1</v>
      </c>
      <c r="I971">
        <f t="shared" si="58"/>
        <v>-1</v>
      </c>
      <c r="J971">
        <f t="shared" si="59"/>
        <v>1</v>
      </c>
    </row>
    <row r="972" spans="1:10">
      <c r="A972" t="s">
        <v>1137</v>
      </c>
      <c r="B972" t="s">
        <v>111</v>
      </c>
      <c r="C972" s="460">
        <v>61</v>
      </c>
      <c r="D972">
        <f>'Area 24'!GN65</f>
        <v>-1</v>
      </c>
      <c r="E972" s="460">
        <f>'Area 24'!GR65</f>
        <v>1</v>
      </c>
      <c r="F972" s="460">
        <f>'Area 24'!GP65</f>
        <v>-1</v>
      </c>
      <c r="G972" s="460" t="str">
        <f>'Area 24'!GV65</f>
        <v>-1-1</v>
      </c>
      <c r="H972">
        <f t="shared" si="57"/>
        <v>-1</v>
      </c>
      <c r="I972">
        <f t="shared" si="58"/>
        <v>-1</v>
      </c>
      <c r="J972">
        <f t="shared" si="59"/>
        <v>1</v>
      </c>
    </row>
    <row r="973" spans="1:10">
      <c r="A973" t="s">
        <v>1137</v>
      </c>
      <c r="B973" t="s">
        <v>112</v>
      </c>
      <c r="C973" s="460">
        <v>62</v>
      </c>
      <c r="D973">
        <f>'Area 24'!GN66</f>
        <v>-1</v>
      </c>
      <c r="E973" s="460">
        <f>'Area 24'!GR66</f>
        <v>1</v>
      </c>
      <c r="F973" s="460">
        <f>'Area 24'!GP66</f>
        <v>-1</v>
      </c>
      <c r="G973" s="460" t="str">
        <f>'Area 24'!GV66</f>
        <v>-1-1</v>
      </c>
      <c r="H973">
        <f t="shared" si="57"/>
        <v>-1</v>
      </c>
      <c r="I973">
        <f t="shared" si="58"/>
        <v>-1</v>
      </c>
      <c r="J973">
        <f t="shared" si="59"/>
        <v>1</v>
      </c>
    </row>
    <row r="974" spans="1:10">
      <c r="A974" t="s">
        <v>1137</v>
      </c>
      <c r="B974" t="s">
        <v>113</v>
      </c>
      <c r="C974" s="460">
        <v>63</v>
      </c>
      <c r="D974">
        <f>'Area 24'!GN67</f>
        <v>-1</v>
      </c>
      <c r="E974" s="460">
        <f>'Area 24'!GR67</f>
        <v>1</v>
      </c>
      <c r="F974" s="460">
        <f>'Area 24'!GP67</f>
        <v>-1</v>
      </c>
      <c r="G974" s="460" t="str">
        <f>'Area 24'!GV67</f>
        <v>-1-1</v>
      </c>
      <c r="H974">
        <f t="shared" ref="H974:H1037" si="60">VLOOKUP(F974,biorisk,2,FALSE)</f>
        <v>-1</v>
      </c>
      <c r="I974">
        <f t="shared" ref="I974:I1037" si="61">VLOOKUP(G974,futurerisk,2,FALSE)</f>
        <v>-1</v>
      </c>
      <c r="J974">
        <f t="shared" ref="J974:J1037" si="62">H974*I974</f>
        <v>1</v>
      </c>
    </row>
    <row r="975" spans="1:10">
      <c r="A975" t="s">
        <v>1137</v>
      </c>
      <c r="B975" t="s">
        <v>114</v>
      </c>
      <c r="C975" s="460">
        <v>64</v>
      </c>
      <c r="D975">
        <f>'Area 24'!GN68</f>
        <v>-1</v>
      </c>
      <c r="E975" s="460">
        <f>'Area 24'!GR68</f>
        <v>1</v>
      </c>
      <c r="F975" s="460">
        <f>'Area 24'!GP68</f>
        <v>-1</v>
      </c>
      <c r="G975" s="460" t="str">
        <f>'Area 24'!GV68</f>
        <v>-1-1</v>
      </c>
      <c r="H975">
        <f t="shared" si="60"/>
        <v>-1</v>
      </c>
      <c r="I975">
        <f t="shared" si="61"/>
        <v>-1</v>
      </c>
      <c r="J975">
        <f t="shared" si="62"/>
        <v>1</v>
      </c>
    </row>
    <row r="976" spans="1:10">
      <c r="A976" t="s">
        <v>1137</v>
      </c>
      <c r="B976" t="s">
        <v>115</v>
      </c>
      <c r="C976" s="460">
        <v>65</v>
      </c>
      <c r="D976">
        <f>'Area 24'!GN69</f>
        <v>-1</v>
      </c>
      <c r="E976" s="460">
        <f>'Area 24'!GR69</f>
        <v>1</v>
      </c>
      <c r="F976" s="460">
        <f>'Area 24'!GP69</f>
        <v>-1</v>
      </c>
      <c r="G976" s="460" t="str">
        <f>'Area 24'!GV69</f>
        <v>-1-1</v>
      </c>
      <c r="H976">
        <f t="shared" si="60"/>
        <v>-1</v>
      </c>
      <c r="I976">
        <f t="shared" si="61"/>
        <v>-1</v>
      </c>
      <c r="J976">
        <f t="shared" si="62"/>
        <v>1</v>
      </c>
    </row>
    <row r="977" spans="1:10">
      <c r="A977" t="s">
        <v>1137</v>
      </c>
      <c r="B977" t="s">
        <v>116</v>
      </c>
      <c r="C977" s="460">
        <v>66</v>
      </c>
      <c r="D977">
        <f>'Area 24'!GN70</f>
        <v>0</v>
      </c>
      <c r="E977" s="460">
        <f>'Area 24'!GR70</f>
        <v>0</v>
      </c>
      <c r="F977" s="460">
        <f>'Area 24'!GP70</f>
        <v>0</v>
      </c>
      <c r="G977" s="460" t="str">
        <f>'Area 24'!GV70</f>
        <v>0</v>
      </c>
      <c r="H977">
        <f t="shared" si="60"/>
        <v>0</v>
      </c>
      <c r="I977">
        <f t="shared" si="61"/>
        <v>0</v>
      </c>
      <c r="J977">
        <f t="shared" si="62"/>
        <v>0</v>
      </c>
    </row>
    <row r="978" spans="1:10">
      <c r="A978" t="s">
        <v>1137</v>
      </c>
      <c r="B978" t="s">
        <v>118</v>
      </c>
      <c r="C978" s="460">
        <v>67</v>
      </c>
      <c r="D978">
        <f>'Area 24'!GN71</f>
        <v>-1</v>
      </c>
      <c r="E978" s="460">
        <f>'Area 24'!GR71</f>
        <v>1</v>
      </c>
      <c r="F978" s="460">
        <f>'Area 24'!GP71</f>
        <v>-1</v>
      </c>
      <c r="G978" s="460" t="str">
        <f>'Area 24'!GV71</f>
        <v>-1-1</v>
      </c>
      <c r="H978">
        <f t="shared" si="60"/>
        <v>-1</v>
      </c>
      <c r="I978">
        <f t="shared" si="61"/>
        <v>-1</v>
      </c>
      <c r="J978">
        <f t="shared" si="62"/>
        <v>1</v>
      </c>
    </row>
    <row r="979" spans="1:10">
      <c r="A979" t="s">
        <v>1137</v>
      </c>
      <c r="B979" t="s">
        <v>119</v>
      </c>
      <c r="C979" s="460">
        <v>68</v>
      </c>
      <c r="D979">
        <f>'Area 24'!GN72</f>
        <v>-1</v>
      </c>
      <c r="E979" s="460">
        <f>'Area 24'!GR72</f>
        <v>1</v>
      </c>
      <c r="F979" s="460">
        <f>'Area 24'!GP72</f>
        <v>-1</v>
      </c>
      <c r="G979" s="460" t="str">
        <f>'Area 24'!GV72</f>
        <v>-1-1</v>
      </c>
      <c r="H979">
        <f t="shared" si="60"/>
        <v>-1</v>
      </c>
      <c r="I979">
        <f t="shared" si="61"/>
        <v>-1</v>
      </c>
      <c r="J979">
        <f t="shared" si="62"/>
        <v>1</v>
      </c>
    </row>
    <row r="980" spans="1:10">
      <c r="A980" t="s">
        <v>1137</v>
      </c>
      <c r="B980" t="s">
        <v>120</v>
      </c>
      <c r="C980" s="460">
        <v>69</v>
      </c>
      <c r="D980">
        <f>'Area 24'!GN73</f>
        <v>-1</v>
      </c>
      <c r="E980" s="460">
        <f>'Area 24'!GR73</f>
        <v>1</v>
      </c>
      <c r="F980" s="460">
        <f>'Area 24'!GP73</f>
        <v>-1</v>
      </c>
      <c r="G980" s="460" t="str">
        <f>'Area 24'!GV73</f>
        <v>-1-1</v>
      </c>
      <c r="H980">
        <f t="shared" si="60"/>
        <v>-1</v>
      </c>
      <c r="I980">
        <f t="shared" si="61"/>
        <v>-1</v>
      </c>
      <c r="J980">
        <f t="shared" si="62"/>
        <v>1</v>
      </c>
    </row>
    <row r="981" spans="1:10">
      <c r="A981" t="s">
        <v>1137</v>
      </c>
      <c r="B981" t="s">
        <v>121</v>
      </c>
      <c r="C981" s="460">
        <v>70</v>
      </c>
      <c r="D981">
        <f>'Area 24'!GN74</f>
        <v>-1</v>
      </c>
      <c r="E981" s="460">
        <f>'Area 24'!GR74</f>
        <v>1</v>
      </c>
      <c r="F981" s="460">
        <f>'Area 24'!GP74</f>
        <v>-1</v>
      </c>
      <c r="G981" s="460" t="str">
        <f>'Area 24'!GV74</f>
        <v>-1-1</v>
      </c>
      <c r="H981">
        <f t="shared" si="60"/>
        <v>-1</v>
      </c>
      <c r="I981">
        <f t="shared" si="61"/>
        <v>-1</v>
      </c>
      <c r="J981">
        <f t="shared" si="62"/>
        <v>1</v>
      </c>
    </row>
    <row r="982" spans="1:10">
      <c r="A982" t="s">
        <v>1000</v>
      </c>
      <c r="B982" t="s">
        <v>40</v>
      </c>
      <c r="C982" s="460">
        <v>1</v>
      </c>
      <c r="D982">
        <f>'Area 25'!I4</f>
        <v>1</v>
      </c>
      <c r="E982" s="460">
        <f>'Area 25'!M4</f>
        <v>1</v>
      </c>
      <c r="F982" s="460">
        <f>'Area 25'!K4</f>
        <v>1</v>
      </c>
      <c r="G982" s="460" t="str">
        <f>'Area 25'!Q4</f>
        <v>13</v>
      </c>
      <c r="H982">
        <f t="shared" si="60"/>
        <v>1</v>
      </c>
      <c r="I982">
        <f t="shared" si="61"/>
        <v>1</v>
      </c>
      <c r="J982">
        <f t="shared" si="62"/>
        <v>1</v>
      </c>
    </row>
    <row r="983" spans="1:10">
      <c r="A983" t="s">
        <v>1000</v>
      </c>
      <c r="B983" t="s">
        <v>41</v>
      </c>
      <c r="C983" s="460">
        <v>2</v>
      </c>
      <c r="D983">
        <f>'Area 25'!I5</f>
        <v>1</v>
      </c>
      <c r="E983" s="460">
        <f>'Area 25'!M5</f>
        <v>1</v>
      </c>
      <c r="F983" s="460">
        <f>'Area 25'!K5</f>
        <v>1</v>
      </c>
      <c r="G983" s="460" t="str">
        <f>'Area 25'!Q5</f>
        <v>13</v>
      </c>
      <c r="H983">
        <f t="shared" si="60"/>
        <v>1</v>
      </c>
      <c r="I983">
        <f t="shared" si="61"/>
        <v>1</v>
      </c>
      <c r="J983">
        <f t="shared" si="62"/>
        <v>1</v>
      </c>
    </row>
    <row r="984" spans="1:10">
      <c r="A984" t="s">
        <v>1000</v>
      </c>
      <c r="B984" t="s">
        <v>44</v>
      </c>
      <c r="C984" s="460">
        <v>3</v>
      </c>
      <c r="D984">
        <f>'Area 25'!I6</f>
        <v>1</v>
      </c>
      <c r="E984" s="460">
        <f>'Area 25'!M6</f>
        <v>1</v>
      </c>
      <c r="F984" s="460">
        <f>'Area 25'!K6</f>
        <v>1</v>
      </c>
      <c r="G984" s="460" t="str">
        <f>'Area 25'!Q6</f>
        <v>13</v>
      </c>
      <c r="H984">
        <f t="shared" si="60"/>
        <v>1</v>
      </c>
      <c r="I984">
        <f t="shared" si="61"/>
        <v>1</v>
      </c>
      <c r="J984">
        <f t="shared" si="62"/>
        <v>1</v>
      </c>
    </row>
    <row r="985" spans="1:10">
      <c r="A985" t="s">
        <v>1000</v>
      </c>
      <c r="B985" t="s">
        <v>45</v>
      </c>
      <c r="C985" s="460">
        <v>4</v>
      </c>
      <c r="D985">
        <f>'Area 25'!I7</f>
        <v>0</v>
      </c>
      <c r="E985" s="460">
        <f>'Area 25'!M7</f>
        <v>0</v>
      </c>
      <c r="F985" s="460">
        <f>'Area 25'!K7</f>
        <v>0</v>
      </c>
      <c r="G985" s="460" t="str">
        <f>'Area 25'!Q7</f>
        <v>0</v>
      </c>
      <c r="H985">
        <f t="shared" si="60"/>
        <v>0</v>
      </c>
      <c r="I985">
        <f t="shared" si="61"/>
        <v>0</v>
      </c>
      <c r="J985">
        <f t="shared" si="62"/>
        <v>0</v>
      </c>
    </row>
    <row r="986" spans="1:10">
      <c r="A986" t="s">
        <v>1000</v>
      </c>
      <c r="B986" t="s">
        <v>46</v>
      </c>
      <c r="C986" s="460">
        <v>5</v>
      </c>
      <c r="D986">
        <f>'Area 25'!I8</f>
        <v>1</v>
      </c>
      <c r="E986" s="460">
        <f>'Area 25'!M8</f>
        <v>1</v>
      </c>
      <c r="F986" s="460">
        <f>'Area 25'!K8</f>
        <v>1</v>
      </c>
      <c r="G986" s="460" t="str">
        <f>'Area 25'!Q8</f>
        <v>13</v>
      </c>
      <c r="H986">
        <f t="shared" si="60"/>
        <v>1</v>
      </c>
      <c r="I986">
        <f t="shared" si="61"/>
        <v>1</v>
      </c>
      <c r="J986">
        <f t="shared" si="62"/>
        <v>1</v>
      </c>
    </row>
    <row r="987" spans="1:10">
      <c r="A987" t="s">
        <v>1000</v>
      </c>
      <c r="B987" t="s">
        <v>48</v>
      </c>
      <c r="C987" s="460">
        <v>6</v>
      </c>
      <c r="D987">
        <f>'Area 25'!I9</f>
        <v>4</v>
      </c>
      <c r="E987" s="460">
        <f>'Area 25'!M9</f>
        <v>4</v>
      </c>
      <c r="F987" s="460">
        <f>'Area 25'!K9</f>
        <v>16</v>
      </c>
      <c r="G987" s="460" t="str">
        <f>'Area 25'!Q9</f>
        <v>45</v>
      </c>
      <c r="H987">
        <f t="shared" si="60"/>
        <v>4</v>
      </c>
      <c r="I987">
        <f t="shared" si="61"/>
        <v>5</v>
      </c>
      <c r="J987">
        <f t="shared" si="62"/>
        <v>20</v>
      </c>
    </row>
    <row r="988" spans="1:10">
      <c r="A988" t="s">
        <v>1000</v>
      </c>
      <c r="B988" t="s">
        <v>49</v>
      </c>
      <c r="C988" s="460">
        <v>7</v>
      </c>
      <c r="D988">
        <f>'Area 25'!I10</f>
        <v>1</v>
      </c>
      <c r="E988" s="460">
        <f>'Area 25'!M10</f>
        <v>3</v>
      </c>
      <c r="F988" s="460">
        <f>'Area 25'!K10</f>
        <v>3</v>
      </c>
      <c r="G988" s="460" t="str">
        <f>'Area 25'!Q10</f>
        <v>14</v>
      </c>
      <c r="H988">
        <f t="shared" si="60"/>
        <v>1</v>
      </c>
      <c r="I988">
        <f t="shared" si="61"/>
        <v>2</v>
      </c>
      <c r="J988">
        <f t="shared" si="62"/>
        <v>2</v>
      </c>
    </row>
    <row r="989" spans="1:10">
      <c r="A989" t="s">
        <v>1000</v>
      </c>
      <c r="B989" t="s">
        <v>50</v>
      </c>
      <c r="C989" s="460">
        <v>8</v>
      </c>
      <c r="D989">
        <f>'Area 25'!I11</f>
        <v>1</v>
      </c>
      <c r="E989" s="460">
        <f>'Area 25'!M11</f>
        <v>3</v>
      </c>
      <c r="F989" s="460">
        <f>'Area 25'!K11</f>
        <v>3</v>
      </c>
      <c r="G989" s="460" t="str">
        <f>'Area 25'!Q11</f>
        <v>14</v>
      </c>
      <c r="H989">
        <f t="shared" si="60"/>
        <v>1</v>
      </c>
      <c r="I989">
        <f t="shared" si="61"/>
        <v>2</v>
      </c>
      <c r="J989">
        <f t="shared" si="62"/>
        <v>2</v>
      </c>
    </row>
    <row r="990" spans="1:10">
      <c r="A990" t="s">
        <v>1000</v>
      </c>
      <c r="B990" t="s">
        <v>52</v>
      </c>
      <c r="C990" s="460">
        <v>9</v>
      </c>
      <c r="D990">
        <f>'Area 25'!I12</f>
        <v>1</v>
      </c>
      <c r="E990" s="460">
        <f>'Area 25'!M12</f>
        <v>2</v>
      </c>
      <c r="F990" s="460">
        <f>'Area 25'!K12</f>
        <v>2</v>
      </c>
      <c r="G990" s="460" t="str">
        <f>'Area 25'!Q12</f>
        <v>14</v>
      </c>
      <c r="H990">
        <f t="shared" si="60"/>
        <v>1</v>
      </c>
      <c r="I990">
        <f t="shared" si="61"/>
        <v>2</v>
      </c>
      <c r="J990">
        <f t="shared" si="62"/>
        <v>2</v>
      </c>
    </row>
    <row r="991" spans="1:10">
      <c r="A991" t="s">
        <v>1000</v>
      </c>
      <c r="B991" t="s">
        <v>53</v>
      </c>
      <c r="C991" s="460">
        <v>10</v>
      </c>
      <c r="D991">
        <f>'Area 25'!I13</f>
        <v>1</v>
      </c>
      <c r="E991" s="460">
        <f>'Area 25'!M13</f>
        <v>1</v>
      </c>
      <c r="F991" s="460">
        <f>'Area 25'!K13</f>
        <v>1</v>
      </c>
      <c r="G991" s="460" t="str">
        <f>'Area 25'!Q13</f>
        <v>13</v>
      </c>
      <c r="H991">
        <f t="shared" si="60"/>
        <v>1</v>
      </c>
      <c r="I991">
        <f t="shared" si="61"/>
        <v>1</v>
      </c>
      <c r="J991">
        <f t="shared" si="62"/>
        <v>1</v>
      </c>
    </row>
    <row r="992" spans="1:10">
      <c r="A992" t="s">
        <v>1000</v>
      </c>
      <c r="B992" t="s">
        <v>55</v>
      </c>
      <c r="C992" s="460">
        <v>11</v>
      </c>
      <c r="D992">
        <f>'Area 25'!I14</f>
        <v>-1</v>
      </c>
      <c r="E992" s="460">
        <f>'Area 25'!M14</f>
        <v>1</v>
      </c>
      <c r="F992" s="460">
        <f>'Area 25'!K14</f>
        <v>-1</v>
      </c>
      <c r="G992" s="460" t="str">
        <f>'Area 25'!Q14</f>
        <v>-1-1</v>
      </c>
      <c r="H992">
        <f t="shared" si="60"/>
        <v>-1</v>
      </c>
      <c r="I992">
        <f t="shared" si="61"/>
        <v>-1</v>
      </c>
      <c r="J992">
        <f t="shared" si="62"/>
        <v>1</v>
      </c>
    </row>
    <row r="993" spans="1:10">
      <c r="A993" t="s">
        <v>1000</v>
      </c>
      <c r="B993" t="s">
        <v>56</v>
      </c>
      <c r="C993" s="460">
        <v>12</v>
      </c>
      <c r="D993">
        <f>'Area 25'!I15</f>
        <v>0</v>
      </c>
      <c r="E993" s="460">
        <f>'Area 25'!M15</f>
        <v>0</v>
      </c>
      <c r="F993" s="460">
        <f>'Area 25'!K15</f>
        <v>0</v>
      </c>
      <c r="G993" s="460" t="str">
        <f>'Area 25'!Q15</f>
        <v>0</v>
      </c>
      <c r="H993">
        <f t="shared" si="60"/>
        <v>0</v>
      </c>
      <c r="I993">
        <f t="shared" si="61"/>
        <v>0</v>
      </c>
      <c r="J993">
        <f t="shared" si="62"/>
        <v>0</v>
      </c>
    </row>
    <row r="994" spans="1:10">
      <c r="A994" t="s">
        <v>1000</v>
      </c>
      <c r="B994" t="s">
        <v>57</v>
      </c>
      <c r="C994" s="460">
        <v>13</v>
      </c>
      <c r="D994">
        <f>'Area 25'!I16</f>
        <v>0</v>
      </c>
      <c r="E994" s="460">
        <f>'Area 25'!M16</f>
        <v>0</v>
      </c>
      <c r="F994" s="460">
        <f>'Area 25'!K16</f>
        <v>0</v>
      </c>
      <c r="G994" s="460" t="str">
        <f>'Area 25'!Q16</f>
        <v>0</v>
      </c>
      <c r="H994">
        <f t="shared" si="60"/>
        <v>0</v>
      </c>
      <c r="I994">
        <f t="shared" si="61"/>
        <v>0</v>
      </c>
      <c r="J994">
        <f t="shared" si="62"/>
        <v>0</v>
      </c>
    </row>
    <row r="995" spans="1:10">
      <c r="A995" t="s">
        <v>1000</v>
      </c>
      <c r="B995" t="s">
        <v>58</v>
      </c>
      <c r="C995" s="460">
        <v>14</v>
      </c>
      <c r="D995">
        <f>'Area 25'!I17</f>
        <v>0</v>
      </c>
      <c r="E995" s="460">
        <f>'Area 25'!M17</f>
        <v>0</v>
      </c>
      <c r="F995" s="460">
        <f>'Area 25'!K17</f>
        <v>0</v>
      </c>
      <c r="G995" s="460" t="str">
        <f>'Area 25'!Q17</f>
        <v>0</v>
      </c>
      <c r="H995">
        <f t="shared" si="60"/>
        <v>0</v>
      </c>
      <c r="I995">
        <f t="shared" si="61"/>
        <v>0</v>
      </c>
      <c r="J995">
        <f t="shared" si="62"/>
        <v>0</v>
      </c>
    </row>
    <row r="996" spans="1:10">
      <c r="A996" t="s">
        <v>1000</v>
      </c>
      <c r="B996" t="s">
        <v>59</v>
      </c>
      <c r="C996" s="460">
        <v>15</v>
      </c>
      <c r="D996">
        <f>'Area 25'!I18</f>
        <v>0</v>
      </c>
      <c r="E996" s="460">
        <f>'Area 25'!M18</f>
        <v>0</v>
      </c>
      <c r="F996" s="460">
        <f>'Area 25'!K18</f>
        <v>0</v>
      </c>
      <c r="G996" s="460" t="str">
        <f>'Area 25'!Q18</f>
        <v>0</v>
      </c>
      <c r="H996">
        <f t="shared" si="60"/>
        <v>0</v>
      </c>
      <c r="I996">
        <f t="shared" si="61"/>
        <v>0</v>
      </c>
      <c r="J996">
        <f t="shared" si="62"/>
        <v>0</v>
      </c>
    </row>
    <row r="997" spans="1:10">
      <c r="A997" t="s">
        <v>1000</v>
      </c>
      <c r="B997" t="s">
        <v>61</v>
      </c>
      <c r="C997" s="460">
        <v>16</v>
      </c>
      <c r="D997">
        <f>'Area 25'!I19</f>
        <v>1</v>
      </c>
      <c r="E997" s="460">
        <f>'Area 25'!M19</f>
        <v>1</v>
      </c>
      <c r="F997" s="460">
        <f>'Area 25'!K19</f>
        <v>1</v>
      </c>
      <c r="G997" s="460" t="str">
        <f>'Area 25'!Q19</f>
        <v>13</v>
      </c>
      <c r="H997">
        <f t="shared" si="60"/>
        <v>1</v>
      </c>
      <c r="I997">
        <f t="shared" si="61"/>
        <v>1</v>
      </c>
      <c r="J997">
        <f t="shared" si="62"/>
        <v>1</v>
      </c>
    </row>
    <row r="998" spans="1:10">
      <c r="A998" t="s">
        <v>1000</v>
      </c>
      <c r="B998" t="s">
        <v>62</v>
      </c>
      <c r="C998" s="460">
        <v>17</v>
      </c>
      <c r="D998">
        <f>'Area 25'!I20</f>
        <v>1</v>
      </c>
      <c r="E998" s="460">
        <f>'Area 25'!M20</f>
        <v>1</v>
      </c>
      <c r="F998" s="460">
        <f>'Area 25'!K20</f>
        <v>1</v>
      </c>
      <c r="G998" s="460" t="str">
        <f>'Area 25'!Q20</f>
        <v>13</v>
      </c>
      <c r="H998">
        <f t="shared" si="60"/>
        <v>1</v>
      </c>
      <c r="I998">
        <f t="shared" si="61"/>
        <v>1</v>
      </c>
      <c r="J998">
        <f t="shared" si="62"/>
        <v>1</v>
      </c>
    </row>
    <row r="999" spans="1:10">
      <c r="A999" t="s">
        <v>1000</v>
      </c>
      <c r="B999" t="s">
        <v>291</v>
      </c>
      <c r="C999" s="460">
        <v>18</v>
      </c>
      <c r="D999">
        <f>'Area 25'!I21</f>
        <v>1</v>
      </c>
      <c r="E999" s="460">
        <f>'Area 25'!M21</f>
        <v>1</v>
      </c>
      <c r="F999" s="460">
        <f>'Area 25'!K21</f>
        <v>1</v>
      </c>
      <c r="G999" s="460" t="str">
        <f>'Area 25'!Q21</f>
        <v>13</v>
      </c>
      <c r="H999">
        <f t="shared" si="60"/>
        <v>1</v>
      </c>
      <c r="I999">
        <f t="shared" si="61"/>
        <v>1</v>
      </c>
      <c r="J999">
        <f t="shared" si="62"/>
        <v>1</v>
      </c>
    </row>
    <row r="1000" spans="1:10">
      <c r="A1000" t="s">
        <v>1000</v>
      </c>
      <c r="B1000" t="s">
        <v>64</v>
      </c>
      <c r="C1000" s="460">
        <v>19</v>
      </c>
      <c r="D1000">
        <f>'Area 25'!I22</f>
        <v>-1</v>
      </c>
      <c r="E1000" s="460">
        <f>'Area 25'!M22</f>
        <v>1</v>
      </c>
      <c r="F1000" s="460">
        <f>'Area 25'!K22</f>
        <v>-1</v>
      </c>
      <c r="G1000" s="460" t="str">
        <f>'Area 25'!Q22</f>
        <v>-1-1</v>
      </c>
      <c r="H1000">
        <f t="shared" si="60"/>
        <v>-1</v>
      </c>
      <c r="I1000">
        <f t="shared" si="61"/>
        <v>-1</v>
      </c>
      <c r="J1000">
        <f t="shared" si="62"/>
        <v>1</v>
      </c>
    </row>
    <row r="1001" spans="1:10">
      <c r="A1001" t="s">
        <v>1000</v>
      </c>
      <c r="B1001" t="s">
        <v>65</v>
      </c>
      <c r="C1001" s="460">
        <v>20</v>
      </c>
      <c r="D1001">
        <f>'Area 25'!I23</f>
        <v>1</v>
      </c>
      <c r="E1001" s="460">
        <f>'Area 25'!M23</f>
        <v>1</v>
      </c>
      <c r="F1001" s="460">
        <f>'Area 25'!K23</f>
        <v>1</v>
      </c>
      <c r="G1001" s="460" t="str">
        <f>'Area 25'!Q23</f>
        <v>13</v>
      </c>
      <c r="H1001">
        <f t="shared" si="60"/>
        <v>1</v>
      </c>
      <c r="I1001">
        <f t="shared" si="61"/>
        <v>1</v>
      </c>
      <c r="J1001">
        <f t="shared" si="62"/>
        <v>1</v>
      </c>
    </row>
    <row r="1002" spans="1:10">
      <c r="A1002" t="s">
        <v>1000</v>
      </c>
      <c r="B1002" t="s">
        <v>66</v>
      </c>
      <c r="C1002" s="460">
        <v>21</v>
      </c>
      <c r="D1002">
        <f>'Area 25'!I24</f>
        <v>-1</v>
      </c>
      <c r="E1002" s="460">
        <f>'Area 25'!M24</f>
        <v>1</v>
      </c>
      <c r="F1002" s="460">
        <f>'Area 25'!K24</f>
        <v>-1</v>
      </c>
      <c r="G1002" s="460" t="str">
        <f>'Area 25'!Q24</f>
        <v>-1-1</v>
      </c>
      <c r="H1002">
        <f t="shared" si="60"/>
        <v>-1</v>
      </c>
      <c r="I1002">
        <f t="shared" si="61"/>
        <v>-1</v>
      </c>
      <c r="J1002">
        <f t="shared" si="62"/>
        <v>1</v>
      </c>
    </row>
    <row r="1003" spans="1:10">
      <c r="A1003" t="s">
        <v>1000</v>
      </c>
      <c r="B1003" t="s">
        <v>67</v>
      </c>
      <c r="C1003" s="460">
        <v>22</v>
      </c>
      <c r="D1003">
        <f>'Area 25'!I25</f>
        <v>-1</v>
      </c>
      <c r="E1003" s="460">
        <f>'Area 25'!M25</f>
        <v>1</v>
      </c>
      <c r="F1003" s="460">
        <f>'Area 25'!K25</f>
        <v>-1</v>
      </c>
      <c r="G1003" s="460" t="str">
        <f>'Area 25'!Q25</f>
        <v>-1-1</v>
      </c>
      <c r="H1003">
        <f t="shared" si="60"/>
        <v>-1</v>
      </c>
      <c r="I1003">
        <f t="shared" si="61"/>
        <v>-1</v>
      </c>
      <c r="J1003">
        <f t="shared" si="62"/>
        <v>1</v>
      </c>
    </row>
    <row r="1004" spans="1:10">
      <c r="A1004" t="s">
        <v>1000</v>
      </c>
      <c r="B1004" t="s">
        <v>69</v>
      </c>
      <c r="C1004" s="460">
        <v>23</v>
      </c>
      <c r="D1004">
        <f>'Area 25'!I26</f>
        <v>0</v>
      </c>
      <c r="E1004" s="460">
        <f>'Area 25'!M26</f>
        <v>0</v>
      </c>
      <c r="F1004" s="460">
        <f>'Area 25'!K26</f>
        <v>0</v>
      </c>
      <c r="G1004" s="460" t="str">
        <f>'Area 25'!Q26</f>
        <v>0</v>
      </c>
      <c r="H1004">
        <f t="shared" si="60"/>
        <v>0</v>
      </c>
      <c r="I1004">
        <f t="shared" si="61"/>
        <v>0</v>
      </c>
      <c r="J1004">
        <f t="shared" si="62"/>
        <v>0</v>
      </c>
    </row>
    <row r="1005" spans="1:10">
      <c r="A1005" t="s">
        <v>1000</v>
      </c>
      <c r="B1005" t="s">
        <v>71</v>
      </c>
      <c r="C1005" s="460">
        <v>24</v>
      </c>
      <c r="D1005">
        <f>'Area 25'!I27</f>
        <v>0</v>
      </c>
      <c r="E1005" s="460">
        <f>'Area 25'!M27</f>
        <v>0</v>
      </c>
      <c r="F1005" s="460">
        <f>'Area 25'!K27</f>
        <v>0</v>
      </c>
      <c r="G1005" s="460" t="str">
        <f>'Area 25'!Q27</f>
        <v>0</v>
      </c>
      <c r="H1005">
        <f t="shared" si="60"/>
        <v>0</v>
      </c>
      <c r="I1005">
        <f t="shared" si="61"/>
        <v>0</v>
      </c>
      <c r="J1005">
        <f t="shared" si="62"/>
        <v>0</v>
      </c>
    </row>
    <row r="1006" spans="1:10">
      <c r="A1006" t="s">
        <v>1000</v>
      </c>
      <c r="B1006" t="s">
        <v>72</v>
      </c>
      <c r="C1006" s="460">
        <v>25</v>
      </c>
      <c r="D1006">
        <f>'Area 25'!I28</f>
        <v>-1</v>
      </c>
      <c r="E1006" s="460">
        <f>'Area 25'!M28</f>
        <v>1</v>
      </c>
      <c r="F1006" s="460">
        <f>'Area 25'!K28</f>
        <v>-1</v>
      </c>
      <c r="G1006" s="460" t="str">
        <f>'Area 25'!Q28</f>
        <v>-1-1</v>
      </c>
      <c r="H1006">
        <f t="shared" si="60"/>
        <v>-1</v>
      </c>
      <c r="I1006">
        <f t="shared" si="61"/>
        <v>-1</v>
      </c>
      <c r="J1006">
        <f t="shared" si="62"/>
        <v>1</v>
      </c>
    </row>
    <row r="1007" spans="1:10">
      <c r="A1007" t="s">
        <v>1000</v>
      </c>
      <c r="B1007" t="s">
        <v>73</v>
      </c>
      <c r="C1007" s="460">
        <v>26</v>
      </c>
      <c r="D1007">
        <f>'Area 25'!I29</f>
        <v>0</v>
      </c>
      <c r="E1007" s="460">
        <f>'Area 25'!M29</f>
        <v>0</v>
      </c>
      <c r="F1007" s="460">
        <f>'Area 25'!K29</f>
        <v>0</v>
      </c>
      <c r="G1007" s="460" t="str">
        <f>'Area 25'!Q29</f>
        <v>0</v>
      </c>
      <c r="H1007">
        <f t="shared" si="60"/>
        <v>0</v>
      </c>
      <c r="I1007">
        <f t="shared" si="61"/>
        <v>0</v>
      </c>
      <c r="J1007">
        <f t="shared" si="62"/>
        <v>0</v>
      </c>
    </row>
    <row r="1008" spans="1:10">
      <c r="A1008" t="s">
        <v>1000</v>
      </c>
      <c r="B1008" t="s">
        <v>74</v>
      </c>
      <c r="C1008" s="460">
        <v>27</v>
      </c>
      <c r="D1008">
        <f>'Area 25'!I30</f>
        <v>0</v>
      </c>
      <c r="E1008" s="460">
        <f>'Area 25'!M30</f>
        <v>0</v>
      </c>
      <c r="F1008" s="460">
        <f>'Area 25'!K30</f>
        <v>0</v>
      </c>
      <c r="G1008" s="460" t="str">
        <f>'Area 25'!Q30</f>
        <v>0</v>
      </c>
      <c r="H1008">
        <f t="shared" si="60"/>
        <v>0</v>
      </c>
      <c r="I1008">
        <f t="shared" si="61"/>
        <v>0</v>
      </c>
      <c r="J1008">
        <f t="shared" si="62"/>
        <v>0</v>
      </c>
    </row>
    <row r="1009" spans="1:10">
      <c r="A1009" t="s">
        <v>1000</v>
      </c>
      <c r="B1009" t="s">
        <v>75</v>
      </c>
      <c r="C1009" s="460">
        <v>28</v>
      </c>
      <c r="D1009">
        <f>'Area 25'!I31</f>
        <v>0</v>
      </c>
      <c r="E1009" s="460">
        <f>'Area 25'!M31</f>
        <v>0</v>
      </c>
      <c r="F1009" s="460">
        <f>'Area 25'!K31</f>
        <v>0</v>
      </c>
      <c r="G1009" s="460" t="str">
        <f>'Area 25'!Q31</f>
        <v>0</v>
      </c>
      <c r="H1009">
        <f t="shared" si="60"/>
        <v>0</v>
      </c>
      <c r="I1009">
        <f t="shared" si="61"/>
        <v>0</v>
      </c>
      <c r="J1009">
        <f t="shared" si="62"/>
        <v>0</v>
      </c>
    </row>
    <row r="1010" spans="1:10">
      <c r="A1010" t="s">
        <v>1000</v>
      </c>
      <c r="B1010" t="s">
        <v>76</v>
      </c>
      <c r="C1010" s="460">
        <v>29</v>
      </c>
      <c r="D1010">
        <f>'Area 25'!I32</f>
        <v>0</v>
      </c>
      <c r="E1010" s="460">
        <f>'Area 25'!M32</f>
        <v>0</v>
      </c>
      <c r="F1010" s="460">
        <f>'Area 25'!K32</f>
        <v>0</v>
      </c>
      <c r="G1010" s="460" t="str">
        <f>'Area 25'!Q32</f>
        <v>0</v>
      </c>
      <c r="H1010">
        <f t="shared" si="60"/>
        <v>0</v>
      </c>
      <c r="I1010">
        <f t="shared" si="61"/>
        <v>0</v>
      </c>
      <c r="J1010">
        <f t="shared" si="62"/>
        <v>0</v>
      </c>
    </row>
    <row r="1011" spans="1:10">
      <c r="A1011" t="s">
        <v>1000</v>
      </c>
      <c r="B1011" t="s">
        <v>78</v>
      </c>
      <c r="C1011" s="460">
        <v>30</v>
      </c>
      <c r="D1011">
        <f>'Area 25'!I33</f>
        <v>0</v>
      </c>
      <c r="E1011" s="460">
        <f>'Area 25'!M33</f>
        <v>0</v>
      </c>
      <c r="F1011" s="460">
        <f>'Area 25'!K33</f>
        <v>0</v>
      </c>
      <c r="G1011" s="460" t="str">
        <f>'Area 25'!Q33</f>
        <v>0</v>
      </c>
      <c r="H1011">
        <f t="shared" si="60"/>
        <v>0</v>
      </c>
      <c r="I1011">
        <f t="shared" si="61"/>
        <v>0</v>
      </c>
      <c r="J1011">
        <f t="shared" si="62"/>
        <v>0</v>
      </c>
    </row>
    <row r="1012" spans="1:10">
      <c r="A1012" t="s">
        <v>1000</v>
      </c>
      <c r="B1012" t="s">
        <v>79</v>
      </c>
      <c r="C1012" s="460">
        <v>31</v>
      </c>
      <c r="D1012">
        <f>'Area 25'!I34</f>
        <v>0</v>
      </c>
      <c r="E1012" s="460">
        <f>'Area 25'!M34</f>
        <v>0</v>
      </c>
      <c r="F1012" s="460">
        <f>'Area 25'!K34</f>
        <v>0</v>
      </c>
      <c r="G1012" s="460" t="str">
        <f>'Area 25'!Q34</f>
        <v>0</v>
      </c>
      <c r="H1012">
        <f t="shared" si="60"/>
        <v>0</v>
      </c>
      <c r="I1012">
        <f t="shared" si="61"/>
        <v>0</v>
      </c>
      <c r="J1012">
        <f t="shared" si="62"/>
        <v>0</v>
      </c>
    </row>
    <row r="1013" spans="1:10">
      <c r="A1013" t="s">
        <v>1000</v>
      </c>
      <c r="B1013" t="s">
        <v>80</v>
      </c>
      <c r="C1013" s="460">
        <v>32</v>
      </c>
      <c r="D1013">
        <f>'Area 25'!I35</f>
        <v>1</v>
      </c>
      <c r="E1013" s="460">
        <f>'Area 25'!M35</f>
        <v>1</v>
      </c>
      <c r="F1013" s="460">
        <f>'Area 25'!K35</f>
        <v>1</v>
      </c>
      <c r="G1013" s="460" t="str">
        <f>'Area 25'!Q35</f>
        <v>13</v>
      </c>
      <c r="H1013">
        <f t="shared" si="60"/>
        <v>1</v>
      </c>
      <c r="I1013">
        <f t="shared" si="61"/>
        <v>1</v>
      </c>
      <c r="J1013">
        <f t="shared" si="62"/>
        <v>1</v>
      </c>
    </row>
    <row r="1014" spans="1:10">
      <c r="A1014" t="s">
        <v>1000</v>
      </c>
      <c r="B1014" t="s">
        <v>81</v>
      </c>
      <c r="C1014" s="460">
        <v>33</v>
      </c>
      <c r="D1014">
        <f>'Area 25'!I36</f>
        <v>0</v>
      </c>
      <c r="E1014" s="460">
        <f>'Area 25'!M36</f>
        <v>0</v>
      </c>
      <c r="F1014" s="460">
        <f>'Area 25'!K36</f>
        <v>0</v>
      </c>
      <c r="G1014" s="460" t="str">
        <f>'Area 25'!Q36</f>
        <v>0</v>
      </c>
      <c r="H1014">
        <f t="shared" si="60"/>
        <v>0</v>
      </c>
      <c r="I1014">
        <f t="shared" si="61"/>
        <v>0</v>
      </c>
      <c r="J1014">
        <f t="shared" si="62"/>
        <v>0</v>
      </c>
    </row>
    <row r="1015" spans="1:10">
      <c r="A1015" t="s">
        <v>1000</v>
      </c>
      <c r="B1015" t="s">
        <v>82</v>
      </c>
      <c r="C1015" s="460">
        <v>34</v>
      </c>
      <c r="D1015">
        <f>'Area 25'!I37</f>
        <v>1</v>
      </c>
      <c r="E1015" s="460">
        <f>'Area 25'!M37</f>
        <v>1</v>
      </c>
      <c r="F1015" s="460">
        <f>'Area 25'!K37</f>
        <v>1</v>
      </c>
      <c r="G1015" s="460" t="str">
        <f>'Area 25'!Q37</f>
        <v>13</v>
      </c>
      <c r="H1015">
        <f t="shared" si="60"/>
        <v>1</v>
      </c>
      <c r="I1015">
        <f t="shared" si="61"/>
        <v>1</v>
      </c>
      <c r="J1015">
        <f t="shared" si="62"/>
        <v>1</v>
      </c>
    </row>
    <row r="1016" spans="1:10">
      <c r="A1016" t="s">
        <v>1000</v>
      </c>
      <c r="B1016" t="s">
        <v>83</v>
      </c>
      <c r="C1016" s="460">
        <v>35</v>
      </c>
      <c r="D1016">
        <f>'Area 25'!I38</f>
        <v>-1</v>
      </c>
      <c r="E1016" s="460">
        <f>'Area 25'!M38</f>
        <v>1</v>
      </c>
      <c r="F1016" s="460">
        <f>'Area 25'!K38</f>
        <v>-1</v>
      </c>
      <c r="G1016" s="460" t="str">
        <f>'Area 25'!Q38</f>
        <v>-1-1</v>
      </c>
      <c r="H1016">
        <f t="shared" si="60"/>
        <v>-1</v>
      </c>
      <c r="I1016">
        <f t="shared" si="61"/>
        <v>-1</v>
      </c>
      <c r="J1016">
        <f t="shared" si="62"/>
        <v>1</v>
      </c>
    </row>
    <row r="1017" spans="1:10">
      <c r="A1017" t="s">
        <v>1000</v>
      </c>
      <c r="B1017" t="s">
        <v>84</v>
      </c>
      <c r="C1017" s="460">
        <v>36</v>
      </c>
      <c r="D1017">
        <f>'Area 25'!I39</f>
        <v>4</v>
      </c>
      <c r="E1017" s="460">
        <f>'Area 25'!M39</f>
        <v>5</v>
      </c>
      <c r="F1017" s="460">
        <f>'Area 25'!K39</f>
        <v>20</v>
      </c>
      <c r="G1017" s="460" t="str">
        <f>'Area 25'!Q39</f>
        <v>54</v>
      </c>
      <c r="H1017">
        <f t="shared" si="60"/>
        <v>5</v>
      </c>
      <c r="I1017">
        <f t="shared" si="61"/>
        <v>5</v>
      </c>
      <c r="J1017">
        <f t="shared" si="62"/>
        <v>25</v>
      </c>
    </row>
    <row r="1018" spans="1:10">
      <c r="A1018" t="s">
        <v>1000</v>
      </c>
      <c r="B1018" t="s">
        <v>85</v>
      </c>
      <c r="C1018" s="460">
        <v>37</v>
      </c>
      <c r="D1018">
        <f>'Area 25'!I40</f>
        <v>4</v>
      </c>
      <c r="E1018" s="460">
        <f>'Area 25'!M40</f>
        <v>5</v>
      </c>
      <c r="F1018" s="460">
        <f>'Area 25'!K40</f>
        <v>20</v>
      </c>
      <c r="G1018" s="460" t="str">
        <f>'Area 25'!Q40</f>
        <v>54</v>
      </c>
      <c r="H1018">
        <f t="shared" si="60"/>
        <v>5</v>
      </c>
      <c r="I1018">
        <f t="shared" si="61"/>
        <v>5</v>
      </c>
      <c r="J1018">
        <f t="shared" si="62"/>
        <v>25</v>
      </c>
    </row>
    <row r="1019" spans="1:10">
      <c r="A1019" t="s">
        <v>1000</v>
      </c>
      <c r="B1019" t="s">
        <v>86</v>
      </c>
      <c r="C1019" s="460">
        <v>38</v>
      </c>
      <c r="D1019">
        <f>'Area 25'!I41</f>
        <v>3</v>
      </c>
      <c r="E1019" s="460">
        <f>'Area 25'!M41</f>
        <v>5</v>
      </c>
      <c r="F1019" s="460">
        <f>'Area 25'!K41</f>
        <v>15</v>
      </c>
      <c r="G1019" s="460" t="str">
        <f>'Area 25'!Q41</f>
        <v>44</v>
      </c>
      <c r="H1019">
        <f t="shared" si="60"/>
        <v>4</v>
      </c>
      <c r="I1019">
        <f t="shared" si="61"/>
        <v>5</v>
      </c>
      <c r="J1019">
        <f t="shared" si="62"/>
        <v>20</v>
      </c>
    </row>
    <row r="1020" spans="1:10">
      <c r="A1020" t="s">
        <v>1000</v>
      </c>
      <c r="B1020" t="s">
        <v>87</v>
      </c>
      <c r="C1020" s="460">
        <v>39</v>
      </c>
      <c r="D1020">
        <f>'Area 25'!I42</f>
        <v>-1</v>
      </c>
      <c r="E1020" s="460">
        <f>'Area 25'!M42</f>
        <v>1</v>
      </c>
      <c r="F1020" s="460">
        <f>'Area 25'!K42</f>
        <v>-1</v>
      </c>
      <c r="G1020" s="460" t="str">
        <f>'Area 25'!Q42</f>
        <v>-1-1</v>
      </c>
      <c r="H1020">
        <f t="shared" si="60"/>
        <v>-1</v>
      </c>
      <c r="I1020">
        <f t="shared" si="61"/>
        <v>-1</v>
      </c>
      <c r="J1020">
        <f t="shared" si="62"/>
        <v>1</v>
      </c>
    </row>
    <row r="1021" spans="1:10">
      <c r="A1021" t="s">
        <v>1000</v>
      </c>
      <c r="B1021" t="s">
        <v>88</v>
      </c>
      <c r="C1021" s="460">
        <v>40</v>
      </c>
      <c r="D1021">
        <f>'Area 25'!I43</f>
        <v>0</v>
      </c>
      <c r="E1021" s="460">
        <f>'Area 25'!M43</f>
        <v>0</v>
      </c>
      <c r="F1021" s="460">
        <f>'Area 25'!K43</f>
        <v>0</v>
      </c>
      <c r="G1021" s="460" t="str">
        <f>'Area 25'!Q43</f>
        <v>0</v>
      </c>
      <c r="H1021">
        <f t="shared" si="60"/>
        <v>0</v>
      </c>
      <c r="I1021">
        <f t="shared" si="61"/>
        <v>0</v>
      </c>
      <c r="J1021">
        <f t="shared" si="62"/>
        <v>0</v>
      </c>
    </row>
    <row r="1022" spans="1:10">
      <c r="A1022" t="s">
        <v>1000</v>
      </c>
      <c r="B1022" t="s">
        <v>89</v>
      </c>
      <c r="C1022" s="460">
        <v>41</v>
      </c>
      <c r="D1022">
        <f>'Area 25'!I44</f>
        <v>1</v>
      </c>
      <c r="E1022" s="460">
        <f>'Area 25'!M44</f>
        <v>1</v>
      </c>
      <c r="F1022" s="460">
        <f>'Area 25'!K44</f>
        <v>1</v>
      </c>
      <c r="G1022" s="460" t="str">
        <f>'Area 25'!Q44</f>
        <v>13</v>
      </c>
      <c r="H1022">
        <f t="shared" si="60"/>
        <v>1</v>
      </c>
      <c r="I1022">
        <f t="shared" si="61"/>
        <v>1</v>
      </c>
      <c r="J1022">
        <f t="shared" si="62"/>
        <v>1</v>
      </c>
    </row>
    <row r="1023" spans="1:10">
      <c r="A1023" t="s">
        <v>1000</v>
      </c>
      <c r="B1023" t="s">
        <v>90</v>
      </c>
      <c r="C1023" s="460">
        <v>42</v>
      </c>
      <c r="D1023">
        <f>'Area 25'!I45</f>
        <v>1</v>
      </c>
      <c r="E1023" s="460">
        <f>'Area 25'!M45</f>
        <v>1</v>
      </c>
      <c r="F1023" s="460">
        <f>'Area 25'!K45</f>
        <v>1</v>
      </c>
      <c r="G1023" s="460" t="str">
        <f>'Area 25'!Q45</f>
        <v>13</v>
      </c>
      <c r="H1023">
        <f t="shared" si="60"/>
        <v>1</v>
      </c>
      <c r="I1023">
        <f t="shared" si="61"/>
        <v>1</v>
      </c>
      <c r="J1023">
        <f t="shared" si="62"/>
        <v>1</v>
      </c>
    </row>
    <row r="1024" spans="1:10">
      <c r="A1024" t="s">
        <v>1000</v>
      </c>
      <c r="B1024" t="s">
        <v>92</v>
      </c>
      <c r="C1024" s="460">
        <v>43</v>
      </c>
      <c r="D1024">
        <f>'Area 25'!I46</f>
        <v>0</v>
      </c>
      <c r="E1024" s="460">
        <f>'Area 25'!M46</f>
        <v>0</v>
      </c>
      <c r="F1024" s="460">
        <f>'Area 25'!K46</f>
        <v>0</v>
      </c>
      <c r="G1024" s="460" t="str">
        <f>'Area 25'!Q46</f>
        <v>0</v>
      </c>
      <c r="H1024">
        <f t="shared" si="60"/>
        <v>0</v>
      </c>
      <c r="I1024">
        <f t="shared" si="61"/>
        <v>0</v>
      </c>
      <c r="J1024">
        <f t="shared" si="62"/>
        <v>0</v>
      </c>
    </row>
    <row r="1025" spans="1:10">
      <c r="A1025" t="s">
        <v>1000</v>
      </c>
      <c r="B1025" t="s">
        <v>93</v>
      </c>
      <c r="C1025" s="460">
        <v>44</v>
      </c>
      <c r="D1025">
        <f>'Area 25'!I47</f>
        <v>0</v>
      </c>
      <c r="E1025" s="460">
        <f>'Area 25'!M47</f>
        <v>0</v>
      </c>
      <c r="F1025" s="460">
        <f>'Area 25'!K47</f>
        <v>0</v>
      </c>
      <c r="G1025" s="460" t="str">
        <f>'Area 25'!Q47</f>
        <v>0</v>
      </c>
      <c r="H1025">
        <f t="shared" si="60"/>
        <v>0</v>
      </c>
      <c r="I1025">
        <f t="shared" si="61"/>
        <v>0</v>
      </c>
      <c r="J1025">
        <f t="shared" si="62"/>
        <v>0</v>
      </c>
    </row>
    <row r="1026" spans="1:10">
      <c r="A1026" t="s">
        <v>1000</v>
      </c>
      <c r="B1026" t="s">
        <v>94</v>
      </c>
      <c r="C1026" s="460">
        <v>45</v>
      </c>
      <c r="D1026">
        <f>'Area 25'!I48</f>
        <v>0</v>
      </c>
      <c r="E1026" s="460">
        <f>'Area 25'!M48</f>
        <v>0</v>
      </c>
      <c r="F1026" s="460">
        <f>'Area 25'!K48</f>
        <v>0</v>
      </c>
      <c r="G1026" s="460" t="str">
        <f>'Area 25'!Q48</f>
        <v>0</v>
      </c>
      <c r="H1026">
        <f t="shared" si="60"/>
        <v>0</v>
      </c>
      <c r="I1026">
        <f t="shared" si="61"/>
        <v>0</v>
      </c>
      <c r="J1026">
        <f t="shared" si="62"/>
        <v>0</v>
      </c>
    </row>
    <row r="1027" spans="1:10">
      <c r="A1027" t="s">
        <v>1000</v>
      </c>
      <c r="B1027" t="s">
        <v>95</v>
      </c>
      <c r="C1027" s="460">
        <v>46</v>
      </c>
      <c r="D1027">
        <f>'Area 25'!I49</f>
        <v>0</v>
      </c>
      <c r="E1027" s="460">
        <f>'Area 25'!M49</f>
        <v>0</v>
      </c>
      <c r="F1027" s="460">
        <f>'Area 25'!K49</f>
        <v>0</v>
      </c>
      <c r="G1027" s="460" t="str">
        <f>'Area 25'!Q49</f>
        <v>0</v>
      </c>
      <c r="H1027">
        <f t="shared" si="60"/>
        <v>0</v>
      </c>
      <c r="I1027">
        <f t="shared" si="61"/>
        <v>0</v>
      </c>
      <c r="J1027">
        <f t="shared" si="62"/>
        <v>0</v>
      </c>
    </row>
    <row r="1028" spans="1:10">
      <c r="A1028" t="s">
        <v>1000</v>
      </c>
      <c r="B1028" t="s">
        <v>97</v>
      </c>
      <c r="C1028" s="460">
        <v>47</v>
      </c>
      <c r="D1028">
        <f>'Area 25'!I50</f>
        <v>1</v>
      </c>
      <c r="E1028" s="460">
        <f>'Area 25'!M50</f>
        <v>1</v>
      </c>
      <c r="F1028" s="460">
        <f>'Area 25'!K50</f>
        <v>1</v>
      </c>
      <c r="G1028" s="460" t="str">
        <f>'Area 25'!Q50</f>
        <v>13</v>
      </c>
      <c r="H1028">
        <f t="shared" si="60"/>
        <v>1</v>
      </c>
      <c r="I1028">
        <f t="shared" si="61"/>
        <v>1</v>
      </c>
      <c r="J1028">
        <f t="shared" si="62"/>
        <v>1</v>
      </c>
    </row>
    <row r="1029" spans="1:10">
      <c r="A1029" t="s">
        <v>1000</v>
      </c>
      <c r="B1029" t="s">
        <v>98</v>
      </c>
      <c r="C1029" s="460">
        <v>48</v>
      </c>
      <c r="D1029">
        <f>'Area 25'!I51</f>
        <v>1</v>
      </c>
      <c r="E1029" s="460">
        <f>'Area 25'!M51</f>
        <v>1</v>
      </c>
      <c r="F1029" s="460">
        <f>'Area 25'!K51</f>
        <v>1</v>
      </c>
      <c r="G1029" s="460" t="str">
        <f>'Area 25'!Q51</f>
        <v>13</v>
      </c>
      <c r="H1029">
        <f t="shared" si="60"/>
        <v>1</v>
      </c>
      <c r="I1029">
        <f t="shared" si="61"/>
        <v>1</v>
      </c>
      <c r="J1029">
        <f t="shared" si="62"/>
        <v>1</v>
      </c>
    </row>
    <row r="1030" spans="1:10">
      <c r="A1030" t="s">
        <v>1000</v>
      </c>
      <c r="B1030" t="s">
        <v>99</v>
      </c>
      <c r="C1030" s="460">
        <v>49</v>
      </c>
      <c r="D1030">
        <f>'Area 25'!I52</f>
        <v>0</v>
      </c>
      <c r="E1030" s="460">
        <f>'Area 25'!M52</f>
        <v>0</v>
      </c>
      <c r="F1030" s="460">
        <f>'Area 25'!K52</f>
        <v>0</v>
      </c>
      <c r="G1030" s="460" t="str">
        <f>'Area 25'!Q52</f>
        <v>0</v>
      </c>
      <c r="H1030">
        <f t="shared" si="60"/>
        <v>0</v>
      </c>
      <c r="I1030">
        <f t="shared" si="61"/>
        <v>0</v>
      </c>
      <c r="J1030">
        <f t="shared" si="62"/>
        <v>0</v>
      </c>
    </row>
    <row r="1031" spans="1:10">
      <c r="A1031" t="s">
        <v>1000</v>
      </c>
      <c r="B1031" t="s">
        <v>100</v>
      </c>
      <c r="C1031" s="460">
        <v>50</v>
      </c>
      <c r="D1031">
        <f>'Area 25'!I53</f>
        <v>3</v>
      </c>
      <c r="E1031" s="460">
        <f>'Area 25'!M53</f>
        <v>5</v>
      </c>
      <c r="F1031" s="460">
        <f>'Area 25'!K53</f>
        <v>15</v>
      </c>
      <c r="G1031" s="460" t="str">
        <f>'Area 25'!Q53</f>
        <v>44</v>
      </c>
      <c r="H1031">
        <f t="shared" si="60"/>
        <v>4</v>
      </c>
      <c r="I1031">
        <f t="shared" si="61"/>
        <v>5</v>
      </c>
      <c r="J1031">
        <f t="shared" si="62"/>
        <v>20</v>
      </c>
    </row>
    <row r="1032" spans="1:10">
      <c r="A1032" t="s">
        <v>1000</v>
      </c>
      <c r="B1032" t="s">
        <v>101</v>
      </c>
      <c r="C1032" s="460">
        <v>51</v>
      </c>
      <c r="D1032">
        <f>'Area 25'!I54</f>
        <v>-1</v>
      </c>
      <c r="E1032" s="460">
        <f>'Area 25'!M54</f>
        <v>1</v>
      </c>
      <c r="F1032" s="460">
        <f>'Area 25'!K54</f>
        <v>-1</v>
      </c>
      <c r="G1032" s="460" t="str">
        <f>'Area 25'!Q54</f>
        <v>-1-1</v>
      </c>
      <c r="H1032">
        <f t="shared" si="60"/>
        <v>-1</v>
      </c>
      <c r="I1032">
        <f t="shared" si="61"/>
        <v>-1</v>
      </c>
      <c r="J1032">
        <f t="shared" si="62"/>
        <v>1</v>
      </c>
    </row>
    <row r="1033" spans="1:10">
      <c r="A1033" t="s">
        <v>1000</v>
      </c>
      <c r="B1033" t="s">
        <v>102</v>
      </c>
      <c r="C1033" s="460">
        <v>52</v>
      </c>
      <c r="D1033">
        <f>'Area 25'!I55</f>
        <v>0</v>
      </c>
      <c r="E1033" s="460">
        <f>'Area 25'!M55</f>
        <v>0</v>
      </c>
      <c r="F1033" s="460">
        <f>'Area 25'!K55</f>
        <v>0</v>
      </c>
      <c r="G1033" s="460" t="str">
        <f>'Area 25'!Q55</f>
        <v>0</v>
      </c>
      <c r="H1033">
        <f t="shared" si="60"/>
        <v>0</v>
      </c>
      <c r="I1033">
        <f t="shared" si="61"/>
        <v>0</v>
      </c>
      <c r="J1033">
        <f t="shared" si="62"/>
        <v>0</v>
      </c>
    </row>
    <row r="1034" spans="1:10">
      <c r="A1034" t="s">
        <v>1000</v>
      </c>
      <c r="B1034" t="s">
        <v>103</v>
      </c>
      <c r="C1034" s="460">
        <v>53</v>
      </c>
      <c r="D1034">
        <f>'Area 25'!I56</f>
        <v>1</v>
      </c>
      <c r="E1034" s="460">
        <f>'Area 25'!M56</f>
        <v>1</v>
      </c>
      <c r="F1034" s="460">
        <f>'Area 25'!K56</f>
        <v>1</v>
      </c>
      <c r="G1034" s="460" t="str">
        <f>'Area 25'!Q56</f>
        <v>13</v>
      </c>
      <c r="H1034">
        <f t="shared" si="60"/>
        <v>1</v>
      </c>
      <c r="I1034">
        <f t="shared" si="61"/>
        <v>1</v>
      </c>
      <c r="J1034">
        <f t="shared" si="62"/>
        <v>1</v>
      </c>
    </row>
    <row r="1035" spans="1:10">
      <c r="A1035" t="s">
        <v>1000</v>
      </c>
      <c r="B1035" t="s">
        <v>104</v>
      </c>
      <c r="C1035" s="460">
        <v>54</v>
      </c>
      <c r="D1035">
        <f>'Area 25'!I57</f>
        <v>3</v>
      </c>
      <c r="E1035" s="460">
        <f>'Area 25'!M57</f>
        <v>5</v>
      </c>
      <c r="F1035" s="460">
        <f>'Area 25'!K57</f>
        <v>15</v>
      </c>
      <c r="G1035" s="460" t="str">
        <f>'Area 25'!Q57</f>
        <v>43</v>
      </c>
      <c r="H1035">
        <f t="shared" si="60"/>
        <v>4</v>
      </c>
      <c r="I1035">
        <f t="shared" si="61"/>
        <v>4</v>
      </c>
      <c r="J1035">
        <f t="shared" si="62"/>
        <v>16</v>
      </c>
    </row>
    <row r="1036" spans="1:10">
      <c r="A1036" t="s">
        <v>1000</v>
      </c>
      <c r="B1036" t="s">
        <v>105</v>
      </c>
      <c r="C1036" s="460">
        <v>55</v>
      </c>
      <c r="D1036">
        <f>'Area 25'!I58</f>
        <v>3</v>
      </c>
      <c r="E1036" s="460">
        <f>'Area 25'!M58</f>
        <v>5</v>
      </c>
      <c r="F1036" s="460">
        <f>'Area 25'!K58</f>
        <v>15</v>
      </c>
      <c r="G1036" s="460" t="str">
        <f>'Area 25'!Q58</f>
        <v>43</v>
      </c>
      <c r="H1036">
        <f t="shared" si="60"/>
        <v>4</v>
      </c>
      <c r="I1036">
        <f t="shared" si="61"/>
        <v>4</v>
      </c>
      <c r="J1036">
        <f t="shared" si="62"/>
        <v>16</v>
      </c>
    </row>
    <row r="1037" spans="1:10">
      <c r="A1037" t="s">
        <v>1000</v>
      </c>
      <c r="B1037" t="s">
        <v>106</v>
      </c>
      <c r="C1037" s="460">
        <v>56</v>
      </c>
      <c r="D1037">
        <f>'Area 25'!I59</f>
        <v>3</v>
      </c>
      <c r="E1037" s="460">
        <f>'Area 25'!M59</f>
        <v>5</v>
      </c>
      <c r="F1037" s="460">
        <f>'Area 25'!K59</f>
        <v>15</v>
      </c>
      <c r="G1037" s="460" t="str">
        <f>'Area 25'!Q59</f>
        <v>43</v>
      </c>
      <c r="H1037">
        <f t="shared" si="60"/>
        <v>4</v>
      </c>
      <c r="I1037">
        <f t="shared" si="61"/>
        <v>4</v>
      </c>
      <c r="J1037">
        <f t="shared" si="62"/>
        <v>16</v>
      </c>
    </row>
    <row r="1038" spans="1:10">
      <c r="A1038" t="s">
        <v>1000</v>
      </c>
      <c r="B1038" t="s">
        <v>107</v>
      </c>
      <c r="C1038" s="460">
        <v>57</v>
      </c>
      <c r="D1038">
        <f>'Area 25'!I60</f>
        <v>3</v>
      </c>
      <c r="E1038" s="460">
        <f>'Area 25'!M60</f>
        <v>5</v>
      </c>
      <c r="F1038" s="460">
        <f>'Area 25'!K60</f>
        <v>15</v>
      </c>
      <c r="G1038" s="460" t="str">
        <f>'Area 25'!Q60</f>
        <v>43</v>
      </c>
      <c r="H1038">
        <f t="shared" ref="H1038:H1051" si="63">VLOOKUP(F1038,biorisk,2,FALSE)</f>
        <v>4</v>
      </c>
      <c r="I1038">
        <f t="shared" ref="I1038:I1051" si="64">VLOOKUP(G1038,futurerisk,2,FALSE)</f>
        <v>4</v>
      </c>
      <c r="J1038">
        <f t="shared" ref="J1038:J1051" si="65">H1038*I1038</f>
        <v>16</v>
      </c>
    </row>
    <row r="1039" spans="1:10">
      <c r="A1039" t="s">
        <v>1000</v>
      </c>
      <c r="B1039" t="s">
        <v>108</v>
      </c>
      <c r="C1039" s="460">
        <v>58</v>
      </c>
      <c r="D1039">
        <f>'Area 25'!I61</f>
        <v>4</v>
      </c>
      <c r="E1039" s="460">
        <f>'Area 25'!M61</f>
        <v>5</v>
      </c>
      <c r="F1039" s="460">
        <f>'Area 25'!K61</f>
        <v>20</v>
      </c>
      <c r="G1039" s="460" t="str">
        <f>'Area 25'!Q61</f>
        <v>53</v>
      </c>
      <c r="H1039">
        <f t="shared" si="63"/>
        <v>5</v>
      </c>
      <c r="I1039">
        <f t="shared" si="64"/>
        <v>5</v>
      </c>
      <c r="J1039">
        <f t="shared" si="65"/>
        <v>25</v>
      </c>
    </row>
    <row r="1040" spans="1:10">
      <c r="A1040" t="s">
        <v>1000</v>
      </c>
      <c r="B1040" t="s">
        <v>109</v>
      </c>
      <c r="C1040" s="460">
        <v>59</v>
      </c>
      <c r="D1040">
        <f>'Area 25'!I62</f>
        <v>4</v>
      </c>
      <c r="E1040" s="460">
        <f>'Area 25'!M62</f>
        <v>5</v>
      </c>
      <c r="F1040" s="460">
        <f>'Area 25'!K62</f>
        <v>20</v>
      </c>
      <c r="G1040" s="460" t="str">
        <f>'Area 25'!Q62</f>
        <v>53</v>
      </c>
      <c r="H1040">
        <f t="shared" si="63"/>
        <v>5</v>
      </c>
      <c r="I1040">
        <f t="shared" si="64"/>
        <v>5</v>
      </c>
      <c r="J1040">
        <f t="shared" si="65"/>
        <v>25</v>
      </c>
    </row>
    <row r="1041" spans="1:10">
      <c r="A1041" t="s">
        <v>1000</v>
      </c>
      <c r="B1041" t="s">
        <v>110</v>
      </c>
      <c r="C1041" s="460">
        <v>60</v>
      </c>
      <c r="D1041">
        <f>'Area 25'!I63</f>
        <v>0</v>
      </c>
      <c r="E1041" s="460">
        <f>'Area 25'!M63</f>
        <v>0</v>
      </c>
      <c r="F1041" s="460">
        <f>'Area 25'!K63</f>
        <v>0</v>
      </c>
      <c r="G1041" s="460" t="str">
        <f>'Area 25'!Q63</f>
        <v>0</v>
      </c>
      <c r="H1041">
        <f t="shared" si="63"/>
        <v>0</v>
      </c>
      <c r="I1041">
        <f t="shared" si="64"/>
        <v>0</v>
      </c>
      <c r="J1041">
        <f t="shared" si="65"/>
        <v>0</v>
      </c>
    </row>
    <row r="1042" spans="1:10">
      <c r="A1042" t="s">
        <v>1000</v>
      </c>
      <c r="B1042" t="s">
        <v>111</v>
      </c>
      <c r="C1042" s="460">
        <v>61</v>
      </c>
      <c r="D1042">
        <f>'Area 25'!I64</f>
        <v>-1</v>
      </c>
      <c r="E1042" s="460">
        <f>'Area 25'!M64</f>
        <v>1</v>
      </c>
      <c r="F1042" s="460">
        <f>'Area 25'!K64</f>
        <v>-1</v>
      </c>
      <c r="G1042" s="460" t="str">
        <f>'Area 25'!Q64</f>
        <v>-1-1</v>
      </c>
      <c r="H1042">
        <f t="shared" si="63"/>
        <v>-1</v>
      </c>
      <c r="I1042">
        <f t="shared" si="64"/>
        <v>-1</v>
      </c>
      <c r="J1042">
        <f t="shared" si="65"/>
        <v>1</v>
      </c>
    </row>
    <row r="1043" spans="1:10">
      <c r="A1043" t="s">
        <v>1000</v>
      </c>
      <c r="B1043" t="s">
        <v>112</v>
      </c>
      <c r="C1043" s="460">
        <v>62</v>
      </c>
      <c r="D1043">
        <f>'Area 25'!I65</f>
        <v>0</v>
      </c>
      <c r="E1043" s="460">
        <f>'Area 25'!M65</f>
        <v>0</v>
      </c>
      <c r="F1043" s="460">
        <f>'Area 25'!K65</f>
        <v>0</v>
      </c>
      <c r="G1043" s="460" t="str">
        <f>'Area 25'!Q65</f>
        <v>0</v>
      </c>
      <c r="H1043">
        <f t="shared" si="63"/>
        <v>0</v>
      </c>
      <c r="I1043">
        <f t="shared" si="64"/>
        <v>0</v>
      </c>
      <c r="J1043">
        <f t="shared" si="65"/>
        <v>0</v>
      </c>
    </row>
    <row r="1044" spans="1:10">
      <c r="A1044" t="s">
        <v>1000</v>
      </c>
      <c r="B1044" t="s">
        <v>113</v>
      </c>
      <c r="C1044" s="460">
        <v>63</v>
      </c>
      <c r="D1044">
        <f>'Area 25'!I66</f>
        <v>0</v>
      </c>
      <c r="E1044" s="460">
        <f>'Area 25'!M66</f>
        <v>0</v>
      </c>
      <c r="F1044" s="460">
        <f>'Area 25'!K66</f>
        <v>0</v>
      </c>
      <c r="G1044" s="460" t="str">
        <f>'Area 25'!Q66</f>
        <v>0</v>
      </c>
      <c r="H1044">
        <f t="shared" si="63"/>
        <v>0</v>
      </c>
      <c r="I1044">
        <f t="shared" si="64"/>
        <v>0</v>
      </c>
      <c r="J1044">
        <f t="shared" si="65"/>
        <v>0</v>
      </c>
    </row>
    <row r="1045" spans="1:10">
      <c r="A1045" t="s">
        <v>1000</v>
      </c>
      <c r="B1045" t="s">
        <v>114</v>
      </c>
      <c r="C1045" s="460">
        <v>64</v>
      </c>
      <c r="D1045">
        <f>'Area 25'!I67</f>
        <v>0</v>
      </c>
      <c r="E1045" s="460">
        <f>'Area 25'!M67</f>
        <v>0</v>
      </c>
      <c r="F1045" s="460">
        <f>'Area 25'!K67</f>
        <v>0</v>
      </c>
      <c r="G1045" s="460" t="str">
        <f>'Area 25'!Q67</f>
        <v>0</v>
      </c>
      <c r="H1045">
        <f t="shared" si="63"/>
        <v>0</v>
      </c>
      <c r="I1045">
        <f t="shared" si="64"/>
        <v>0</v>
      </c>
      <c r="J1045">
        <f t="shared" si="65"/>
        <v>0</v>
      </c>
    </row>
    <row r="1046" spans="1:10">
      <c r="A1046" t="s">
        <v>1000</v>
      </c>
      <c r="B1046" t="s">
        <v>115</v>
      </c>
      <c r="C1046" s="460">
        <v>65</v>
      </c>
      <c r="D1046">
        <f>'Area 25'!I68</f>
        <v>0</v>
      </c>
      <c r="E1046" s="460">
        <f>'Area 25'!M68</f>
        <v>0</v>
      </c>
      <c r="F1046" s="460">
        <f>'Area 25'!K68</f>
        <v>0</v>
      </c>
      <c r="G1046" s="460" t="str">
        <f>'Area 25'!Q68</f>
        <v>0</v>
      </c>
      <c r="H1046">
        <f t="shared" si="63"/>
        <v>0</v>
      </c>
      <c r="I1046">
        <f t="shared" si="64"/>
        <v>0</v>
      </c>
      <c r="J1046">
        <f t="shared" si="65"/>
        <v>0</v>
      </c>
    </row>
    <row r="1047" spans="1:10">
      <c r="A1047" t="s">
        <v>1000</v>
      </c>
      <c r="B1047" t="s">
        <v>116</v>
      </c>
      <c r="C1047" s="460">
        <v>66</v>
      </c>
      <c r="D1047">
        <f>'Area 25'!I69</f>
        <v>0</v>
      </c>
      <c r="E1047" s="460">
        <f>'Area 25'!M69</f>
        <v>0</v>
      </c>
      <c r="F1047" s="460">
        <f>'Area 25'!K69</f>
        <v>0</v>
      </c>
      <c r="G1047" s="460" t="str">
        <f>'Area 25'!Q69</f>
        <v>0</v>
      </c>
      <c r="H1047">
        <f t="shared" si="63"/>
        <v>0</v>
      </c>
      <c r="I1047">
        <f t="shared" si="64"/>
        <v>0</v>
      </c>
      <c r="J1047">
        <f t="shared" si="65"/>
        <v>0</v>
      </c>
    </row>
    <row r="1048" spans="1:10">
      <c r="A1048" t="s">
        <v>1000</v>
      </c>
      <c r="B1048" t="s">
        <v>118</v>
      </c>
      <c r="C1048" s="460">
        <v>67</v>
      </c>
      <c r="D1048">
        <f>'Area 25'!I70</f>
        <v>-1</v>
      </c>
      <c r="E1048" s="460">
        <f>'Area 25'!M70</f>
        <v>1</v>
      </c>
      <c r="F1048" s="460">
        <f>'Area 25'!K70</f>
        <v>-1</v>
      </c>
      <c r="G1048" s="460" t="str">
        <f>'Area 25'!Q70</f>
        <v>-1-1</v>
      </c>
      <c r="H1048">
        <f t="shared" si="63"/>
        <v>-1</v>
      </c>
      <c r="I1048">
        <f t="shared" si="64"/>
        <v>-1</v>
      </c>
      <c r="J1048">
        <f t="shared" si="65"/>
        <v>1</v>
      </c>
    </row>
    <row r="1049" spans="1:10">
      <c r="A1049" t="s">
        <v>1000</v>
      </c>
      <c r="B1049" t="s">
        <v>119</v>
      </c>
      <c r="C1049" s="460">
        <v>68</v>
      </c>
      <c r="D1049">
        <f>'Area 25'!I71</f>
        <v>4</v>
      </c>
      <c r="E1049" s="460">
        <f>'Area 25'!M71</f>
        <v>1</v>
      </c>
      <c r="F1049" s="460">
        <f>'Area 25'!K71</f>
        <v>4</v>
      </c>
      <c r="G1049" s="460" t="str">
        <f>'Area 25'!Q71</f>
        <v>24</v>
      </c>
      <c r="H1049">
        <f t="shared" si="63"/>
        <v>2</v>
      </c>
      <c r="I1049">
        <f t="shared" si="64"/>
        <v>3</v>
      </c>
      <c r="J1049">
        <f t="shared" si="65"/>
        <v>6</v>
      </c>
    </row>
    <row r="1050" spans="1:10">
      <c r="A1050" t="s">
        <v>1000</v>
      </c>
      <c r="B1050" t="s">
        <v>120</v>
      </c>
      <c r="C1050" s="460">
        <v>69</v>
      </c>
      <c r="D1050">
        <f>'Area 25'!I72</f>
        <v>4</v>
      </c>
      <c r="E1050" s="460">
        <f>'Area 25'!M72</f>
        <v>4</v>
      </c>
      <c r="F1050" s="460">
        <f>'Area 25'!K72</f>
        <v>16</v>
      </c>
      <c r="G1050" s="460" t="str">
        <f>'Area 25'!Q72</f>
        <v>43</v>
      </c>
      <c r="H1050">
        <f t="shared" si="63"/>
        <v>4</v>
      </c>
      <c r="I1050">
        <f t="shared" si="64"/>
        <v>4</v>
      </c>
      <c r="J1050">
        <f t="shared" si="65"/>
        <v>16</v>
      </c>
    </row>
    <row r="1051" spans="1:10">
      <c r="A1051" t="s">
        <v>1000</v>
      </c>
      <c r="B1051" t="s">
        <v>121</v>
      </c>
      <c r="C1051" s="460">
        <v>70</v>
      </c>
      <c r="D1051">
        <f>'Area 25'!I73</f>
        <v>-1</v>
      </c>
      <c r="E1051" s="460">
        <f>'Area 25'!M73</f>
        <v>1</v>
      </c>
      <c r="F1051" s="460">
        <f>'Area 25'!K73</f>
        <v>-1</v>
      </c>
      <c r="G1051" s="460" t="str">
        <f>'Area 25'!Q73</f>
        <v>-1-1</v>
      </c>
      <c r="H1051">
        <f t="shared" si="63"/>
        <v>-1</v>
      </c>
      <c r="I1051">
        <f t="shared" si="64"/>
        <v>-1</v>
      </c>
      <c r="J1051">
        <f t="shared" si="65"/>
        <v>1</v>
      </c>
    </row>
    <row r="1052" spans="1:10">
      <c r="A1052" t="s">
        <v>1011</v>
      </c>
      <c r="B1052" t="s">
        <v>40</v>
      </c>
      <c r="C1052" s="460">
        <v>1</v>
      </c>
      <c r="D1052">
        <f>'Area 25'!AB4</f>
        <v>0</v>
      </c>
      <c r="E1052" s="460">
        <f>'Area 25'!AF4</f>
        <v>0</v>
      </c>
      <c r="F1052" s="460">
        <f>'Area 25'!AD4</f>
        <v>0</v>
      </c>
      <c r="G1052" s="460" t="str">
        <f>'Area 25'!AJ4</f>
        <v>0</v>
      </c>
      <c r="H1052">
        <f t="shared" ref="H1052:H1115" si="66">VLOOKUP(F1052,biorisk,2,FALSE)</f>
        <v>0</v>
      </c>
      <c r="I1052">
        <f t="shared" ref="I1052:I1115" si="67">VLOOKUP(G1052,futurerisk,2,FALSE)</f>
        <v>0</v>
      </c>
      <c r="J1052">
        <f t="shared" ref="J1052:J1115" si="68">H1052*I1052</f>
        <v>0</v>
      </c>
    </row>
    <row r="1053" spans="1:10">
      <c r="A1053" t="s">
        <v>1011</v>
      </c>
      <c r="B1053" t="s">
        <v>41</v>
      </c>
      <c r="C1053" s="460">
        <v>2</v>
      </c>
      <c r="D1053">
        <f>'Area 25'!AB5</f>
        <v>1</v>
      </c>
      <c r="E1053" s="460">
        <f>'Area 25'!AF5</f>
        <v>1</v>
      </c>
      <c r="F1053" s="460">
        <f>'Area 25'!AD5</f>
        <v>1</v>
      </c>
      <c r="G1053" s="460" t="str">
        <f>'Area 25'!AJ5</f>
        <v>13</v>
      </c>
      <c r="H1053">
        <f t="shared" si="66"/>
        <v>1</v>
      </c>
      <c r="I1053">
        <f t="shared" si="67"/>
        <v>1</v>
      </c>
      <c r="J1053">
        <f t="shared" si="68"/>
        <v>1</v>
      </c>
    </row>
    <row r="1054" spans="1:10">
      <c r="A1054" t="s">
        <v>1011</v>
      </c>
      <c r="B1054" t="s">
        <v>44</v>
      </c>
      <c r="C1054" s="460">
        <v>3</v>
      </c>
      <c r="D1054">
        <f>'Area 25'!AB6</f>
        <v>1</v>
      </c>
      <c r="E1054" s="460">
        <f>'Area 25'!AF6</f>
        <v>1</v>
      </c>
      <c r="F1054" s="460">
        <f>'Area 25'!AD6</f>
        <v>1</v>
      </c>
      <c r="G1054" s="460" t="str">
        <f>'Area 25'!AJ6</f>
        <v>13</v>
      </c>
      <c r="H1054">
        <f t="shared" si="66"/>
        <v>1</v>
      </c>
      <c r="I1054">
        <f t="shared" si="67"/>
        <v>1</v>
      </c>
      <c r="J1054">
        <f t="shared" si="68"/>
        <v>1</v>
      </c>
    </row>
    <row r="1055" spans="1:10">
      <c r="A1055" t="s">
        <v>1011</v>
      </c>
      <c r="B1055" t="s">
        <v>45</v>
      </c>
      <c r="C1055" s="460">
        <v>4</v>
      </c>
      <c r="D1055">
        <f>'Area 25'!AB7</f>
        <v>-1</v>
      </c>
      <c r="E1055" s="460">
        <f>'Area 25'!AF7</f>
        <v>1</v>
      </c>
      <c r="F1055" s="460">
        <f>'Area 25'!AD7</f>
        <v>-1</v>
      </c>
      <c r="G1055" s="460" t="str">
        <f>'Area 25'!AJ7</f>
        <v>-1-1</v>
      </c>
      <c r="H1055">
        <f t="shared" si="66"/>
        <v>-1</v>
      </c>
      <c r="I1055">
        <f t="shared" si="67"/>
        <v>-1</v>
      </c>
      <c r="J1055">
        <f t="shared" si="68"/>
        <v>1</v>
      </c>
    </row>
    <row r="1056" spans="1:10">
      <c r="A1056" t="s">
        <v>1011</v>
      </c>
      <c r="B1056" t="s">
        <v>46</v>
      </c>
      <c r="C1056" s="460">
        <v>5</v>
      </c>
      <c r="D1056">
        <f>'Area 25'!AB8</f>
        <v>1</v>
      </c>
      <c r="E1056" s="460">
        <f>'Area 25'!AF8</f>
        <v>1</v>
      </c>
      <c r="F1056" s="460">
        <f>'Area 25'!AD8</f>
        <v>1</v>
      </c>
      <c r="G1056" s="460" t="str">
        <f>'Area 25'!AJ8</f>
        <v>13</v>
      </c>
      <c r="H1056">
        <f t="shared" si="66"/>
        <v>1</v>
      </c>
      <c r="I1056">
        <f t="shared" si="67"/>
        <v>1</v>
      </c>
      <c r="J1056">
        <f t="shared" si="68"/>
        <v>1</v>
      </c>
    </row>
    <row r="1057" spans="1:10">
      <c r="A1057" t="s">
        <v>1011</v>
      </c>
      <c r="B1057" t="s">
        <v>48</v>
      </c>
      <c r="C1057" s="460">
        <v>6</v>
      </c>
      <c r="D1057">
        <f>'Area 25'!AB9</f>
        <v>1</v>
      </c>
      <c r="E1057" s="460">
        <f>'Area 25'!AF9</f>
        <v>1</v>
      </c>
      <c r="F1057" s="460">
        <f>'Area 25'!AD9</f>
        <v>1</v>
      </c>
      <c r="G1057" s="460" t="str">
        <f>'Area 25'!AJ9</f>
        <v>14</v>
      </c>
      <c r="H1057">
        <f t="shared" si="66"/>
        <v>1</v>
      </c>
      <c r="I1057">
        <f t="shared" si="67"/>
        <v>2</v>
      </c>
      <c r="J1057">
        <f t="shared" si="68"/>
        <v>2</v>
      </c>
    </row>
    <row r="1058" spans="1:10">
      <c r="A1058" t="s">
        <v>1011</v>
      </c>
      <c r="B1058" t="s">
        <v>49</v>
      </c>
      <c r="C1058" s="460">
        <v>7</v>
      </c>
      <c r="D1058">
        <f>'Area 25'!AB10</f>
        <v>1</v>
      </c>
      <c r="E1058" s="460">
        <f>'Area 25'!AF10</f>
        <v>1</v>
      </c>
      <c r="F1058" s="460">
        <f>'Area 25'!AD10</f>
        <v>1</v>
      </c>
      <c r="G1058" s="460" t="str">
        <f>'Area 25'!AJ10</f>
        <v>14</v>
      </c>
      <c r="H1058">
        <f t="shared" si="66"/>
        <v>1</v>
      </c>
      <c r="I1058">
        <f t="shared" si="67"/>
        <v>2</v>
      </c>
      <c r="J1058">
        <f t="shared" si="68"/>
        <v>2</v>
      </c>
    </row>
    <row r="1059" spans="1:10">
      <c r="A1059" t="s">
        <v>1011</v>
      </c>
      <c r="B1059" t="s">
        <v>50</v>
      </c>
      <c r="C1059" s="460">
        <v>8</v>
      </c>
      <c r="D1059">
        <f>'Area 25'!AB11</f>
        <v>1</v>
      </c>
      <c r="E1059" s="460">
        <f>'Area 25'!AF11</f>
        <v>1</v>
      </c>
      <c r="F1059" s="460">
        <f>'Area 25'!AD11</f>
        <v>1</v>
      </c>
      <c r="G1059" s="460" t="str">
        <f>'Area 25'!AJ11</f>
        <v>14</v>
      </c>
      <c r="H1059">
        <f t="shared" si="66"/>
        <v>1</v>
      </c>
      <c r="I1059">
        <f t="shared" si="67"/>
        <v>2</v>
      </c>
      <c r="J1059">
        <f t="shared" si="68"/>
        <v>2</v>
      </c>
    </row>
    <row r="1060" spans="1:10">
      <c r="A1060" t="s">
        <v>1011</v>
      </c>
      <c r="B1060" t="s">
        <v>52</v>
      </c>
      <c r="C1060" s="460">
        <v>9</v>
      </c>
      <c r="D1060">
        <f>'Area 25'!AB12</f>
        <v>1</v>
      </c>
      <c r="E1060" s="460">
        <f>'Area 25'!AF12</f>
        <v>2</v>
      </c>
      <c r="F1060" s="460">
        <f>'Area 25'!AD12</f>
        <v>2</v>
      </c>
      <c r="G1060" s="460" t="str">
        <f>'Area 25'!AJ12</f>
        <v>14</v>
      </c>
      <c r="H1060">
        <f t="shared" si="66"/>
        <v>1</v>
      </c>
      <c r="I1060">
        <f t="shared" si="67"/>
        <v>2</v>
      </c>
      <c r="J1060">
        <f t="shared" si="68"/>
        <v>2</v>
      </c>
    </row>
    <row r="1061" spans="1:10">
      <c r="A1061" t="s">
        <v>1011</v>
      </c>
      <c r="B1061" t="s">
        <v>53</v>
      </c>
      <c r="C1061" s="460">
        <v>10</v>
      </c>
      <c r="D1061">
        <f>'Area 25'!AB13</f>
        <v>1</v>
      </c>
      <c r="E1061" s="460">
        <f>'Area 25'!AF13</f>
        <v>1</v>
      </c>
      <c r="F1061" s="460">
        <f>'Area 25'!AD13</f>
        <v>1</v>
      </c>
      <c r="G1061" s="460" t="str">
        <f>'Area 25'!AJ13</f>
        <v>13</v>
      </c>
      <c r="H1061">
        <f t="shared" si="66"/>
        <v>1</v>
      </c>
      <c r="I1061">
        <f t="shared" si="67"/>
        <v>1</v>
      </c>
      <c r="J1061">
        <f t="shared" si="68"/>
        <v>1</v>
      </c>
    </row>
    <row r="1062" spans="1:10">
      <c r="A1062" t="s">
        <v>1011</v>
      </c>
      <c r="B1062" t="s">
        <v>55</v>
      </c>
      <c r="C1062" s="460">
        <v>11</v>
      </c>
      <c r="D1062">
        <f>'Area 25'!AB14</f>
        <v>1</v>
      </c>
      <c r="E1062" s="460">
        <f>'Area 25'!AF14</f>
        <v>1</v>
      </c>
      <c r="F1062" s="460">
        <f>'Area 25'!AD14</f>
        <v>1</v>
      </c>
      <c r="G1062" s="460" t="str">
        <f>'Area 25'!AJ14</f>
        <v>14</v>
      </c>
      <c r="H1062">
        <f t="shared" si="66"/>
        <v>1</v>
      </c>
      <c r="I1062">
        <f t="shared" si="67"/>
        <v>2</v>
      </c>
      <c r="J1062">
        <f t="shared" si="68"/>
        <v>2</v>
      </c>
    </row>
    <row r="1063" spans="1:10">
      <c r="A1063" t="s">
        <v>1011</v>
      </c>
      <c r="B1063" t="s">
        <v>56</v>
      </c>
      <c r="C1063" s="460">
        <v>12</v>
      </c>
      <c r="D1063">
        <f>'Area 25'!AB15</f>
        <v>0</v>
      </c>
      <c r="E1063" s="460">
        <f>'Area 25'!AF15</f>
        <v>0</v>
      </c>
      <c r="F1063" s="460">
        <f>'Area 25'!AD15</f>
        <v>0</v>
      </c>
      <c r="G1063" s="460" t="str">
        <f>'Area 25'!AJ15</f>
        <v>0</v>
      </c>
      <c r="H1063">
        <f t="shared" si="66"/>
        <v>0</v>
      </c>
      <c r="I1063">
        <f t="shared" si="67"/>
        <v>0</v>
      </c>
      <c r="J1063">
        <f t="shared" si="68"/>
        <v>0</v>
      </c>
    </row>
    <row r="1064" spans="1:10">
      <c r="A1064" t="s">
        <v>1011</v>
      </c>
      <c r="B1064" t="s">
        <v>57</v>
      </c>
      <c r="C1064" s="460">
        <v>13</v>
      </c>
      <c r="D1064">
        <f>'Area 25'!AB16</f>
        <v>0</v>
      </c>
      <c r="E1064" s="460">
        <f>'Area 25'!AF16</f>
        <v>0</v>
      </c>
      <c r="F1064" s="460">
        <f>'Area 25'!AD16</f>
        <v>0</v>
      </c>
      <c r="G1064" s="460" t="str">
        <f>'Area 25'!AJ16</f>
        <v>0</v>
      </c>
      <c r="H1064">
        <f t="shared" si="66"/>
        <v>0</v>
      </c>
      <c r="I1064">
        <f t="shared" si="67"/>
        <v>0</v>
      </c>
      <c r="J1064">
        <f t="shared" si="68"/>
        <v>0</v>
      </c>
    </row>
    <row r="1065" spans="1:10">
      <c r="A1065" t="s">
        <v>1011</v>
      </c>
      <c r="B1065" t="s">
        <v>58</v>
      </c>
      <c r="C1065" s="460">
        <v>14</v>
      </c>
      <c r="D1065">
        <f>'Area 25'!AB17</f>
        <v>0</v>
      </c>
      <c r="E1065" s="460">
        <f>'Area 25'!AF17</f>
        <v>0</v>
      </c>
      <c r="F1065" s="460">
        <f>'Area 25'!AD17</f>
        <v>0</v>
      </c>
      <c r="G1065" s="460" t="str">
        <f>'Area 25'!AJ17</f>
        <v>0</v>
      </c>
      <c r="H1065">
        <f t="shared" si="66"/>
        <v>0</v>
      </c>
      <c r="I1065">
        <f t="shared" si="67"/>
        <v>0</v>
      </c>
      <c r="J1065">
        <f t="shared" si="68"/>
        <v>0</v>
      </c>
    </row>
    <row r="1066" spans="1:10">
      <c r="A1066" t="s">
        <v>1011</v>
      </c>
      <c r="B1066" t="s">
        <v>59</v>
      </c>
      <c r="C1066" s="460">
        <v>15</v>
      </c>
      <c r="D1066">
        <f>'Area 25'!AB18</f>
        <v>0</v>
      </c>
      <c r="E1066" s="460">
        <f>'Area 25'!AF18</f>
        <v>0</v>
      </c>
      <c r="F1066" s="460">
        <f>'Area 25'!AD18</f>
        <v>0</v>
      </c>
      <c r="G1066" s="460" t="str">
        <f>'Area 25'!AJ18</f>
        <v>0</v>
      </c>
      <c r="H1066">
        <f t="shared" si="66"/>
        <v>0</v>
      </c>
      <c r="I1066">
        <f t="shared" si="67"/>
        <v>0</v>
      </c>
      <c r="J1066">
        <f t="shared" si="68"/>
        <v>0</v>
      </c>
    </row>
    <row r="1067" spans="1:10">
      <c r="A1067" t="s">
        <v>1011</v>
      </c>
      <c r="B1067" t="s">
        <v>61</v>
      </c>
      <c r="C1067" s="460">
        <v>16</v>
      </c>
      <c r="D1067">
        <f>'Area 25'!AB19</f>
        <v>1</v>
      </c>
      <c r="E1067" s="460">
        <f>'Area 25'!AF19</f>
        <v>1</v>
      </c>
      <c r="F1067" s="460">
        <f>'Area 25'!AD19</f>
        <v>1</v>
      </c>
      <c r="G1067" s="460" t="str">
        <f>'Area 25'!AJ19</f>
        <v>13</v>
      </c>
      <c r="H1067">
        <f t="shared" si="66"/>
        <v>1</v>
      </c>
      <c r="I1067">
        <f t="shared" si="67"/>
        <v>1</v>
      </c>
      <c r="J1067">
        <f t="shared" si="68"/>
        <v>1</v>
      </c>
    </row>
    <row r="1068" spans="1:10">
      <c r="A1068" t="s">
        <v>1011</v>
      </c>
      <c r="B1068" t="s">
        <v>62</v>
      </c>
      <c r="C1068" s="460">
        <v>17</v>
      </c>
      <c r="D1068">
        <f>'Area 25'!AB20</f>
        <v>1</v>
      </c>
      <c r="E1068" s="460">
        <f>'Area 25'!AF20</f>
        <v>1</v>
      </c>
      <c r="F1068" s="460">
        <f>'Area 25'!AD20</f>
        <v>1</v>
      </c>
      <c r="G1068" s="460" t="str">
        <f>'Area 25'!AJ20</f>
        <v>13</v>
      </c>
      <c r="H1068">
        <f t="shared" si="66"/>
        <v>1</v>
      </c>
      <c r="I1068">
        <f t="shared" si="67"/>
        <v>1</v>
      </c>
      <c r="J1068">
        <f t="shared" si="68"/>
        <v>1</v>
      </c>
    </row>
    <row r="1069" spans="1:10">
      <c r="A1069" t="s">
        <v>1011</v>
      </c>
      <c r="B1069" t="s">
        <v>291</v>
      </c>
      <c r="C1069" s="460">
        <v>18</v>
      </c>
      <c r="D1069">
        <f>'Area 25'!AB21</f>
        <v>1</v>
      </c>
      <c r="E1069" s="460">
        <f>'Area 25'!AF21</f>
        <v>1</v>
      </c>
      <c r="F1069" s="460">
        <f>'Area 25'!AD21</f>
        <v>1</v>
      </c>
      <c r="G1069" s="460" t="str">
        <f>'Area 25'!AJ21</f>
        <v>13</v>
      </c>
      <c r="H1069">
        <f t="shared" si="66"/>
        <v>1</v>
      </c>
      <c r="I1069">
        <f t="shared" si="67"/>
        <v>1</v>
      </c>
      <c r="J1069">
        <f t="shared" si="68"/>
        <v>1</v>
      </c>
    </row>
    <row r="1070" spans="1:10">
      <c r="A1070" t="s">
        <v>1011</v>
      </c>
      <c r="B1070" t="s">
        <v>64</v>
      </c>
      <c r="C1070" s="460">
        <v>19</v>
      </c>
      <c r="D1070">
        <f>'Area 25'!AB22</f>
        <v>-1</v>
      </c>
      <c r="E1070" s="460">
        <f>'Area 25'!AF22</f>
        <v>1</v>
      </c>
      <c r="F1070" s="460">
        <f>'Area 25'!AD22</f>
        <v>-1</v>
      </c>
      <c r="G1070" s="460" t="str">
        <f>'Area 25'!AJ22</f>
        <v>-1-1</v>
      </c>
      <c r="H1070">
        <f t="shared" si="66"/>
        <v>-1</v>
      </c>
      <c r="I1070">
        <f t="shared" si="67"/>
        <v>-1</v>
      </c>
      <c r="J1070">
        <f t="shared" si="68"/>
        <v>1</v>
      </c>
    </row>
    <row r="1071" spans="1:10">
      <c r="A1071" t="s">
        <v>1011</v>
      </c>
      <c r="B1071" t="s">
        <v>65</v>
      </c>
      <c r="C1071" s="460">
        <v>20</v>
      </c>
      <c r="D1071">
        <f>'Area 25'!AB23</f>
        <v>1</v>
      </c>
      <c r="E1071" s="460">
        <f>'Area 25'!AF23</f>
        <v>1</v>
      </c>
      <c r="F1071" s="460">
        <f>'Area 25'!AD23</f>
        <v>1</v>
      </c>
      <c r="G1071" s="460" t="str">
        <f>'Area 25'!AJ23</f>
        <v>13</v>
      </c>
      <c r="H1071">
        <f t="shared" si="66"/>
        <v>1</v>
      </c>
      <c r="I1071">
        <f t="shared" si="67"/>
        <v>1</v>
      </c>
      <c r="J1071">
        <f t="shared" si="68"/>
        <v>1</v>
      </c>
    </row>
    <row r="1072" spans="1:10">
      <c r="A1072" t="s">
        <v>1011</v>
      </c>
      <c r="B1072" t="s">
        <v>66</v>
      </c>
      <c r="C1072" s="460">
        <v>21</v>
      </c>
      <c r="D1072">
        <f>'Area 25'!AB24</f>
        <v>-1</v>
      </c>
      <c r="E1072" s="460">
        <f>'Area 25'!AF24</f>
        <v>1</v>
      </c>
      <c r="F1072" s="460">
        <f>'Area 25'!AD24</f>
        <v>-1</v>
      </c>
      <c r="G1072" s="460" t="str">
        <f>'Area 25'!AJ24</f>
        <v>-1-1</v>
      </c>
      <c r="H1072">
        <f t="shared" si="66"/>
        <v>-1</v>
      </c>
      <c r="I1072">
        <f t="shared" si="67"/>
        <v>-1</v>
      </c>
      <c r="J1072">
        <f t="shared" si="68"/>
        <v>1</v>
      </c>
    </row>
    <row r="1073" spans="1:10">
      <c r="A1073" t="s">
        <v>1011</v>
      </c>
      <c r="B1073" t="s">
        <v>67</v>
      </c>
      <c r="C1073" s="460">
        <v>22</v>
      </c>
      <c r="D1073">
        <f>'Area 25'!AB25</f>
        <v>-1</v>
      </c>
      <c r="E1073" s="460">
        <f>'Area 25'!AF25</f>
        <v>1</v>
      </c>
      <c r="F1073" s="460">
        <f>'Area 25'!AD25</f>
        <v>-1</v>
      </c>
      <c r="G1073" s="460" t="str">
        <f>'Area 25'!AJ25</f>
        <v>-1-1</v>
      </c>
      <c r="H1073">
        <f t="shared" si="66"/>
        <v>-1</v>
      </c>
      <c r="I1073">
        <f t="shared" si="67"/>
        <v>-1</v>
      </c>
      <c r="J1073">
        <f t="shared" si="68"/>
        <v>1</v>
      </c>
    </row>
    <row r="1074" spans="1:10">
      <c r="A1074" t="s">
        <v>1011</v>
      </c>
      <c r="B1074" t="s">
        <v>69</v>
      </c>
      <c r="C1074" s="460">
        <v>23</v>
      </c>
      <c r="D1074">
        <f>'Area 25'!AB26</f>
        <v>0</v>
      </c>
      <c r="E1074" s="460">
        <f>'Area 25'!AF26</f>
        <v>0</v>
      </c>
      <c r="F1074" s="460">
        <f>'Area 25'!AD26</f>
        <v>0</v>
      </c>
      <c r="G1074" s="460" t="str">
        <f>'Area 25'!AJ26</f>
        <v>0</v>
      </c>
      <c r="H1074">
        <f t="shared" si="66"/>
        <v>0</v>
      </c>
      <c r="I1074">
        <f t="shared" si="67"/>
        <v>0</v>
      </c>
      <c r="J1074">
        <f t="shared" si="68"/>
        <v>0</v>
      </c>
    </row>
    <row r="1075" spans="1:10">
      <c r="A1075" t="s">
        <v>1011</v>
      </c>
      <c r="B1075" t="s">
        <v>71</v>
      </c>
      <c r="C1075" s="460">
        <v>24</v>
      </c>
      <c r="D1075">
        <f>'Area 25'!AB27</f>
        <v>0</v>
      </c>
      <c r="E1075" s="460">
        <f>'Area 25'!AF27</f>
        <v>0</v>
      </c>
      <c r="F1075" s="460">
        <f>'Area 25'!AD27</f>
        <v>0</v>
      </c>
      <c r="G1075" s="460" t="str">
        <f>'Area 25'!AJ27</f>
        <v>0</v>
      </c>
      <c r="H1075">
        <f t="shared" si="66"/>
        <v>0</v>
      </c>
      <c r="I1075">
        <f t="shared" si="67"/>
        <v>0</v>
      </c>
      <c r="J1075">
        <f t="shared" si="68"/>
        <v>0</v>
      </c>
    </row>
    <row r="1076" spans="1:10">
      <c r="A1076" t="s">
        <v>1011</v>
      </c>
      <c r="B1076" t="s">
        <v>72</v>
      </c>
      <c r="C1076" s="460">
        <v>25</v>
      </c>
      <c r="D1076">
        <f>'Area 25'!AB28</f>
        <v>-1</v>
      </c>
      <c r="E1076" s="460">
        <f>'Area 25'!AF28</f>
        <v>1</v>
      </c>
      <c r="F1076" s="460">
        <f>'Area 25'!AD28</f>
        <v>-1</v>
      </c>
      <c r="G1076" s="460" t="str">
        <f>'Area 25'!AJ28</f>
        <v>-1-1</v>
      </c>
      <c r="H1076">
        <f t="shared" si="66"/>
        <v>-1</v>
      </c>
      <c r="I1076">
        <f t="shared" si="67"/>
        <v>-1</v>
      </c>
      <c r="J1076">
        <f t="shared" si="68"/>
        <v>1</v>
      </c>
    </row>
    <row r="1077" spans="1:10">
      <c r="A1077" t="s">
        <v>1011</v>
      </c>
      <c r="B1077" t="s">
        <v>73</v>
      </c>
      <c r="C1077" s="460">
        <v>26</v>
      </c>
      <c r="D1077">
        <f>'Area 25'!AB29</f>
        <v>0</v>
      </c>
      <c r="E1077" s="460">
        <f>'Area 25'!AF29</f>
        <v>0</v>
      </c>
      <c r="F1077" s="460">
        <f>'Area 25'!AD29</f>
        <v>0</v>
      </c>
      <c r="G1077" s="460" t="str">
        <f>'Area 25'!AJ29</f>
        <v>0</v>
      </c>
      <c r="H1077">
        <f t="shared" si="66"/>
        <v>0</v>
      </c>
      <c r="I1077">
        <f t="shared" si="67"/>
        <v>0</v>
      </c>
      <c r="J1077">
        <f t="shared" si="68"/>
        <v>0</v>
      </c>
    </row>
    <row r="1078" spans="1:10">
      <c r="A1078" t="s">
        <v>1011</v>
      </c>
      <c r="B1078" t="s">
        <v>74</v>
      </c>
      <c r="C1078" s="460">
        <v>27</v>
      </c>
      <c r="D1078">
        <f>'Area 25'!AB30</f>
        <v>0</v>
      </c>
      <c r="E1078" s="460">
        <f>'Area 25'!AF30</f>
        <v>0</v>
      </c>
      <c r="F1078" s="460">
        <f>'Area 25'!AD30</f>
        <v>0</v>
      </c>
      <c r="G1078" s="460" t="str">
        <f>'Area 25'!AJ30</f>
        <v>0</v>
      </c>
      <c r="H1078">
        <f t="shared" si="66"/>
        <v>0</v>
      </c>
      <c r="I1078">
        <f t="shared" si="67"/>
        <v>0</v>
      </c>
      <c r="J1078">
        <f t="shared" si="68"/>
        <v>0</v>
      </c>
    </row>
    <row r="1079" spans="1:10">
      <c r="A1079" t="s">
        <v>1011</v>
      </c>
      <c r="B1079" t="s">
        <v>75</v>
      </c>
      <c r="C1079" s="460">
        <v>28</v>
      </c>
      <c r="D1079">
        <f>'Area 25'!AB31</f>
        <v>0</v>
      </c>
      <c r="E1079" s="460">
        <f>'Area 25'!AF31</f>
        <v>0</v>
      </c>
      <c r="F1079" s="460">
        <f>'Area 25'!AD31</f>
        <v>0</v>
      </c>
      <c r="G1079" s="460" t="str">
        <f>'Area 25'!AJ31</f>
        <v>0</v>
      </c>
      <c r="H1079">
        <f t="shared" si="66"/>
        <v>0</v>
      </c>
      <c r="I1079">
        <f t="shared" si="67"/>
        <v>0</v>
      </c>
      <c r="J1079">
        <f t="shared" si="68"/>
        <v>0</v>
      </c>
    </row>
    <row r="1080" spans="1:10">
      <c r="A1080" t="s">
        <v>1011</v>
      </c>
      <c r="B1080" t="s">
        <v>76</v>
      </c>
      <c r="C1080" s="460">
        <v>29</v>
      </c>
      <c r="D1080">
        <f>'Area 25'!AB32</f>
        <v>0</v>
      </c>
      <c r="E1080" s="460">
        <f>'Area 25'!AF32</f>
        <v>0</v>
      </c>
      <c r="F1080" s="460">
        <f>'Area 25'!AD32</f>
        <v>0</v>
      </c>
      <c r="G1080" s="460" t="str">
        <f>'Area 25'!AJ32</f>
        <v>0</v>
      </c>
      <c r="H1080">
        <f t="shared" si="66"/>
        <v>0</v>
      </c>
      <c r="I1080">
        <f t="shared" si="67"/>
        <v>0</v>
      </c>
      <c r="J1080">
        <f t="shared" si="68"/>
        <v>0</v>
      </c>
    </row>
    <row r="1081" spans="1:10">
      <c r="A1081" t="s">
        <v>1011</v>
      </c>
      <c r="B1081" t="s">
        <v>78</v>
      </c>
      <c r="C1081" s="460">
        <v>30</v>
      </c>
      <c r="D1081">
        <f>'Area 25'!AB33</f>
        <v>0</v>
      </c>
      <c r="E1081" s="460">
        <f>'Area 25'!AF33</f>
        <v>0</v>
      </c>
      <c r="F1081" s="460">
        <f>'Area 25'!AD33</f>
        <v>0</v>
      </c>
      <c r="G1081" s="460" t="str">
        <f>'Area 25'!AJ33</f>
        <v>0</v>
      </c>
      <c r="H1081">
        <f t="shared" si="66"/>
        <v>0</v>
      </c>
      <c r="I1081">
        <f t="shared" si="67"/>
        <v>0</v>
      </c>
      <c r="J1081">
        <f t="shared" si="68"/>
        <v>0</v>
      </c>
    </row>
    <row r="1082" spans="1:10">
      <c r="A1082" t="s">
        <v>1011</v>
      </c>
      <c r="B1082" t="s">
        <v>79</v>
      </c>
      <c r="C1082" s="460">
        <v>31</v>
      </c>
      <c r="D1082">
        <f>'Area 25'!AB34</f>
        <v>0</v>
      </c>
      <c r="E1082" s="460">
        <f>'Area 25'!AF34</f>
        <v>0</v>
      </c>
      <c r="F1082" s="460">
        <f>'Area 25'!AD34</f>
        <v>0</v>
      </c>
      <c r="G1082" s="460" t="str">
        <f>'Area 25'!AJ34</f>
        <v>0</v>
      </c>
      <c r="H1082">
        <f t="shared" si="66"/>
        <v>0</v>
      </c>
      <c r="I1082">
        <f t="shared" si="67"/>
        <v>0</v>
      </c>
      <c r="J1082">
        <f t="shared" si="68"/>
        <v>0</v>
      </c>
    </row>
    <row r="1083" spans="1:10">
      <c r="A1083" t="s">
        <v>1011</v>
      </c>
      <c r="B1083" t="s">
        <v>80</v>
      </c>
      <c r="C1083" s="460">
        <v>32</v>
      </c>
      <c r="D1083">
        <f>'Area 25'!AB35</f>
        <v>1</v>
      </c>
      <c r="E1083" s="460">
        <f>'Area 25'!AF35</f>
        <v>1</v>
      </c>
      <c r="F1083" s="460">
        <f>'Area 25'!AD35</f>
        <v>1</v>
      </c>
      <c r="G1083" s="460" t="str">
        <f>'Area 25'!AJ35</f>
        <v>13</v>
      </c>
      <c r="H1083">
        <f t="shared" si="66"/>
        <v>1</v>
      </c>
      <c r="I1083">
        <f t="shared" si="67"/>
        <v>1</v>
      </c>
      <c r="J1083">
        <f t="shared" si="68"/>
        <v>1</v>
      </c>
    </row>
    <row r="1084" spans="1:10">
      <c r="A1084" t="s">
        <v>1011</v>
      </c>
      <c r="B1084" t="s">
        <v>81</v>
      </c>
      <c r="C1084" s="460">
        <v>33</v>
      </c>
      <c r="D1084">
        <f>'Area 25'!AB36</f>
        <v>0</v>
      </c>
      <c r="E1084" s="460">
        <f>'Area 25'!AF36</f>
        <v>0</v>
      </c>
      <c r="F1084" s="460">
        <f>'Area 25'!AD36</f>
        <v>0</v>
      </c>
      <c r="G1084" s="460" t="str">
        <f>'Area 25'!AJ36</f>
        <v>0</v>
      </c>
      <c r="H1084">
        <f t="shared" si="66"/>
        <v>0</v>
      </c>
      <c r="I1084">
        <f t="shared" si="67"/>
        <v>0</v>
      </c>
      <c r="J1084">
        <f t="shared" si="68"/>
        <v>0</v>
      </c>
    </row>
    <row r="1085" spans="1:10">
      <c r="A1085" t="s">
        <v>1011</v>
      </c>
      <c r="B1085" t="s">
        <v>82</v>
      </c>
      <c r="C1085" s="460">
        <v>34</v>
      </c>
      <c r="D1085">
        <f>'Area 25'!AB37</f>
        <v>1</v>
      </c>
      <c r="E1085" s="460">
        <f>'Area 25'!AF37</f>
        <v>1</v>
      </c>
      <c r="F1085" s="460">
        <f>'Area 25'!AD37</f>
        <v>1</v>
      </c>
      <c r="G1085" s="460" t="str">
        <f>'Area 25'!AJ37</f>
        <v>13</v>
      </c>
      <c r="H1085">
        <f t="shared" si="66"/>
        <v>1</v>
      </c>
      <c r="I1085">
        <f t="shared" si="67"/>
        <v>1</v>
      </c>
      <c r="J1085">
        <f t="shared" si="68"/>
        <v>1</v>
      </c>
    </row>
    <row r="1086" spans="1:10">
      <c r="A1086" t="s">
        <v>1011</v>
      </c>
      <c r="B1086" t="s">
        <v>83</v>
      </c>
      <c r="C1086" s="460">
        <v>35</v>
      </c>
      <c r="D1086">
        <f>'Area 25'!AB38</f>
        <v>-1</v>
      </c>
      <c r="E1086" s="460">
        <f>'Area 25'!AF38</f>
        <v>1</v>
      </c>
      <c r="F1086" s="460">
        <f>'Area 25'!AD38</f>
        <v>-1</v>
      </c>
      <c r="G1086" s="460" t="str">
        <f>'Area 25'!AJ38</f>
        <v>-1-1</v>
      </c>
      <c r="H1086">
        <f t="shared" si="66"/>
        <v>-1</v>
      </c>
      <c r="I1086">
        <f t="shared" si="67"/>
        <v>-1</v>
      </c>
      <c r="J1086">
        <f t="shared" si="68"/>
        <v>1</v>
      </c>
    </row>
    <row r="1087" spans="1:10">
      <c r="A1087" t="s">
        <v>1011</v>
      </c>
      <c r="B1087" t="s">
        <v>84</v>
      </c>
      <c r="C1087" s="460">
        <v>36</v>
      </c>
      <c r="D1087">
        <f>'Area 25'!AB39</f>
        <v>2</v>
      </c>
      <c r="E1087" s="460">
        <f>'Area 25'!AF39</f>
        <v>3</v>
      </c>
      <c r="F1087" s="460">
        <f>'Area 25'!AD39</f>
        <v>6</v>
      </c>
      <c r="G1087" s="460" t="str">
        <f>'Area 25'!AJ39</f>
        <v>24</v>
      </c>
      <c r="H1087">
        <f t="shared" si="66"/>
        <v>2</v>
      </c>
      <c r="I1087">
        <f t="shared" si="67"/>
        <v>3</v>
      </c>
      <c r="J1087">
        <f t="shared" si="68"/>
        <v>6</v>
      </c>
    </row>
    <row r="1088" spans="1:10">
      <c r="A1088" t="s">
        <v>1011</v>
      </c>
      <c r="B1088" t="s">
        <v>85</v>
      </c>
      <c r="C1088" s="460">
        <v>37</v>
      </c>
      <c r="D1088">
        <f>'Area 25'!AB40</f>
        <v>2</v>
      </c>
      <c r="E1088" s="460">
        <f>'Area 25'!AF40</f>
        <v>3</v>
      </c>
      <c r="F1088" s="460">
        <f>'Area 25'!AD40</f>
        <v>6</v>
      </c>
      <c r="G1088" s="460" t="str">
        <f>'Area 25'!AJ40</f>
        <v>24</v>
      </c>
      <c r="H1088">
        <f t="shared" si="66"/>
        <v>2</v>
      </c>
      <c r="I1088">
        <f t="shared" si="67"/>
        <v>3</v>
      </c>
      <c r="J1088">
        <f t="shared" si="68"/>
        <v>6</v>
      </c>
    </row>
    <row r="1089" spans="1:10">
      <c r="A1089" t="s">
        <v>1011</v>
      </c>
      <c r="B1089" t="s">
        <v>86</v>
      </c>
      <c r="C1089" s="460">
        <v>38</v>
      </c>
      <c r="D1089">
        <f>'Area 25'!AB41</f>
        <v>2</v>
      </c>
      <c r="E1089" s="460">
        <f>'Area 25'!AF41</f>
        <v>3</v>
      </c>
      <c r="F1089" s="460">
        <f>'Area 25'!AD41</f>
        <v>6</v>
      </c>
      <c r="G1089" s="460" t="str">
        <f>'Area 25'!AJ41</f>
        <v>24</v>
      </c>
      <c r="H1089">
        <f t="shared" si="66"/>
        <v>2</v>
      </c>
      <c r="I1089">
        <f t="shared" si="67"/>
        <v>3</v>
      </c>
      <c r="J1089">
        <f t="shared" si="68"/>
        <v>6</v>
      </c>
    </row>
    <row r="1090" spans="1:10">
      <c r="A1090" t="s">
        <v>1011</v>
      </c>
      <c r="B1090" t="s">
        <v>87</v>
      </c>
      <c r="C1090" s="460">
        <v>39</v>
      </c>
      <c r="D1090">
        <f>'Area 25'!AB42</f>
        <v>-1</v>
      </c>
      <c r="E1090" s="460">
        <f>'Area 25'!AF42</f>
        <v>1</v>
      </c>
      <c r="F1090" s="460">
        <f>'Area 25'!AD42</f>
        <v>-1</v>
      </c>
      <c r="G1090" s="460" t="str">
        <f>'Area 25'!AJ42</f>
        <v>-1-1</v>
      </c>
      <c r="H1090">
        <f t="shared" si="66"/>
        <v>-1</v>
      </c>
      <c r="I1090">
        <f t="shared" si="67"/>
        <v>-1</v>
      </c>
      <c r="J1090">
        <f t="shared" si="68"/>
        <v>1</v>
      </c>
    </row>
    <row r="1091" spans="1:10">
      <c r="A1091" t="s">
        <v>1011</v>
      </c>
      <c r="B1091" t="s">
        <v>88</v>
      </c>
      <c r="C1091" s="460">
        <v>40</v>
      </c>
      <c r="D1091">
        <f>'Area 25'!AB43</f>
        <v>-1</v>
      </c>
      <c r="E1091" s="460">
        <f>'Area 25'!AF43</f>
        <v>1</v>
      </c>
      <c r="F1091" s="460">
        <f>'Area 25'!AD43</f>
        <v>-1</v>
      </c>
      <c r="G1091" s="460" t="str">
        <f>'Area 25'!AJ43</f>
        <v>-1-1</v>
      </c>
      <c r="H1091">
        <f t="shared" si="66"/>
        <v>-1</v>
      </c>
      <c r="I1091">
        <f t="shared" si="67"/>
        <v>-1</v>
      </c>
      <c r="J1091">
        <f t="shared" si="68"/>
        <v>1</v>
      </c>
    </row>
    <row r="1092" spans="1:10">
      <c r="A1092" t="s">
        <v>1011</v>
      </c>
      <c r="B1092" t="s">
        <v>89</v>
      </c>
      <c r="C1092" s="460">
        <v>41</v>
      </c>
      <c r="D1092">
        <f>'Area 25'!AB44</f>
        <v>1</v>
      </c>
      <c r="E1092" s="460">
        <f>'Area 25'!AF44</f>
        <v>1</v>
      </c>
      <c r="F1092" s="460">
        <f>'Area 25'!AD44</f>
        <v>1</v>
      </c>
      <c r="G1092" s="460" t="str">
        <f>'Area 25'!AJ44</f>
        <v>13</v>
      </c>
      <c r="H1092">
        <f t="shared" si="66"/>
        <v>1</v>
      </c>
      <c r="I1092">
        <f t="shared" si="67"/>
        <v>1</v>
      </c>
      <c r="J1092">
        <f t="shared" si="68"/>
        <v>1</v>
      </c>
    </row>
    <row r="1093" spans="1:10">
      <c r="A1093" t="s">
        <v>1011</v>
      </c>
      <c r="B1093" t="s">
        <v>90</v>
      </c>
      <c r="C1093" s="460">
        <v>42</v>
      </c>
      <c r="D1093">
        <f>'Area 25'!AB45</f>
        <v>1</v>
      </c>
      <c r="E1093" s="460">
        <f>'Area 25'!AF45</f>
        <v>1</v>
      </c>
      <c r="F1093" s="460">
        <f>'Area 25'!AD45</f>
        <v>1</v>
      </c>
      <c r="G1093" s="460" t="str">
        <f>'Area 25'!AJ45</f>
        <v>13</v>
      </c>
      <c r="H1093">
        <f t="shared" si="66"/>
        <v>1</v>
      </c>
      <c r="I1093">
        <f t="shared" si="67"/>
        <v>1</v>
      </c>
      <c r="J1093">
        <f t="shared" si="68"/>
        <v>1</v>
      </c>
    </row>
    <row r="1094" spans="1:10">
      <c r="A1094" t="s">
        <v>1011</v>
      </c>
      <c r="B1094" t="s">
        <v>92</v>
      </c>
      <c r="C1094" s="460">
        <v>43</v>
      </c>
      <c r="D1094">
        <f>'Area 25'!AB46</f>
        <v>0</v>
      </c>
      <c r="E1094" s="460">
        <f>'Area 25'!AF46</f>
        <v>0</v>
      </c>
      <c r="F1094" s="460">
        <f>'Area 25'!AD46</f>
        <v>0</v>
      </c>
      <c r="G1094" s="460" t="str">
        <f>'Area 25'!AJ46</f>
        <v>0</v>
      </c>
      <c r="H1094">
        <f t="shared" si="66"/>
        <v>0</v>
      </c>
      <c r="I1094">
        <f t="shared" si="67"/>
        <v>0</v>
      </c>
      <c r="J1094">
        <f t="shared" si="68"/>
        <v>0</v>
      </c>
    </row>
    <row r="1095" spans="1:10">
      <c r="A1095" t="s">
        <v>1011</v>
      </c>
      <c r="B1095" t="s">
        <v>93</v>
      </c>
      <c r="C1095" s="460">
        <v>44</v>
      </c>
      <c r="D1095">
        <f>'Area 25'!AB47</f>
        <v>0</v>
      </c>
      <c r="E1095" s="460">
        <f>'Area 25'!AF47</f>
        <v>0</v>
      </c>
      <c r="F1095" s="460">
        <f>'Area 25'!AD47</f>
        <v>0</v>
      </c>
      <c r="G1095" s="460" t="str">
        <f>'Area 25'!AJ47</f>
        <v>0</v>
      </c>
      <c r="H1095">
        <f t="shared" si="66"/>
        <v>0</v>
      </c>
      <c r="I1095">
        <f t="shared" si="67"/>
        <v>0</v>
      </c>
      <c r="J1095">
        <f t="shared" si="68"/>
        <v>0</v>
      </c>
    </row>
    <row r="1096" spans="1:10">
      <c r="A1096" t="s">
        <v>1011</v>
      </c>
      <c r="B1096" t="s">
        <v>94</v>
      </c>
      <c r="C1096" s="460">
        <v>45</v>
      </c>
      <c r="D1096">
        <f>'Area 25'!AB48</f>
        <v>0</v>
      </c>
      <c r="E1096" s="460">
        <f>'Area 25'!AF48</f>
        <v>0</v>
      </c>
      <c r="F1096" s="460">
        <f>'Area 25'!AD48</f>
        <v>0</v>
      </c>
      <c r="G1096" s="460" t="str">
        <f>'Area 25'!AJ48</f>
        <v>0</v>
      </c>
      <c r="H1096">
        <f t="shared" si="66"/>
        <v>0</v>
      </c>
      <c r="I1096">
        <f t="shared" si="67"/>
        <v>0</v>
      </c>
      <c r="J1096">
        <f t="shared" si="68"/>
        <v>0</v>
      </c>
    </row>
    <row r="1097" spans="1:10">
      <c r="A1097" t="s">
        <v>1011</v>
      </c>
      <c r="B1097" t="s">
        <v>95</v>
      </c>
      <c r="C1097" s="460">
        <v>46</v>
      </c>
      <c r="D1097">
        <f>'Area 25'!AB49</f>
        <v>0</v>
      </c>
      <c r="E1097" s="460">
        <f>'Area 25'!AF49</f>
        <v>0</v>
      </c>
      <c r="F1097" s="460">
        <f>'Area 25'!AD49</f>
        <v>0</v>
      </c>
      <c r="G1097" s="460" t="str">
        <f>'Area 25'!AJ49</f>
        <v>0</v>
      </c>
      <c r="H1097">
        <f t="shared" si="66"/>
        <v>0</v>
      </c>
      <c r="I1097">
        <f t="shared" si="67"/>
        <v>0</v>
      </c>
      <c r="J1097">
        <f t="shared" si="68"/>
        <v>0</v>
      </c>
    </row>
    <row r="1098" spans="1:10">
      <c r="A1098" t="s">
        <v>1011</v>
      </c>
      <c r="B1098" t="s">
        <v>97</v>
      </c>
      <c r="C1098" s="460">
        <v>47</v>
      </c>
      <c r="D1098">
        <f>'Area 25'!AB50</f>
        <v>1</v>
      </c>
      <c r="E1098" s="460">
        <f>'Area 25'!AF50</f>
        <v>1</v>
      </c>
      <c r="F1098" s="460">
        <f>'Area 25'!AD50</f>
        <v>1</v>
      </c>
      <c r="G1098" s="460" t="str">
        <f>'Area 25'!AJ50</f>
        <v>13</v>
      </c>
      <c r="H1098">
        <f t="shared" si="66"/>
        <v>1</v>
      </c>
      <c r="I1098">
        <f t="shared" si="67"/>
        <v>1</v>
      </c>
      <c r="J1098">
        <f t="shared" si="68"/>
        <v>1</v>
      </c>
    </row>
    <row r="1099" spans="1:10">
      <c r="A1099" t="s">
        <v>1011</v>
      </c>
      <c r="B1099" t="s">
        <v>98</v>
      </c>
      <c r="C1099" s="460">
        <v>48</v>
      </c>
      <c r="D1099">
        <f>'Area 25'!AB51</f>
        <v>1</v>
      </c>
      <c r="E1099" s="460">
        <f>'Area 25'!AF51</f>
        <v>1</v>
      </c>
      <c r="F1099" s="460">
        <f>'Area 25'!AD51</f>
        <v>1</v>
      </c>
      <c r="G1099" s="460" t="str">
        <f>'Area 25'!AJ51</f>
        <v>13</v>
      </c>
      <c r="H1099">
        <f t="shared" si="66"/>
        <v>1</v>
      </c>
      <c r="I1099">
        <f t="shared" si="67"/>
        <v>1</v>
      </c>
      <c r="J1099">
        <f t="shared" si="68"/>
        <v>1</v>
      </c>
    </row>
    <row r="1100" spans="1:10">
      <c r="A1100" t="s">
        <v>1011</v>
      </c>
      <c r="B1100" t="s">
        <v>99</v>
      </c>
      <c r="C1100" s="460">
        <v>49</v>
      </c>
      <c r="D1100">
        <f>'Area 25'!AB52</f>
        <v>0</v>
      </c>
      <c r="E1100" s="460">
        <f>'Area 25'!AF52</f>
        <v>0</v>
      </c>
      <c r="F1100" s="460">
        <f>'Area 25'!AD52</f>
        <v>0</v>
      </c>
      <c r="G1100" s="460" t="str">
        <f>'Area 25'!AJ52</f>
        <v>0</v>
      </c>
      <c r="H1100">
        <f t="shared" si="66"/>
        <v>0</v>
      </c>
      <c r="I1100">
        <f t="shared" si="67"/>
        <v>0</v>
      </c>
      <c r="J1100">
        <f t="shared" si="68"/>
        <v>0</v>
      </c>
    </row>
    <row r="1101" spans="1:10">
      <c r="A1101" t="s">
        <v>1011</v>
      </c>
      <c r="B1101" t="s">
        <v>100</v>
      </c>
      <c r="C1101" s="460">
        <v>50</v>
      </c>
      <c r="D1101">
        <f>'Area 25'!AB53</f>
        <v>2</v>
      </c>
      <c r="E1101" s="460">
        <f>'Area 25'!AF53</f>
        <v>4</v>
      </c>
      <c r="F1101" s="460">
        <f>'Area 25'!AD53</f>
        <v>8</v>
      </c>
      <c r="G1101" s="460" t="str">
        <f>'Area 25'!AJ53</f>
        <v>34</v>
      </c>
      <c r="H1101">
        <f t="shared" si="66"/>
        <v>3</v>
      </c>
      <c r="I1101">
        <f t="shared" si="67"/>
        <v>4</v>
      </c>
      <c r="J1101">
        <f t="shared" si="68"/>
        <v>12</v>
      </c>
    </row>
    <row r="1102" spans="1:10">
      <c r="A1102" t="s">
        <v>1011</v>
      </c>
      <c r="B1102" t="s">
        <v>101</v>
      </c>
      <c r="C1102" s="460">
        <v>51</v>
      </c>
      <c r="D1102">
        <f>'Area 25'!AB54</f>
        <v>-1</v>
      </c>
      <c r="E1102" s="460">
        <f>'Area 25'!AF54</f>
        <v>1</v>
      </c>
      <c r="F1102" s="460">
        <f>'Area 25'!AD54</f>
        <v>-1</v>
      </c>
      <c r="G1102" s="460" t="str">
        <f>'Area 25'!AJ54</f>
        <v>-1-1</v>
      </c>
      <c r="H1102">
        <f t="shared" si="66"/>
        <v>-1</v>
      </c>
      <c r="I1102">
        <f t="shared" si="67"/>
        <v>-1</v>
      </c>
      <c r="J1102">
        <f t="shared" si="68"/>
        <v>1</v>
      </c>
    </row>
    <row r="1103" spans="1:10">
      <c r="A1103" t="s">
        <v>1011</v>
      </c>
      <c r="B1103" t="s">
        <v>102</v>
      </c>
      <c r="C1103" s="460">
        <v>52</v>
      </c>
      <c r="D1103">
        <f>'Area 25'!AB55</f>
        <v>0</v>
      </c>
      <c r="E1103" s="460">
        <f>'Area 25'!AF55</f>
        <v>0</v>
      </c>
      <c r="F1103" s="460">
        <f>'Area 25'!AD55</f>
        <v>0</v>
      </c>
      <c r="G1103" s="460" t="str">
        <f>'Area 25'!AJ55</f>
        <v>0</v>
      </c>
      <c r="H1103">
        <f t="shared" si="66"/>
        <v>0</v>
      </c>
      <c r="I1103">
        <f t="shared" si="67"/>
        <v>0</v>
      </c>
      <c r="J1103">
        <f t="shared" si="68"/>
        <v>0</v>
      </c>
    </row>
    <row r="1104" spans="1:10">
      <c r="A1104" t="s">
        <v>1011</v>
      </c>
      <c r="B1104" t="s">
        <v>103</v>
      </c>
      <c r="C1104" s="460">
        <v>53</v>
      </c>
      <c r="D1104">
        <f>'Area 25'!AB56</f>
        <v>1</v>
      </c>
      <c r="E1104" s="460">
        <f>'Area 25'!AF56</f>
        <v>1</v>
      </c>
      <c r="F1104" s="460">
        <f>'Area 25'!AD56</f>
        <v>1</v>
      </c>
      <c r="G1104" s="460" t="str">
        <f>'Area 25'!AJ56</f>
        <v>13</v>
      </c>
      <c r="H1104">
        <f t="shared" si="66"/>
        <v>1</v>
      </c>
      <c r="I1104">
        <f t="shared" si="67"/>
        <v>1</v>
      </c>
      <c r="J1104">
        <f t="shared" si="68"/>
        <v>1</v>
      </c>
    </row>
    <row r="1105" spans="1:10">
      <c r="A1105" t="s">
        <v>1011</v>
      </c>
      <c r="B1105" t="s">
        <v>104</v>
      </c>
      <c r="C1105" s="460">
        <v>54</v>
      </c>
      <c r="D1105">
        <f>'Area 25'!AB57</f>
        <v>2</v>
      </c>
      <c r="E1105" s="460">
        <f>'Area 25'!AF57</f>
        <v>3</v>
      </c>
      <c r="F1105" s="460">
        <f>'Area 25'!AD57</f>
        <v>6</v>
      </c>
      <c r="G1105" s="460" t="str">
        <f>'Area 25'!AJ57</f>
        <v>24</v>
      </c>
      <c r="H1105">
        <f t="shared" si="66"/>
        <v>2</v>
      </c>
      <c r="I1105">
        <f t="shared" si="67"/>
        <v>3</v>
      </c>
      <c r="J1105">
        <f t="shared" si="68"/>
        <v>6</v>
      </c>
    </row>
    <row r="1106" spans="1:10">
      <c r="A1106" t="s">
        <v>1011</v>
      </c>
      <c r="B1106" t="s">
        <v>105</v>
      </c>
      <c r="C1106" s="460">
        <v>55</v>
      </c>
      <c r="D1106">
        <f>'Area 25'!AB58</f>
        <v>2</v>
      </c>
      <c r="E1106" s="460">
        <f>'Area 25'!AF58</f>
        <v>3</v>
      </c>
      <c r="F1106" s="460">
        <f>'Area 25'!AD58</f>
        <v>6</v>
      </c>
      <c r="G1106" s="460" t="str">
        <f>'Area 25'!AJ58</f>
        <v>24</v>
      </c>
      <c r="H1106">
        <f t="shared" si="66"/>
        <v>2</v>
      </c>
      <c r="I1106">
        <f t="shared" si="67"/>
        <v>3</v>
      </c>
      <c r="J1106">
        <f t="shared" si="68"/>
        <v>6</v>
      </c>
    </row>
    <row r="1107" spans="1:10">
      <c r="A1107" t="s">
        <v>1011</v>
      </c>
      <c r="B1107" t="s">
        <v>106</v>
      </c>
      <c r="C1107" s="460">
        <v>56</v>
      </c>
      <c r="D1107">
        <f>'Area 25'!AB59</f>
        <v>2</v>
      </c>
      <c r="E1107" s="460">
        <f>'Area 25'!AF59</f>
        <v>3</v>
      </c>
      <c r="F1107" s="460">
        <f>'Area 25'!AD59</f>
        <v>6</v>
      </c>
      <c r="G1107" s="460" t="str">
        <f>'Area 25'!AJ59</f>
        <v>24</v>
      </c>
      <c r="H1107">
        <f t="shared" si="66"/>
        <v>2</v>
      </c>
      <c r="I1107">
        <f t="shared" si="67"/>
        <v>3</v>
      </c>
      <c r="J1107">
        <f t="shared" si="68"/>
        <v>6</v>
      </c>
    </row>
    <row r="1108" spans="1:10">
      <c r="A1108" t="s">
        <v>1011</v>
      </c>
      <c r="B1108" t="s">
        <v>107</v>
      </c>
      <c r="C1108" s="460">
        <v>57</v>
      </c>
      <c r="D1108">
        <f>'Area 25'!AB60</f>
        <v>2</v>
      </c>
      <c r="E1108" s="460">
        <f>'Area 25'!AF60</f>
        <v>3</v>
      </c>
      <c r="F1108" s="460">
        <f>'Area 25'!AD60</f>
        <v>6</v>
      </c>
      <c r="G1108" s="460" t="str">
        <f>'Area 25'!AJ60</f>
        <v>24</v>
      </c>
      <c r="H1108">
        <f t="shared" si="66"/>
        <v>2</v>
      </c>
      <c r="I1108">
        <f t="shared" si="67"/>
        <v>3</v>
      </c>
      <c r="J1108">
        <f t="shared" si="68"/>
        <v>6</v>
      </c>
    </row>
    <row r="1109" spans="1:10">
      <c r="A1109" t="s">
        <v>1011</v>
      </c>
      <c r="B1109" t="s">
        <v>108</v>
      </c>
      <c r="C1109" s="460">
        <v>58</v>
      </c>
      <c r="D1109">
        <f>'Area 25'!AB61</f>
        <v>3</v>
      </c>
      <c r="E1109" s="460">
        <f>'Area 25'!AF61</f>
        <v>4</v>
      </c>
      <c r="F1109" s="460">
        <f>'Area 25'!AD61</f>
        <v>12</v>
      </c>
      <c r="G1109" s="460" t="str">
        <f>'Area 25'!AJ61</f>
        <v>34</v>
      </c>
      <c r="H1109">
        <f t="shared" si="66"/>
        <v>3</v>
      </c>
      <c r="I1109">
        <f t="shared" si="67"/>
        <v>4</v>
      </c>
      <c r="J1109">
        <f t="shared" si="68"/>
        <v>12</v>
      </c>
    </row>
    <row r="1110" spans="1:10">
      <c r="A1110" t="s">
        <v>1011</v>
      </c>
      <c r="B1110" t="s">
        <v>109</v>
      </c>
      <c r="C1110" s="460">
        <v>59</v>
      </c>
      <c r="D1110">
        <f>'Area 25'!AB62</f>
        <v>3</v>
      </c>
      <c r="E1110" s="460">
        <f>'Area 25'!AF62</f>
        <v>4</v>
      </c>
      <c r="F1110" s="460">
        <f>'Area 25'!AD62</f>
        <v>12</v>
      </c>
      <c r="G1110" s="460" t="str">
        <f>'Area 25'!AJ62</f>
        <v>34</v>
      </c>
      <c r="H1110">
        <f t="shared" si="66"/>
        <v>3</v>
      </c>
      <c r="I1110">
        <f t="shared" si="67"/>
        <v>4</v>
      </c>
      <c r="J1110">
        <f t="shared" si="68"/>
        <v>12</v>
      </c>
    </row>
    <row r="1111" spans="1:10">
      <c r="A1111" t="s">
        <v>1011</v>
      </c>
      <c r="B1111" t="s">
        <v>110</v>
      </c>
      <c r="C1111" s="460">
        <v>60</v>
      </c>
      <c r="D1111">
        <f>'Area 25'!AB63</f>
        <v>0</v>
      </c>
      <c r="E1111" s="460">
        <f>'Area 25'!AF63</f>
        <v>0</v>
      </c>
      <c r="F1111" s="460">
        <f>'Area 25'!AD63</f>
        <v>0</v>
      </c>
      <c r="G1111" s="460" t="str">
        <f>'Area 25'!AJ63</f>
        <v>0</v>
      </c>
      <c r="H1111">
        <f t="shared" si="66"/>
        <v>0</v>
      </c>
      <c r="I1111">
        <f t="shared" si="67"/>
        <v>0</v>
      </c>
      <c r="J1111">
        <f t="shared" si="68"/>
        <v>0</v>
      </c>
    </row>
    <row r="1112" spans="1:10">
      <c r="A1112" t="s">
        <v>1011</v>
      </c>
      <c r="B1112" t="s">
        <v>111</v>
      </c>
      <c r="C1112" s="460">
        <v>61</v>
      </c>
      <c r="D1112">
        <f>'Area 25'!AB64</f>
        <v>-1</v>
      </c>
      <c r="E1112" s="460">
        <f>'Area 25'!AF64</f>
        <v>1</v>
      </c>
      <c r="F1112" s="460">
        <f>'Area 25'!AD64</f>
        <v>-1</v>
      </c>
      <c r="G1112" s="460" t="str">
        <f>'Area 25'!AJ64</f>
        <v>-1-1</v>
      </c>
      <c r="H1112">
        <f t="shared" si="66"/>
        <v>-1</v>
      </c>
      <c r="I1112">
        <f t="shared" si="67"/>
        <v>-1</v>
      </c>
      <c r="J1112">
        <f t="shared" si="68"/>
        <v>1</v>
      </c>
    </row>
    <row r="1113" spans="1:10">
      <c r="A1113" t="s">
        <v>1011</v>
      </c>
      <c r="B1113" t="s">
        <v>112</v>
      </c>
      <c r="C1113" s="460">
        <v>62</v>
      </c>
      <c r="D1113">
        <f>'Area 25'!AB65</f>
        <v>0</v>
      </c>
      <c r="E1113" s="460">
        <f>'Area 25'!AF65</f>
        <v>0</v>
      </c>
      <c r="F1113" s="460">
        <f>'Area 25'!AD65</f>
        <v>0</v>
      </c>
      <c r="G1113" s="460" t="str">
        <f>'Area 25'!AJ65</f>
        <v>0</v>
      </c>
      <c r="H1113">
        <f t="shared" si="66"/>
        <v>0</v>
      </c>
      <c r="I1113">
        <f t="shared" si="67"/>
        <v>0</v>
      </c>
      <c r="J1113">
        <f t="shared" si="68"/>
        <v>0</v>
      </c>
    </row>
    <row r="1114" spans="1:10">
      <c r="A1114" t="s">
        <v>1011</v>
      </c>
      <c r="B1114" t="s">
        <v>113</v>
      </c>
      <c r="C1114" s="460">
        <v>63</v>
      </c>
      <c r="D1114">
        <f>'Area 25'!AB66</f>
        <v>0</v>
      </c>
      <c r="E1114" s="460">
        <f>'Area 25'!AF66</f>
        <v>0</v>
      </c>
      <c r="F1114" s="460">
        <f>'Area 25'!AD66</f>
        <v>0</v>
      </c>
      <c r="G1114" s="460" t="str">
        <f>'Area 25'!AJ66</f>
        <v>0</v>
      </c>
      <c r="H1114">
        <f t="shared" si="66"/>
        <v>0</v>
      </c>
      <c r="I1114">
        <f t="shared" si="67"/>
        <v>0</v>
      </c>
      <c r="J1114">
        <f t="shared" si="68"/>
        <v>0</v>
      </c>
    </row>
    <row r="1115" spans="1:10">
      <c r="A1115" t="s">
        <v>1011</v>
      </c>
      <c r="B1115" t="s">
        <v>114</v>
      </c>
      <c r="C1115" s="460">
        <v>64</v>
      </c>
      <c r="D1115">
        <f>'Area 25'!AB67</f>
        <v>0</v>
      </c>
      <c r="E1115" s="460">
        <f>'Area 25'!AF67</f>
        <v>0</v>
      </c>
      <c r="F1115" s="460">
        <f>'Area 25'!AD67</f>
        <v>0</v>
      </c>
      <c r="G1115" s="460" t="str">
        <f>'Area 25'!AJ67</f>
        <v>0</v>
      </c>
      <c r="H1115">
        <f t="shared" si="66"/>
        <v>0</v>
      </c>
      <c r="I1115">
        <f t="shared" si="67"/>
        <v>0</v>
      </c>
      <c r="J1115">
        <f t="shared" si="68"/>
        <v>0</v>
      </c>
    </row>
    <row r="1116" spans="1:10">
      <c r="A1116" t="s">
        <v>1011</v>
      </c>
      <c r="B1116" t="s">
        <v>115</v>
      </c>
      <c r="C1116" s="460">
        <v>65</v>
      </c>
      <c r="D1116">
        <f>'Area 25'!AB68</f>
        <v>0</v>
      </c>
      <c r="E1116" s="460">
        <f>'Area 25'!AF68</f>
        <v>0</v>
      </c>
      <c r="F1116" s="460">
        <f>'Area 25'!AD68</f>
        <v>0</v>
      </c>
      <c r="G1116" s="460" t="str">
        <f>'Area 25'!AJ68</f>
        <v>0</v>
      </c>
      <c r="H1116">
        <f t="shared" ref="H1116:H1179" si="69">VLOOKUP(F1116,biorisk,2,FALSE)</f>
        <v>0</v>
      </c>
      <c r="I1116">
        <f t="shared" ref="I1116:I1179" si="70">VLOOKUP(G1116,futurerisk,2,FALSE)</f>
        <v>0</v>
      </c>
      <c r="J1116">
        <f t="shared" ref="J1116:J1179" si="71">H1116*I1116</f>
        <v>0</v>
      </c>
    </row>
    <row r="1117" spans="1:10">
      <c r="A1117" t="s">
        <v>1011</v>
      </c>
      <c r="B1117" t="s">
        <v>116</v>
      </c>
      <c r="C1117" s="460">
        <v>66</v>
      </c>
      <c r="D1117">
        <f>'Area 25'!AB69</f>
        <v>0</v>
      </c>
      <c r="E1117" s="460">
        <f>'Area 25'!AF69</f>
        <v>0</v>
      </c>
      <c r="F1117" s="460">
        <f>'Area 25'!AD69</f>
        <v>0</v>
      </c>
      <c r="G1117" s="460" t="str">
        <f>'Area 25'!AJ69</f>
        <v>0</v>
      </c>
      <c r="H1117">
        <f t="shared" si="69"/>
        <v>0</v>
      </c>
      <c r="I1117">
        <f t="shared" si="70"/>
        <v>0</v>
      </c>
      <c r="J1117">
        <f t="shared" si="71"/>
        <v>0</v>
      </c>
    </row>
    <row r="1118" spans="1:10">
      <c r="A1118" t="s">
        <v>1011</v>
      </c>
      <c r="B1118" t="s">
        <v>118</v>
      </c>
      <c r="C1118" s="460">
        <v>67</v>
      </c>
      <c r="D1118">
        <f>'Area 25'!AB70</f>
        <v>-1</v>
      </c>
      <c r="E1118" s="460">
        <f>'Area 25'!AF70</f>
        <v>1</v>
      </c>
      <c r="F1118" s="460">
        <f>'Area 25'!AD70</f>
        <v>-1</v>
      </c>
      <c r="G1118" s="460" t="str">
        <f>'Area 25'!AJ70</f>
        <v>-1-1</v>
      </c>
      <c r="H1118">
        <f t="shared" si="69"/>
        <v>-1</v>
      </c>
      <c r="I1118">
        <f t="shared" si="70"/>
        <v>-1</v>
      </c>
      <c r="J1118">
        <f t="shared" si="71"/>
        <v>1</v>
      </c>
    </row>
    <row r="1119" spans="1:10">
      <c r="A1119" t="s">
        <v>1011</v>
      </c>
      <c r="B1119" t="s">
        <v>119</v>
      </c>
      <c r="C1119" s="460">
        <v>68</v>
      </c>
      <c r="D1119">
        <f>'Area 25'!AB71</f>
        <v>5</v>
      </c>
      <c r="E1119" s="460">
        <f>'Area 25'!AF71</f>
        <v>5</v>
      </c>
      <c r="F1119" s="460">
        <f>'Area 25'!AD71</f>
        <v>25</v>
      </c>
      <c r="G1119" s="460" t="str">
        <f>'Area 25'!AJ71</f>
        <v>54</v>
      </c>
      <c r="H1119">
        <f t="shared" si="69"/>
        <v>5</v>
      </c>
      <c r="I1119">
        <f t="shared" si="70"/>
        <v>5</v>
      </c>
      <c r="J1119">
        <f t="shared" si="71"/>
        <v>25</v>
      </c>
    </row>
    <row r="1120" spans="1:10">
      <c r="A1120" t="s">
        <v>1011</v>
      </c>
      <c r="B1120" t="s">
        <v>120</v>
      </c>
      <c r="C1120" s="460">
        <v>69</v>
      </c>
      <c r="D1120">
        <f>'Area 25'!AB72</f>
        <v>4</v>
      </c>
      <c r="E1120" s="460">
        <f>'Area 25'!AF72</f>
        <v>4</v>
      </c>
      <c r="F1120" s="460">
        <f>'Area 25'!AD72</f>
        <v>16</v>
      </c>
      <c r="G1120" s="460" t="str">
        <f>'Area 25'!AJ72</f>
        <v>43</v>
      </c>
      <c r="H1120">
        <f t="shared" si="69"/>
        <v>4</v>
      </c>
      <c r="I1120">
        <f t="shared" si="70"/>
        <v>4</v>
      </c>
      <c r="J1120">
        <f t="shared" si="71"/>
        <v>16</v>
      </c>
    </row>
    <row r="1121" spans="1:10">
      <c r="A1121" t="s">
        <v>1011</v>
      </c>
      <c r="B1121" t="s">
        <v>121</v>
      </c>
      <c r="C1121" s="460">
        <v>70</v>
      </c>
      <c r="D1121">
        <f>'Area 25'!AB73</f>
        <v>-1</v>
      </c>
      <c r="E1121" s="460">
        <f>'Area 25'!AF73</f>
        <v>1</v>
      </c>
      <c r="F1121" s="460">
        <f>'Area 25'!AD73</f>
        <v>-1</v>
      </c>
      <c r="G1121" s="460" t="str">
        <f>'Area 25'!AJ73</f>
        <v>-1-1</v>
      </c>
      <c r="H1121">
        <f t="shared" si="69"/>
        <v>-1</v>
      </c>
      <c r="I1121">
        <f t="shared" si="70"/>
        <v>-1</v>
      </c>
      <c r="J1121">
        <f t="shared" si="71"/>
        <v>1</v>
      </c>
    </row>
    <row r="1122" spans="1:10">
      <c r="A1122" t="s">
        <v>20</v>
      </c>
      <c r="B1122" t="s">
        <v>40</v>
      </c>
      <c r="C1122" s="460">
        <v>1</v>
      </c>
      <c r="D1122">
        <f>'Area 25'!AU4</f>
        <v>-1</v>
      </c>
      <c r="E1122" s="460">
        <f>'Area 25'!AY4</f>
        <v>1</v>
      </c>
      <c r="F1122" s="460">
        <f>'Area 25'!AW4</f>
        <v>-1</v>
      </c>
      <c r="G1122" s="460" t="str">
        <f>'Area 25'!BC4</f>
        <v>-1-1</v>
      </c>
      <c r="H1122">
        <f t="shared" si="69"/>
        <v>-1</v>
      </c>
      <c r="I1122">
        <f t="shared" si="70"/>
        <v>-1</v>
      </c>
      <c r="J1122">
        <f t="shared" si="71"/>
        <v>1</v>
      </c>
    </row>
    <row r="1123" spans="1:10">
      <c r="A1123" t="s">
        <v>20</v>
      </c>
      <c r="B1123" t="s">
        <v>41</v>
      </c>
      <c r="C1123" s="460">
        <v>2</v>
      </c>
      <c r="D1123">
        <f>'Area 25'!AU5</f>
        <v>1</v>
      </c>
      <c r="E1123" s="460">
        <f>'Area 25'!AY5</f>
        <v>1</v>
      </c>
      <c r="F1123" s="460">
        <f>'Area 25'!AW5</f>
        <v>1</v>
      </c>
      <c r="G1123" s="460" t="str">
        <f>'Area 25'!BC5</f>
        <v>13</v>
      </c>
      <c r="H1123">
        <f t="shared" si="69"/>
        <v>1</v>
      </c>
      <c r="I1123">
        <f t="shared" si="70"/>
        <v>1</v>
      </c>
      <c r="J1123">
        <f t="shared" si="71"/>
        <v>1</v>
      </c>
    </row>
    <row r="1124" spans="1:10">
      <c r="A1124" t="s">
        <v>20</v>
      </c>
      <c r="B1124" t="s">
        <v>44</v>
      </c>
      <c r="C1124" s="460">
        <v>3</v>
      </c>
      <c r="D1124">
        <f>'Area 25'!AU6</f>
        <v>1</v>
      </c>
      <c r="E1124" s="460">
        <f>'Area 25'!AY6</f>
        <v>1</v>
      </c>
      <c r="F1124" s="460">
        <f>'Area 25'!AW6</f>
        <v>1</v>
      </c>
      <c r="G1124" s="460" t="str">
        <f>'Area 25'!BC6</f>
        <v>13</v>
      </c>
      <c r="H1124">
        <f t="shared" si="69"/>
        <v>1</v>
      </c>
      <c r="I1124">
        <f t="shared" si="70"/>
        <v>1</v>
      </c>
      <c r="J1124">
        <f t="shared" si="71"/>
        <v>1</v>
      </c>
    </row>
    <row r="1125" spans="1:10">
      <c r="A1125" t="s">
        <v>20</v>
      </c>
      <c r="B1125" t="s">
        <v>45</v>
      </c>
      <c r="C1125" s="460">
        <v>4</v>
      </c>
      <c r="D1125">
        <f>'Area 25'!AU7</f>
        <v>0</v>
      </c>
      <c r="E1125" s="460">
        <f>'Area 25'!AY7</f>
        <v>0</v>
      </c>
      <c r="F1125" s="460">
        <f>'Area 25'!AW7</f>
        <v>0</v>
      </c>
      <c r="G1125" s="460" t="str">
        <f>'Area 25'!BC7</f>
        <v>0</v>
      </c>
      <c r="H1125">
        <f t="shared" si="69"/>
        <v>0</v>
      </c>
      <c r="I1125">
        <f t="shared" si="70"/>
        <v>0</v>
      </c>
      <c r="J1125">
        <f t="shared" si="71"/>
        <v>0</v>
      </c>
    </row>
    <row r="1126" spans="1:10">
      <c r="A1126" t="s">
        <v>20</v>
      </c>
      <c r="B1126" t="s">
        <v>46</v>
      </c>
      <c r="C1126" s="460">
        <v>5</v>
      </c>
      <c r="D1126">
        <f>'Area 25'!AU8</f>
        <v>1</v>
      </c>
      <c r="E1126" s="460">
        <f>'Area 25'!AY8</f>
        <v>1</v>
      </c>
      <c r="F1126" s="460">
        <f>'Area 25'!AW8</f>
        <v>1</v>
      </c>
      <c r="G1126" s="460" t="str">
        <f>'Area 25'!BC8</f>
        <v>13</v>
      </c>
      <c r="H1126">
        <f t="shared" si="69"/>
        <v>1</v>
      </c>
      <c r="I1126">
        <f t="shared" si="70"/>
        <v>1</v>
      </c>
      <c r="J1126">
        <f t="shared" si="71"/>
        <v>1</v>
      </c>
    </row>
    <row r="1127" spans="1:10">
      <c r="A1127" t="s">
        <v>20</v>
      </c>
      <c r="B1127" t="s">
        <v>48</v>
      </c>
      <c r="C1127" s="460">
        <v>6</v>
      </c>
      <c r="D1127">
        <f>'Area 25'!AU9</f>
        <v>-1</v>
      </c>
      <c r="E1127" s="460">
        <f>'Area 25'!AY9</f>
        <v>1</v>
      </c>
      <c r="F1127" s="460">
        <f>'Area 25'!AW9</f>
        <v>-1</v>
      </c>
      <c r="G1127" s="460" t="str">
        <f>'Area 25'!BC9</f>
        <v>-1-1</v>
      </c>
      <c r="H1127">
        <f t="shared" si="69"/>
        <v>-1</v>
      </c>
      <c r="I1127">
        <f t="shared" si="70"/>
        <v>-1</v>
      </c>
      <c r="J1127">
        <f t="shared" si="71"/>
        <v>1</v>
      </c>
    </row>
    <row r="1128" spans="1:10">
      <c r="A1128" t="s">
        <v>20</v>
      </c>
      <c r="B1128" t="s">
        <v>49</v>
      </c>
      <c r="C1128" s="460">
        <v>7</v>
      </c>
      <c r="D1128">
        <f>'Area 25'!AU10</f>
        <v>-1</v>
      </c>
      <c r="E1128" s="460">
        <f>'Area 25'!AY10</f>
        <v>1</v>
      </c>
      <c r="F1128" s="460">
        <f>'Area 25'!AW10</f>
        <v>-1</v>
      </c>
      <c r="G1128" s="460" t="str">
        <f>'Area 25'!BC10</f>
        <v>-1-1</v>
      </c>
      <c r="H1128">
        <f t="shared" si="69"/>
        <v>-1</v>
      </c>
      <c r="I1128">
        <f t="shared" si="70"/>
        <v>-1</v>
      </c>
      <c r="J1128">
        <f t="shared" si="71"/>
        <v>1</v>
      </c>
    </row>
    <row r="1129" spans="1:10">
      <c r="A1129" t="s">
        <v>20</v>
      </c>
      <c r="B1129" t="s">
        <v>50</v>
      </c>
      <c r="C1129" s="460">
        <v>8</v>
      </c>
      <c r="D1129">
        <f>'Area 25'!AU11</f>
        <v>1</v>
      </c>
      <c r="E1129" s="460">
        <f>'Area 25'!AY11</f>
        <v>1</v>
      </c>
      <c r="F1129" s="460">
        <f>'Area 25'!AW11</f>
        <v>1</v>
      </c>
      <c r="G1129" s="460" t="str">
        <f>'Area 25'!BC11</f>
        <v>13</v>
      </c>
      <c r="H1129">
        <f t="shared" si="69"/>
        <v>1</v>
      </c>
      <c r="I1129">
        <f t="shared" si="70"/>
        <v>1</v>
      </c>
      <c r="J1129">
        <f t="shared" si="71"/>
        <v>1</v>
      </c>
    </row>
    <row r="1130" spans="1:10">
      <c r="A1130" t="s">
        <v>20</v>
      </c>
      <c r="B1130" t="s">
        <v>52</v>
      </c>
      <c r="C1130" s="460">
        <v>9</v>
      </c>
      <c r="D1130">
        <f>'Area 25'!AU12</f>
        <v>2</v>
      </c>
      <c r="E1130" s="460">
        <f>'Area 25'!AY12</f>
        <v>1</v>
      </c>
      <c r="F1130" s="460">
        <f>'Area 25'!AW12</f>
        <v>2</v>
      </c>
      <c r="G1130" s="460" t="str">
        <f>'Area 25'!BC12</f>
        <v>13</v>
      </c>
      <c r="H1130">
        <f t="shared" si="69"/>
        <v>1</v>
      </c>
      <c r="I1130">
        <f t="shared" si="70"/>
        <v>1</v>
      </c>
      <c r="J1130">
        <f t="shared" si="71"/>
        <v>1</v>
      </c>
    </row>
    <row r="1131" spans="1:10">
      <c r="A1131" t="s">
        <v>20</v>
      </c>
      <c r="B1131" t="s">
        <v>53</v>
      </c>
      <c r="C1131" s="460">
        <v>10</v>
      </c>
      <c r="D1131">
        <f>'Area 25'!AU13</f>
        <v>1</v>
      </c>
      <c r="E1131" s="460">
        <f>'Area 25'!AY13</f>
        <v>2</v>
      </c>
      <c r="F1131" s="460">
        <f>'Area 25'!AW13</f>
        <v>2</v>
      </c>
      <c r="G1131" s="460" t="str">
        <f>'Area 25'!BC13</f>
        <v>23</v>
      </c>
      <c r="H1131">
        <f t="shared" si="69"/>
        <v>1</v>
      </c>
      <c r="I1131">
        <f t="shared" si="70"/>
        <v>2</v>
      </c>
      <c r="J1131">
        <f t="shared" si="71"/>
        <v>2</v>
      </c>
    </row>
    <row r="1132" spans="1:10">
      <c r="A1132" t="s">
        <v>20</v>
      </c>
      <c r="B1132" t="s">
        <v>55</v>
      </c>
      <c r="C1132" s="460">
        <v>11</v>
      </c>
      <c r="D1132">
        <f>'Area 25'!AU14</f>
        <v>0</v>
      </c>
      <c r="E1132" s="460">
        <f>'Area 25'!AY14</f>
        <v>0</v>
      </c>
      <c r="F1132" s="460">
        <f>'Area 25'!AW14</f>
        <v>0</v>
      </c>
      <c r="G1132" s="460" t="str">
        <f>'Area 25'!BC14</f>
        <v>0</v>
      </c>
      <c r="H1132">
        <f t="shared" si="69"/>
        <v>0</v>
      </c>
      <c r="I1132">
        <f t="shared" si="70"/>
        <v>0</v>
      </c>
      <c r="J1132">
        <f t="shared" si="71"/>
        <v>0</v>
      </c>
    </row>
    <row r="1133" spans="1:10">
      <c r="A1133" t="s">
        <v>20</v>
      </c>
      <c r="B1133" t="s">
        <v>56</v>
      </c>
      <c r="C1133" s="460">
        <v>12</v>
      </c>
      <c r="D1133">
        <f>'Area 25'!AU15</f>
        <v>0</v>
      </c>
      <c r="E1133" s="460">
        <f>'Area 25'!AY15</f>
        <v>0</v>
      </c>
      <c r="F1133" s="460">
        <f>'Area 25'!AW15</f>
        <v>0</v>
      </c>
      <c r="G1133" s="460" t="str">
        <f>'Area 25'!BC15</f>
        <v>0</v>
      </c>
      <c r="H1133">
        <f t="shared" si="69"/>
        <v>0</v>
      </c>
      <c r="I1133">
        <f t="shared" si="70"/>
        <v>0</v>
      </c>
      <c r="J1133">
        <f t="shared" si="71"/>
        <v>0</v>
      </c>
    </row>
    <row r="1134" spans="1:10">
      <c r="A1134" t="s">
        <v>20</v>
      </c>
      <c r="B1134" t="s">
        <v>57</v>
      </c>
      <c r="C1134" s="460">
        <v>13</v>
      </c>
      <c r="D1134">
        <f>'Area 25'!AU16</f>
        <v>0</v>
      </c>
      <c r="E1134" s="460">
        <f>'Area 25'!AY16</f>
        <v>0</v>
      </c>
      <c r="F1134" s="460">
        <f>'Area 25'!AW16</f>
        <v>0</v>
      </c>
      <c r="G1134" s="460" t="str">
        <f>'Area 25'!BC16</f>
        <v>0</v>
      </c>
      <c r="H1134">
        <f t="shared" si="69"/>
        <v>0</v>
      </c>
      <c r="I1134">
        <f t="shared" si="70"/>
        <v>0</v>
      </c>
      <c r="J1134">
        <f t="shared" si="71"/>
        <v>0</v>
      </c>
    </row>
    <row r="1135" spans="1:10">
      <c r="A1135" t="s">
        <v>20</v>
      </c>
      <c r="B1135" t="s">
        <v>58</v>
      </c>
      <c r="C1135" s="460">
        <v>14</v>
      </c>
      <c r="D1135">
        <f>'Area 25'!AU17</f>
        <v>0</v>
      </c>
      <c r="E1135" s="460">
        <f>'Area 25'!AY17</f>
        <v>0</v>
      </c>
      <c r="F1135" s="460">
        <f>'Area 25'!AW17</f>
        <v>0</v>
      </c>
      <c r="G1135" s="460" t="str">
        <f>'Area 25'!BC17</f>
        <v>0</v>
      </c>
      <c r="H1135">
        <f t="shared" si="69"/>
        <v>0</v>
      </c>
      <c r="I1135">
        <f t="shared" si="70"/>
        <v>0</v>
      </c>
      <c r="J1135">
        <f t="shared" si="71"/>
        <v>0</v>
      </c>
    </row>
    <row r="1136" spans="1:10">
      <c r="A1136" t="s">
        <v>20</v>
      </c>
      <c r="B1136" t="s">
        <v>59</v>
      </c>
      <c r="C1136" s="460">
        <v>15</v>
      </c>
      <c r="D1136">
        <f>'Area 25'!AU18</f>
        <v>0</v>
      </c>
      <c r="E1136" s="460">
        <f>'Area 25'!AY18</f>
        <v>0</v>
      </c>
      <c r="F1136" s="460">
        <f>'Area 25'!AW18</f>
        <v>0</v>
      </c>
      <c r="G1136" s="460" t="str">
        <f>'Area 25'!BC18</f>
        <v>0</v>
      </c>
      <c r="H1136">
        <f t="shared" si="69"/>
        <v>0</v>
      </c>
      <c r="I1136">
        <f t="shared" si="70"/>
        <v>0</v>
      </c>
      <c r="J1136">
        <f t="shared" si="71"/>
        <v>0</v>
      </c>
    </row>
    <row r="1137" spans="1:10">
      <c r="A1137" t="s">
        <v>20</v>
      </c>
      <c r="B1137" t="s">
        <v>61</v>
      </c>
      <c r="C1137" s="460">
        <v>16</v>
      </c>
      <c r="D1137">
        <f>'Area 25'!AU19</f>
        <v>1</v>
      </c>
      <c r="E1137" s="460">
        <f>'Area 25'!AY19</f>
        <v>2</v>
      </c>
      <c r="F1137" s="460">
        <f>'Area 25'!AW19</f>
        <v>2</v>
      </c>
      <c r="G1137" s="460" t="str">
        <f>'Area 25'!BC19</f>
        <v>23</v>
      </c>
      <c r="H1137">
        <f t="shared" si="69"/>
        <v>1</v>
      </c>
      <c r="I1137">
        <f t="shared" si="70"/>
        <v>2</v>
      </c>
      <c r="J1137">
        <f t="shared" si="71"/>
        <v>2</v>
      </c>
    </row>
    <row r="1138" spans="1:10">
      <c r="A1138" t="s">
        <v>20</v>
      </c>
      <c r="B1138" t="s">
        <v>62</v>
      </c>
      <c r="C1138" s="460">
        <v>17</v>
      </c>
      <c r="D1138">
        <f>'Area 25'!AU20</f>
        <v>1</v>
      </c>
      <c r="E1138" s="460">
        <f>'Area 25'!AY20</f>
        <v>2</v>
      </c>
      <c r="F1138" s="460">
        <f>'Area 25'!AW20</f>
        <v>2</v>
      </c>
      <c r="G1138" s="460" t="str">
        <f>'Area 25'!BC20</f>
        <v>23</v>
      </c>
      <c r="H1138">
        <f t="shared" si="69"/>
        <v>1</v>
      </c>
      <c r="I1138">
        <f t="shared" si="70"/>
        <v>2</v>
      </c>
      <c r="J1138">
        <f t="shared" si="71"/>
        <v>2</v>
      </c>
    </row>
    <row r="1139" spans="1:10">
      <c r="A1139" t="s">
        <v>20</v>
      </c>
      <c r="B1139" t="s">
        <v>291</v>
      </c>
      <c r="C1139" s="460">
        <v>18</v>
      </c>
      <c r="D1139">
        <f>'Area 25'!AU21</f>
        <v>1</v>
      </c>
      <c r="E1139" s="460">
        <f>'Area 25'!AY21</f>
        <v>2</v>
      </c>
      <c r="F1139" s="460">
        <f>'Area 25'!AW21</f>
        <v>2</v>
      </c>
      <c r="G1139" s="460" t="str">
        <f>'Area 25'!BC21</f>
        <v>23</v>
      </c>
      <c r="H1139">
        <f t="shared" si="69"/>
        <v>1</v>
      </c>
      <c r="I1139">
        <f t="shared" si="70"/>
        <v>2</v>
      </c>
      <c r="J1139">
        <f t="shared" si="71"/>
        <v>2</v>
      </c>
    </row>
    <row r="1140" spans="1:10">
      <c r="A1140" t="s">
        <v>20</v>
      </c>
      <c r="B1140" t="s">
        <v>64</v>
      </c>
      <c r="C1140" s="460">
        <v>19</v>
      </c>
      <c r="D1140">
        <f>'Area 25'!AU22</f>
        <v>-1</v>
      </c>
      <c r="E1140" s="460">
        <f>'Area 25'!AY22</f>
        <v>1</v>
      </c>
      <c r="F1140" s="460">
        <f>'Area 25'!AW22</f>
        <v>-1</v>
      </c>
      <c r="G1140" s="460" t="str">
        <f>'Area 25'!BC22</f>
        <v>-1-1</v>
      </c>
      <c r="H1140">
        <f t="shared" si="69"/>
        <v>-1</v>
      </c>
      <c r="I1140">
        <f t="shared" si="70"/>
        <v>-1</v>
      </c>
      <c r="J1140">
        <f t="shared" si="71"/>
        <v>1</v>
      </c>
    </row>
    <row r="1141" spans="1:10">
      <c r="A1141" t="s">
        <v>20</v>
      </c>
      <c r="B1141" t="s">
        <v>65</v>
      </c>
      <c r="C1141" s="460">
        <v>20</v>
      </c>
      <c r="D1141">
        <f>'Area 25'!AU23</f>
        <v>1</v>
      </c>
      <c r="E1141" s="460">
        <f>'Area 25'!AY23</f>
        <v>2</v>
      </c>
      <c r="F1141" s="460">
        <f>'Area 25'!AW23</f>
        <v>2</v>
      </c>
      <c r="G1141" s="460" t="str">
        <f>'Area 25'!BC23</f>
        <v>23</v>
      </c>
      <c r="H1141">
        <f t="shared" si="69"/>
        <v>1</v>
      </c>
      <c r="I1141">
        <f t="shared" si="70"/>
        <v>2</v>
      </c>
      <c r="J1141">
        <f t="shared" si="71"/>
        <v>2</v>
      </c>
    </row>
    <row r="1142" spans="1:10">
      <c r="A1142" t="s">
        <v>20</v>
      </c>
      <c r="B1142" t="s">
        <v>66</v>
      </c>
      <c r="C1142" s="460">
        <v>21</v>
      </c>
      <c r="D1142">
        <f>'Area 25'!AU24</f>
        <v>-1</v>
      </c>
      <c r="E1142" s="460">
        <f>'Area 25'!AY24</f>
        <v>1</v>
      </c>
      <c r="F1142" s="460">
        <f>'Area 25'!AW24</f>
        <v>-1</v>
      </c>
      <c r="G1142" s="460" t="str">
        <f>'Area 25'!BC24</f>
        <v>-1-1</v>
      </c>
      <c r="H1142">
        <f t="shared" si="69"/>
        <v>-1</v>
      </c>
      <c r="I1142">
        <f t="shared" si="70"/>
        <v>-1</v>
      </c>
      <c r="J1142">
        <f t="shared" si="71"/>
        <v>1</v>
      </c>
    </row>
    <row r="1143" spans="1:10">
      <c r="A1143" t="s">
        <v>20</v>
      </c>
      <c r="B1143" t="s">
        <v>67</v>
      </c>
      <c r="C1143" s="460">
        <v>22</v>
      </c>
      <c r="D1143">
        <f>'Area 25'!AU25</f>
        <v>-1</v>
      </c>
      <c r="E1143" s="460">
        <f>'Area 25'!AY25</f>
        <v>1</v>
      </c>
      <c r="F1143" s="460">
        <f>'Area 25'!AW25</f>
        <v>-1</v>
      </c>
      <c r="G1143" s="460" t="str">
        <f>'Area 25'!BC25</f>
        <v>-1-1</v>
      </c>
      <c r="H1143">
        <f t="shared" si="69"/>
        <v>-1</v>
      </c>
      <c r="I1143">
        <f t="shared" si="70"/>
        <v>-1</v>
      </c>
      <c r="J1143">
        <f t="shared" si="71"/>
        <v>1</v>
      </c>
    </row>
    <row r="1144" spans="1:10">
      <c r="A1144" t="s">
        <v>20</v>
      </c>
      <c r="B1144" t="s">
        <v>69</v>
      </c>
      <c r="C1144" s="460">
        <v>23</v>
      </c>
      <c r="D1144">
        <f>'Area 25'!AU26</f>
        <v>0</v>
      </c>
      <c r="E1144" s="460">
        <f>'Area 25'!AY26</f>
        <v>0</v>
      </c>
      <c r="F1144" s="460">
        <f>'Area 25'!AW26</f>
        <v>0</v>
      </c>
      <c r="G1144" s="460" t="str">
        <f>'Area 25'!BC26</f>
        <v>0</v>
      </c>
      <c r="H1144">
        <f t="shared" si="69"/>
        <v>0</v>
      </c>
      <c r="I1144">
        <f t="shared" si="70"/>
        <v>0</v>
      </c>
      <c r="J1144">
        <f t="shared" si="71"/>
        <v>0</v>
      </c>
    </row>
    <row r="1145" spans="1:10">
      <c r="A1145" t="s">
        <v>20</v>
      </c>
      <c r="B1145" t="s">
        <v>71</v>
      </c>
      <c r="C1145" s="460">
        <v>24</v>
      </c>
      <c r="D1145">
        <f>'Area 25'!AU27</f>
        <v>0</v>
      </c>
      <c r="E1145" s="460">
        <f>'Area 25'!AY27</f>
        <v>0</v>
      </c>
      <c r="F1145" s="460">
        <f>'Area 25'!AW27</f>
        <v>0</v>
      </c>
      <c r="G1145" s="460" t="str">
        <f>'Area 25'!BC27</f>
        <v>0</v>
      </c>
      <c r="H1145">
        <f t="shared" si="69"/>
        <v>0</v>
      </c>
      <c r="I1145">
        <f t="shared" si="70"/>
        <v>0</v>
      </c>
      <c r="J1145">
        <f t="shared" si="71"/>
        <v>0</v>
      </c>
    </row>
    <row r="1146" spans="1:10">
      <c r="A1146" t="s">
        <v>20</v>
      </c>
      <c r="B1146" t="s">
        <v>72</v>
      </c>
      <c r="C1146" s="460">
        <v>25</v>
      </c>
      <c r="D1146">
        <f>'Area 25'!AU28</f>
        <v>-1</v>
      </c>
      <c r="E1146" s="460">
        <f>'Area 25'!AY28</f>
        <v>1</v>
      </c>
      <c r="F1146" s="460">
        <f>'Area 25'!AW28</f>
        <v>-1</v>
      </c>
      <c r="G1146" s="460" t="str">
        <f>'Area 25'!BC28</f>
        <v>-1-1</v>
      </c>
      <c r="H1146">
        <f t="shared" si="69"/>
        <v>-1</v>
      </c>
      <c r="I1146">
        <f t="shared" si="70"/>
        <v>-1</v>
      </c>
      <c r="J1146">
        <f t="shared" si="71"/>
        <v>1</v>
      </c>
    </row>
    <row r="1147" spans="1:10">
      <c r="A1147" t="s">
        <v>20</v>
      </c>
      <c r="B1147" t="s">
        <v>73</v>
      </c>
      <c r="C1147" s="460">
        <v>26</v>
      </c>
      <c r="D1147">
        <f>'Area 25'!AU29</f>
        <v>0</v>
      </c>
      <c r="E1147" s="460">
        <f>'Area 25'!AY29</f>
        <v>0</v>
      </c>
      <c r="F1147" s="460">
        <f>'Area 25'!AW29</f>
        <v>0</v>
      </c>
      <c r="G1147" s="460" t="str">
        <f>'Area 25'!BC29</f>
        <v>0</v>
      </c>
      <c r="H1147">
        <f t="shared" si="69"/>
        <v>0</v>
      </c>
      <c r="I1147">
        <f t="shared" si="70"/>
        <v>0</v>
      </c>
      <c r="J1147">
        <f t="shared" si="71"/>
        <v>0</v>
      </c>
    </row>
    <row r="1148" spans="1:10">
      <c r="A1148" t="s">
        <v>20</v>
      </c>
      <c r="B1148" t="s">
        <v>74</v>
      </c>
      <c r="C1148" s="460">
        <v>27</v>
      </c>
      <c r="D1148">
        <f>'Area 25'!AU30</f>
        <v>0</v>
      </c>
      <c r="E1148" s="460">
        <f>'Area 25'!AY30</f>
        <v>0</v>
      </c>
      <c r="F1148" s="460">
        <f>'Area 25'!AW30</f>
        <v>0</v>
      </c>
      <c r="G1148" s="460" t="str">
        <f>'Area 25'!BC30</f>
        <v>0</v>
      </c>
      <c r="H1148">
        <f t="shared" si="69"/>
        <v>0</v>
      </c>
      <c r="I1148">
        <f t="shared" si="70"/>
        <v>0</v>
      </c>
      <c r="J1148">
        <f t="shared" si="71"/>
        <v>0</v>
      </c>
    </row>
    <row r="1149" spans="1:10">
      <c r="A1149" t="s">
        <v>20</v>
      </c>
      <c r="B1149" t="s">
        <v>75</v>
      </c>
      <c r="C1149" s="460">
        <v>28</v>
      </c>
      <c r="D1149">
        <f>'Area 25'!AU31</f>
        <v>0</v>
      </c>
      <c r="E1149" s="460">
        <f>'Area 25'!AY31</f>
        <v>0</v>
      </c>
      <c r="F1149" s="460">
        <f>'Area 25'!AW31</f>
        <v>0</v>
      </c>
      <c r="G1149" s="460" t="str">
        <f>'Area 25'!BC31</f>
        <v>0</v>
      </c>
      <c r="H1149">
        <f t="shared" si="69"/>
        <v>0</v>
      </c>
      <c r="I1149">
        <f t="shared" si="70"/>
        <v>0</v>
      </c>
      <c r="J1149">
        <f t="shared" si="71"/>
        <v>0</v>
      </c>
    </row>
    <row r="1150" spans="1:10">
      <c r="A1150" t="s">
        <v>20</v>
      </c>
      <c r="B1150" t="s">
        <v>76</v>
      </c>
      <c r="C1150" s="460">
        <v>29</v>
      </c>
      <c r="D1150">
        <f>'Area 25'!AU32</f>
        <v>0</v>
      </c>
      <c r="E1150" s="460">
        <f>'Area 25'!AY32</f>
        <v>0</v>
      </c>
      <c r="F1150" s="460">
        <f>'Area 25'!AW32</f>
        <v>0</v>
      </c>
      <c r="G1150" s="460" t="str">
        <f>'Area 25'!BC32</f>
        <v>0</v>
      </c>
      <c r="H1150">
        <f t="shared" si="69"/>
        <v>0</v>
      </c>
      <c r="I1150">
        <f t="shared" si="70"/>
        <v>0</v>
      </c>
      <c r="J1150">
        <f t="shared" si="71"/>
        <v>0</v>
      </c>
    </row>
    <row r="1151" spans="1:10">
      <c r="A1151" t="s">
        <v>20</v>
      </c>
      <c r="B1151" t="s">
        <v>78</v>
      </c>
      <c r="C1151" s="460">
        <v>30</v>
      </c>
      <c r="D1151">
        <f>'Area 25'!AU33</f>
        <v>0</v>
      </c>
      <c r="E1151" s="460">
        <f>'Area 25'!AY33</f>
        <v>0</v>
      </c>
      <c r="F1151" s="460">
        <f>'Area 25'!AW33</f>
        <v>0</v>
      </c>
      <c r="G1151" s="460" t="str">
        <f>'Area 25'!BC33</f>
        <v>0</v>
      </c>
      <c r="H1151">
        <f t="shared" si="69"/>
        <v>0</v>
      </c>
      <c r="I1151">
        <f t="shared" si="70"/>
        <v>0</v>
      </c>
      <c r="J1151">
        <f t="shared" si="71"/>
        <v>0</v>
      </c>
    </row>
    <row r="1152" spans="1:10">
      <c r="A1152" t="s">
        <v>20</v>
      </c>
      <c r="B1152" t="s">
        <v>79</v>
      </c>
      <c r="C1152" s="460">
        <v>31</v>
      </c>
      <c r="D1152">
        <f>'Area 25'!AU34</f>
        <v>0</v>
      </c>
      <c r="E1152" s="460">
        <f>'Area 25'!AY34</f>
        <v>0</v>
      </c>
      <c r="F1152" s="460">
        <f>'Area 25'!AW34</f>
        <v>0</v>
      </c>
      <c r="G1152" s="460" t="str">
        <f>'Area 25'!BC34</f>
        <v>0</v>
      </c>
      <c r="H1152">
        <f t="shared" si="69"/>
        <v>0</v>
      </c>
      <c r="I1152">
        <f t="shared" si="70"/>
        <v>0</v>
      </c>
      <c r="J1152">
        <f t="shared" si="71"/>
        <v>0</v>
      </c>
    </row>
    <row r="1153" spans="1:10">
      <c r="A1153" t="s">
        <v>20</v>
      </c>
      <c r="B1153" t="s">
        <v>80</v>
      </c>
      <c r="C1153" s="460">
        <v>32</v>
      </c>
      <c r="D1153">
        <f>'Area 25'!AU35</f>
        <v>1</v>
      </c>
      <c r="E1153" s="460">
        <f>'Area 25'!AY35</f>
        <v>2</v>
      </c>
      <c r="F1153" s="460">
        <f>'Area 25'!AW35</f>
        <v>2</v>
      </c>
      <c r="G1153" s="460" t="str">
        <f>'Area 25'!BC35</f>
        <v>23</v>
      </c>
      <c r="H1153">
        <f t="shared" si="69"/>
        <v>1</v>
      </c>
      <c r="I1153">
        <f t="shared" si="70"/>
        <v>2</v>
      </c>
      <c r="J1153">
        <f t="shared" si="71"/>
        <v>2</v>
      </c>
    </row>
    <row r="1154" spans="1:10">
      <c r="A1154" t="s">
        <v>20</v>
      </c>
      <c r="B1154" t="s">
        <v>81</v>
      </c>
      <c r="C1154" s="460">
        <v>33</v>
      </c>
      <c r="D1154">
        <f>'Area 25'!AU36</f>
        <v>0</v>
      </c>
      <c r="E1154" s="460">
        <f>'Area 25'!AY36</f>
        <v>0</v>
      </c>
      <c r="F1154" s="460">
        <f>'Area 25'!AW36</f>
        <v>0</v>
      </c>
      <c r="G1154" s="460" t="str">
        <f>'Area 25'!BC36</f>
        <v>0</v>
      </c>
      <c r="H1154">
        <f t="shared" si="69"/>
        <v>0</v>
      </c>
      <c r="I1154">
        <f t="shared" si="70"/>
        <v>0</v>
      </c>
      <c r="J1154">
        <f t="shared" si="71"/>
        <v>0</v>
      </c>
    </row>
    <row r="1155" spans="1:10">
      <c r="A1155" t="s">
        <v>20</v>
      </c>
      <c r="B1155" t="s">
        <v>82</v>
      </c>
      <c r="C1155" s="460">
        <v>34</v>
      </c>
      <c r="D1155">
        <f>'Area 25'!AU37</f>
        <v>1</v>
      </c>
      <c r="E1155" s="460">
        <f>'Area 25'!AY37</f>
        <v>2</v>
      </c>
      <c r="F1155" s="460">
        <f>'Area 25'!AW37</f>
        <v>2</v>
      </c>
      <c r="G1155" s="460" t="str">
        <f>'Area 25'!BC37</f>
        <v>23</v>
      </c>
      <c r="H1155">
        <f t="shared" si="69"/>
        <v>1</v>
      </c>
      <c r="I1155">
        <f t="shared" si="70"/>
        <v>2</v>
      </c>
      <c r="J1155">
        <f t="shared" si="71"/>
        <v>2</v>
      </c>
    </row>
    <row r="1156" spans="1:10">
      <c r="A1156" t="s">
        <v>20</v>
      </c>
      <c r="B1156" t="s">
        <v>83</v>
      </c>
      <c r="C1156" s="460">
        <v>35</v>
      </c>
      <c r="D1156">
        <f>'Area 25'!AU38</f>
        <v>-1</v>
      </c>
      <c r="E1156" s="460">
        <f>'Area 25'!AY38</f>
        <v>1</v>
      </c>
      <c r="F1156" s="460">
        <f>'Area 25'!AW38</f>
        <v>-1</v>
      </c>
      <c r="G1156" s="460" t="str">
        <f>'Area 25'!BC38</f>
        <v>-1-1</v>
      </c>
      <c r="H1156">
        <f t="shared" si="69"/>
        <v>-1</v>
      </c>
      <c r="I1156">
        <f t="shared" si="70"/>
        <v>-1</v>
      </c>
      <c r="J1156">
        <f t="shared" si="71"/>
        <v>1</v>
      </c>
    </row>
    <row r="1157" spans="1:10">
      <c r="A1157" t="s">
        <v>20</v>
      </c>
      <c r="B1157" t="s">
        <v>84</v>
      </c>
      <c r="C1157" s="460">
        <v>36</v>
      </c>
      <c r="D1157">
        <f>'Area 25'!AU39</f>
        <v>-1</v>
      </c>
      <c r="E1157" s="460">
        <f>'Area 25'!AY39</f>
        <v>1</v>
      </c>
      <c r="F1157" s="460">
        <f>'Area 25'!AW39</f>
        <v>-1</v>
      </c>
      <c r="G1157" s="460" t="str">
        <f>'Area 25'!BC39</f>
        <v>-1-1</v>
      </c>
      <c r="H1157">
        <f t="shared" si="69"/>
        <v>-1</v>
      </c>
      <c r="I1157">
        <f t="shared" si="70"/>
        <v>-1</v>
      </c>
      <c r="J1157">
        <f t="shared" si="71"/>
        <v>1</v>
      </c>
    </row>
    <row r="1158" spans="1:10">
      <c r="A1158" t="s">
        <v>20</v>
      </c>
      <c r="B1158" t="s">
        <v>85</v>
      </c>
      <c r="C1158" s="460">
        <v>37</v>
      </c>
      <c r="D1158">
        <f>'Area 25'!AU40</f>
        <v>0</v>
      </c>
      <c r="E1158" s="460">
        <f>'Area 25'!AY40</f>
        <v>0</v>
      </c>
      <c r="F1158" s="460">
        <f>'Area 25'!AW40</f>
        <v>0</v>
      </c>
      <c r="G1158" s="460" t="str">
        <f>'Area 25'!BC40</f>
        <v>0</v>
      </c>
      <c r="H1158">
        <f t="shared" si="69"/>
        <v>0</v>
      </c>
      <c r="I1158">
        <f t="shared" si="70"/>
        <v>0</v>
      </c>
      <c r="J1158">
        <f t="shared" si="71"/>
        <v>0</v>
      </c>
    </row>
    <row r="1159" spans="1:10">
      <c r="A1159" t="s">
        <v>20</v>
      </c>
      <c r="B1159" t="s">
        <v>86</v>
      </c>
      <c r="C1159" s="460">
        <v>38</v>
      </c>
      <c r="D1159">
        <f>'Area 25'!AU41</f>
        <v>-1</v>
      </c>
      <c r="E1159" s="460">
        <f>'Area 25'!AY41</f>
        <v>1</v>
      </c>
      <c r="F1159" s="460">
        <f>'Area 25'!AW41</f>
        <v>-1</v>
      </c>
      <c r="G1159" s="460" t="str">
        <f>'Area 25'!BC41</f>
        <v>-1-1</v>
      </c>
      <c r="H1159">
        <f t="shared" si="69"/>
        <v>-1</v>
      </c>
      <c r="I1159">
        <f t="shared" si="70"/>
        <v>-1</v>
      </c>
      <c r="J1159">
        <f t="shared" si="71"/>
        <v>1</v>
      </c>
    </row>
    <row r="1160" spans="1:10">
      <c r="A1160" t="s">
        <v>20</v>
      </c>
      <c r="B1160" t="s">
        <v>87</v>
      </c>
      <c r="C1160" s="460">
        <v>39</v>
      </c>
      <c r="D1160">
        <f>'Area 25'!AU42</f>
        <v>-1</v>
      </c>
      <c r="E1160" s="460">
        <f>'Area 25'!AY42</f>
        <v>1</v>
      </c>
      <c r="F1160" s="460">
        <f>'Area 25'!AW42</f>
        <v>-1</v>
      </c>
      <c r="G1160" s="460" t="str">
        <f>'Area 25'!BC42</f>
        <v>-1-1</v>
      </c>
      <c r="H1160">
        <f t="shared" si="69"/>
        <v>-1</v>
      </c>
      <c r="I1160">
        <f t="shared" si="70"/>
        <v>-1</v>
      </c>
      <c r="J1160">
        <f t="shared" si="71"/>
        <v>1</v>
      </c>
    </row>
    <row r="1161" spans="1:10">
      <c r="A1161" t="s">
        <v>20</v>
      </c>
      <c r="B1161" t="s">
        <v>88</v>
      </c>
      <c r="C1161" s="460">
        <v>40</v>
      </c>
      <c r="D1161">
        <f>'Area 25'!AU43</f>
        <v>0</v>
      </c>
      <c r="E1161" s="460">
        <f>'Area 25'!AY43</f>
        <v>0</v>
      </c>
      <c r="F1161" s="460">
        <f>'Area 25'!AW43</f>
        <v>0</v>
      </c>
      <c r="G1161" s="460" t="str">
        <f>'Area 25'!BC43</f>
        <v>0</v>
      </c>
      <c r="H1161">
        <f t="shared" si="69"/>
        <v>0</v>
      </c>
      <c r="I1161">
        <f t="shared" si="70"/>
        <v>0</v>
      </c>
      <c r="J1161">
        <f t="shared" si="71"/>
        <v>0</v>
      </c>
    </row>
    <row r="1162" spans="1:10">
      <c r="A1162" t="s">
        <v>20</v>
      </c>
      <c r="B1162" t="s">
        <v>89</v>
      </c>
      <c r="C1162" s="460">
        <v>41</v>
      </c>
      <c r="D1162">
        <f>'Area 25'!AU44</f>
        <v>1</v>
      </c>
      <c r="E1162" s="460">
        <f>'Area 25'!AY44</f>
        <v>1</v>
      </c>
      <c r="F1162" s="460">
        <f>'Area 25'!AW44</f>
        <v>1</v>
      </c>
      <c r="G1162" s="460" t="str">
        <f>'Area 25'!BC44</f>
        <v>13</v>
      </c>
      <c r="H1162">
        <f t="shared" si="69"/>
        <v>1</v>
      </c>
      <c r="I1162">
        <f t="shared" si="70"/>
        <v>1</v>
      </c>
      <c r="J1162">
        <f t="shared" si="71"/>
        <v>1</v>
      </c>
    </row>
    <row r="1163" spans="1:10">
      <c r="A1163" t="s">
        <v>20</v>
      </c>
      <c r="B1163" t="s">
        <v>90</v>
      </c>
      <c r="C1163" s="460">
        <v>42</v>
      </c>
      <c r="D1163">
        <f>'Area 25'!AU45</f>
        <v>1</v>
      </c>
      <c r="E1163" s="460">
        <f>'Area 25'!AY45</f>
        <v>2</v>
      </c>
      <c r="F1163" s="460">
        <f>'Area 25'!AW45</f>
        <v>2</v>
      </c>
      <c r="G1163" s="460" t="str">
        <f>'Area 25'!BC45</f>
        <v>23</v>
      </c>
      <c r="H1163">
        <f t="shared" si="69"/>
        <v>1</v>
      </c>
      <c r="I1163">
        <f t="shared" si="70"/>
        <v>2</v>
      </c>
      <c r="J1163">
        <f t="shared" si="71"/>
        <v>2</v>
      </c>
    </row>
    <row r="1164" spans="1:10">
      <c r="A1164" t="s">
        <v>20</v>
      </c>
      <c r="B1164" t="s">
        <v>92</v>
      </c>
      <c r="C1164" s="460">
        <v>43</v>
      </c>
      <c r="D1164">
        <f>'Area 25'!AU46</f>
        <v>0</v>
      </c>
      <c r="E1164" s="460">
        <f>'Area 25'!AY46</f>
        <v>0</v>
      </c>
      <c r="F1164" s="460">
        <f>'Area 25'!AW46</f>
        <v>0</v>
      </c>
      <c r="G1164" s="460" t="str">
        <f>'Area 25'!BC46</f>
        <v>0</v>
      </c>
      <c r="H1164">
        <f t="shared" si="69"/>
        <v>0</v>
      </c>
      <c r="I1164">
        <f t="shared" si="70"/>
        <v>0</v>
      </c>
      <c r="J1164">
        <f t="shared" si="71"/>
        <v>0</v>
      </c>
    </row>
    <row r="1165" spans="1:10">
      <c r="A1165" t="s">
        <v>20</v>
      </c>
      <c r="B1165" t="s">
        <v>93</v>
      </c>
      <c r="C1165" s="460">
        <v>44</v>
      </c>
      <c r="D1165">
        <f>'Area 25'!AU47</f>
        <v>0</v>
      </c>
      <c r="E1165" s="460">
        <f>'Area 25'!AY47</f>
        <v>0</v>
      </c>
      <c r="F1165" s="460">
        <f>'Area 25'!AW47</f>
        <v>0</v>
      </c>
      <c r="G1165" s="460" t="str">
        <f>'Area 25'!BC47</f>
        <v>0</v>
      </c>
      <c r="H1165">
        <f t="shared" si="69"/>
        <v>0</v>
      </c>
      <c r="I1165">
        <f t="shared" si="70"/>
        <v>0</v>
      </c>
      <c r="J1165">
        <f t="shared" si="71"/>
        <v>0</v>
      </c>
    </row>
    <row r="1166" spans="1:10">
      <c r="A1166" t="s">
        <v>20</v>
      </c>
      <c r="B1166" t="s">
        <v>94</v>
      </c>
      <c r="C1166" s="460">
        <v>45</v>
      </c>
      <c r="D1166">
        <f>'Area 25'!AU48</f>
        <v>0</v>
      </c>
      <c r="E1166" s="460">
        <f>'Area 25'!AY48</f>
        <v>0</v>
      </c>
      <c r="F1166" s="460">
        <f>'Area 25'!AW48</f>
        <v>0</v>
      </c>
      <c r="G1166" s="460" t="str">
        <f>'Area 25'!BC48</f>
        <v>0</v>
      </c>
      <c r="H1166">
        <f t="shared" si="69"/>
        <v>0</v>
      </c>
      <c r="I1166">
        <f t="shared" si="70"/>
        <v>0</v>
      </c>
      <c r="J1166">
        <f t="shared" si="71"/>
        <v>0</v>
      </c>
    </row>
    <row r="1167" spans="1:10">
      <c r="A1167" t="s">
        <v>20</v>
      </c>
      <c r="B1167" t="s">
        <v>95</v>
      </c>
      <c r="C1167" s="460">
        <v>46</v>
      </c>
      <c r="D1167">
        <f>'Area 25'!AU49</f>
        <v>0</v>
      </c>
      <c r="E1167" s="460">
        <f>'Area 25'!AY49</f>
        <v>0</v>
      </c>
      <c r="F1167" s="460">
        <f>'Area 25'!AW49</f>
        <v>0</v>
      </c>
      <c r="G1167" s="460" t="str">
        <f>'Area 25'!BC49</f>
        <v>0</v>
      </c>
      <c r="H1167">
        <f t="shared" si="69"/>
        <v>0</v>
      </c>
      <c r="I1167">
        <f t="shared" si="70"/>
        <v>0</v>
      </c>
      <c r="J1167">
        <f t="shared" si="71"/>
        <v>0</v>
      </c>
    </row>
    <row r="1168" spans="1:10">
      <c r="A1168" t="s">
        <v>20</v>
      </c>
      <c r="B1168" t="s">
        <v>97</v>
      </c>
      <c r="C1168" s="460">
        <v>47</v>
      </c>
      <c r="D1168">
        <f>'Area 25'!AU50</f>
        <v>1</v>
      </c>
      <c r="E1168" s="460">
        <f>'Area 25'!AY50</f>
        <v>2</v>
      </c>
      <c r="F1168" s="460">
        <f>'Area 25'!AW50</f>
        <v>2</v>
      </c>
      <c r="G1168" s="460" t="str">
        <f>'Area 25'!BC50</f>
        <v>23</v>
      </c>
      <c r="H1168">
        <f t="shared" si="69"/>
        <v>1</v>
      </c>
      <c r="I1168">
        <f t="shared" si="70"/>
        <v>2</v>
      </c>
      <c r="J1168">
        <f t="shared" si="71"/>
        <v>2</v>
      </c>
    </row>
    <row r="1169" spans="1:10">
      <c r="A1169" t="s">
        <v>20</v>
      </c>
      <c r="B1169" t="s">
        <v>98</v>
      </c>
      <c r="C1169" s="460">
        <v>48</v>
      </c>
      <c r="D1169">
        <f>'Area 25'!AU51</f>
        <v>1</v>
      </c>
      <c r="E1169" s="460">
        <f>'Area 25'!AY51</f>
        <v>2</v>
      </c>
      <c r="F1169" s="460">
        <f>'Area 25'!AW51</f>
        <v>2</v>
      </c>
      <c r="G1169" s="460" t="str">
        <f>'Area 25'!BC51</f>
        <v>23</v>
      </c>
      <c r="H1169">
        <f t="shared" si="69"/>
        <v>1</v>
      </c>
      <c r="I1169">
        <f t="shared" si="70"/>
        <v>2</v>
      </c>
      <c r="J1169">
        <f t="shared" si="71"/>
        <v>2</v>
      </c>
    </row>
    <row r="1170" spans="1:10">
      <c r="A1170" t="s">
        <v>20</v>
      </c>
      <c r="B1170" t="s">
        <v>99</v>
      </c>
      <c r="C1170" s="460">
        <v>49</v>
      </c>
      <c r="D1170">
        <f>'Area 25'!AU52</f>
        <v>0</v>
      </c>
      <c r="E1170" s="460">
        <f>'Area 25'!AY52</f>
        <v>0</v>
      </c>
      <c r="F1170" s="460">
        <f>'Area 25'!AW52</f>
        <v>0</v>
      </c>
      <c r="G1170" s="460" t="str">
        <f>'Area 25'!BC52</f>
        <v>0</v>
      </c>
      <c r="H1170">
        <f t="shared" si="69"/>
        <v>0</v>
      </c>
      <c r="I1170">
        <f t="shared" si="70"/>
        <v>0</v>
      </c>
      <c r="J1170">
        <f t="shared" si="71"/>
        <v>0</v>
      </c>
    </row>
    <row r="1171" spans="1:10">
      <c r="A1171" t="s">
        <v>20</v>
      </c>
      <c r="B1171" t="s">
        <v>100</v>
      </c>
      <c r="C1171" s="460">
        <v>50</v>
      </c>
      <c r="D1171">
        <f>'Area 25'!AU53</f>
        <v>1</v>
      </c>
      <c r="E1171" s="460">
        <f>'Area 25'!AY53</f>
        <v>3</v>
      </c>
      <c r="F1171" s="460">
        <f>'Area 25'!AW53</f>
        <v>3</v>
      </c>
      <c r="G1171" s="460" t="str">
        <f>'Area 25'!BC53</f>
        <v>14</v>
      </c>
      <c r="H1171">
        <f t="shared" si="69"/>
        <v>1</v>
      </c>
      <c r="I1171">
        <f t="shared" si="70"/>
        <v>2</v>
      </c>
      <c r="J1171">
        <f t="shared" si="71"/>
        <v>2</v>
      </c>
    </row>
    <row r="1172" spans="1:10">
      <c r="A1172" t="s">
        <v>20</v>
      </c>
      <c r="B1172" t="s">
        <v>101</v>
      </c>
      <c r="C1172" s="460">
        <v>51</v>
      </c>
      <c r="D1172">
        <f>'Area 25'!AU54</f>
        <v>-1</v>
      </c>
      <c r="E1172" s="460">
        <f>'Area 25'!AY54</f>
        <v>1</v>
      </c>
      <c r="F1172" s="460">
        <f>'Area 25'!AW54</f>
        <v>-1</v>
      </c>
      <c r="G1172" s="460" t="str">
        <f>'Area 25'!BC54</f>
        <v>-1-1</v>
      </c>
      <c r="H1172">
        <f t="shared" si="69"/>
        <v>-1</v>
      </c>
      <c r="I1172">
        <f t="shared" si="70"/>
        <v>-1</v>
      </c>
      <c r="J1172">
        <f t="shared" si="71"/>
        <v>1</v>
      </c>
    </row>
    <row r="1173" spans="1:10">
      <c r="A1173" t="s">
        <v>20</v>
      </c>
      <c r="B1173" t="s">
        <v>102</v>
      </c>
      <c r="C1173" s="460">
        <v>52</v>
      </c>
      <c r="D1173">
        <f>'Area 25'!AU55</f>
        <v>0</v>
      </c>
      <c r="E1173" s="460">
        <f>'Area 25'!AY55</f>
        <v>0</v>
      </c>
      <c r="F1173" s="460">
        <f>'Area 25'!AW55</f>
        <v>0</v>
      </c>
      <c r="G1173" s="460" t="str">
        <f>'Area 25'!BC55</f>
        <v>0</v>
      </c>
      <c r="H1173">
        <f t="shared" si="69"/>
        <v>0</v>
      </c>
      <c r="I1173">
        <f t="shared" si="70"/>
        <v>0</v>
      </c>
      <c r="J1173">
        <f t="shared" si="71"/>
        <v>0</v>
      </c>
    </row>
    <row r="1174" spans="1:10">
      <c r="A1174" t="s">
        <v>20</v>
      </c>
      <c r="B1174" t="s">
        <v>103</v>
      </c>
      <c r="C1174" s="460">
        <v>53</v>
      </c>
      <c r="D1174">
        <f>'Area 25'!AU56</f>
        <v>1</v>
      </c>
      <c r="E1174" s="460">
        <f>'Area 25'!AY56</f>
        <v>3</v>
      </c>
      <c r="F1174" s="460">
        <f>'Area 25'!AW56</f>
        <v>3</v>
      </c>
      <c r="G1174" s="460" t="str">
        <f>'Area 25'!BC56</f>
        <v>14</v>
      </c>
      <c r="H1174">
        <f t="shared" si="69"/>
        <v>1</v>
      </c>
      <c r="I1174">
        <f t="shared" si="70"/>
        <v>2</v>
      </c>
      <c r="J1174">
        <f t="shared" si="71"/>
        <v>2</v>
      </c>
    </row>
    <row r="1175" spans="1:10">
      <c r="A1175" t="s">
        <v>20</v>
      </c>
      <c r="B1175" t="s">
        <v>104</v>
      </c>
      <c r="C1175" s="460">
        <v>54</v>
      </c>
      <c r="D1175">
        <f>'Area 25'!AU57</f>
        <v>0</v>
      </c>
      <c r="E1175" s="460">
        <f>'Area 25'!AY57</f>
        <v>0</v>
      </c>
      <c r="F1175" s="460">
        <f>'Area 25'!AW57</f>
        <v>0</v>
      </c>
      <c r="G1175" s="460" t="str">
        <f>'Area 25'!BC57</f>
        <v>0</v>
      </c>
      <c r="H1175">
        <f t="shared" si="69"/>
        <v>0</v>
      </c>
      <c r="I1175">
        <f t="shared" si="70"/>
        <v>0</v>
      </c>
      <c r="J1175">
        <f t="shared" si="71"/>
        <v>0</v>
      </c>
    </row>
    <row r="1176" spans="1:10">
      <c r="A1176" t="s">
        <v>20</v>
      </c>
      <c r="B1176" t="s">
        <v>105</v>
      </c>
      <c r="C1176" s="460">
        <v>55</v>
      </c>
      <c r="D1176">
        <f>'Area 25'!AU58</f>
        <v>0</v>
      </c>
      <c r="E1176" s="460">
        <f>'Area 25'!AY58</f>
        <v>0</v>
      </c>
      <c r="F1176" s="460">
        <f>'Area 25'!AW58</f>
        <v>0</v>
      </c>
      <c r="G1176" s="460" t="str">
        <f>'Area 25'!BC58</f>
        <v>0</v>
      </c>
      <c r="H1176">
        <f t="shared" si="69"/>
        <v>0</v>
      </c>
      <c r="I1176">
        <f t="shared" si="70"/>
        <v>0</v>
      </c>
      <c r="J1176">
        <f t="shared" si="71"/>
        <v>0</v>
      </c>
    </row>
    <row r="1177" spans="1:10">
      <c r="A1177" t="s">
        <v>20</v>
      </c>
      <c r="B1177" t="s">
        <v>106</v>
      </c>
      <c r="C1177" s="460">
        <v>56</v>
      </c>
      <c r="D1177">
        <f>'Area 25'!AU59</f>
        <v>0</v>
      </c>
      <c r="E1177" s="460">
        <f>'Area 25'!AY59</f>
        <v>0</v>
      </c>
      <c r="F1177" s="460">
        <f>'Area 25'!AW59</f>
        <v>0</v>
      </c>
      <c r="G1177" s="460" t="str">
        <f>'Area 25'!BC59</f>
        <v>0</v>
      </c>
      <c r="H1177">
        <f t="shared" si="69"/>
        <v>0</v>
      </c>
      <c r="I1177">
        <f t="shared" si="70"/>
        <v>0</v>
      </c>
      <c r="J1177">
        <f t="shared" si="71"/>
        <v>0</v>
      </c>
    </row>
    <row r="1178" spans="1:10">
      <c r="A1178" t="s">
        <v>20</v>
      </c>
      <c r="B1178" t="s">
        <v>107</v>
      </c>
      <c r="C1178" s="460">
        <v>57</v>
      </c>
      <c r="D1178">
        <f>'Area 25'!AU60</f>
        <v>0</v>
      </c>
      <c r="E1178" s="460">
        <f>'Area 25'!AY60</f>
        <v>0</v>
      </c>
      <c r="F1178" s="460">
        <f>'Area 25'!AW60</f>
        <v>0</v>
      </c>
      <c r="G1178" s="460" t="str">
        <f>'Area 25'!BC60</f>
        <v>0</v>
      </c>
      <c r="H1178">
        <f t="shared" si="69"/>
        <v>0</v>
      </c>
      <c r="I1178">
        <f t="shared" si="70"/>
        <v>0</v>
      </c>
      <c r="J1178">
        <f t="shared" si="71"/>
        <v>0</v>
      </c>
    </row>
    <row r="1179" spans="1:10">
      <c r="A1179" t="s">
        <v>20</v>
      </c>
      <c r="B1179" t="s">
        <v>108</v>
      </c>
      <c r="C1179" s="460">
        <v>58</v>
      </c>
      <c r="D1179">
        <f>'Area 25'!AU61</f>
        <v>0</v>
      </c>
      <c r="E1179" s="460">
        <f>'Area 25'!AY61</f>
        <v>0</v>
      </c>
      <c r="F1179" s="460">
        <f>'Area 25'!AW61</f>
        <v>0</v>
      </c>
      <c r="G1179" s="460" t="str">
        <f>'Area 25'!BC61</f>
        <v>0</v>
      </c>
      <c r="H1179">
        <f t="shared" si="69"/>
        <v>0</v>
      </c>
      <c r="I1179">
        <f t="shared" si="70"/>
        <v>0</v>
      </c>
      <c r="J1179">
        <f t="shared" si="71"/>
        <v>0</v>
      </c>
    </row>
    <row r="1180" spans="1:10">
      <c r="A1180" t="s">
        <v>20</v>
      </c>
      <c r="B1180" t="s">
        <v>109</v>
      </c>
      <c r="C1180" s="460">
        <v>59</v>
      </c>
      <c r="D1180">
        <f>'Area 25'!AU62</f>
        <v>0</v>
      </c>
      <c r="E1180" s="460">
        <f>'Area 25'!AY62</f>
        <v>0</v>
      </c>
      <c r="F1180" s="460">
        <f>'Area 25'!AW62</f>
        <v>0</v>
      </c>
      <c r="G1180" s="460" t="str">
        <f>'Area 25'!BC62</f>
        <v>0</v>
      </c>
      <c r="H1180">
        <f t="shared" ref="H1180:H1243" si="72">VLOOKUP(F1180,biorisk,2,FALSE)</f>
        <v>0</v>
      </c>
      <c r="I1180">
        <f t="shared" ref="I1180:I1243" si="73">VLOOKUP(G1180,futurerisk,2,FALSE)</f>
        <v>0</v>
      </c>
      <c r="J1180">
        <f t="shared" ref="J1180:J1243" si="74">H1180*I1180</f>
        <v>0</v>
      </c>
    </row>
    <row r="1181" spans="1:10">
      <c r="A1181" t="s">
        <v>20</v>
      </c>
      <c r="B1181" t="s">
        <v>110</v>
      </c>
      <c r="C1181" s="460">
        <v>60</v>
      </c>
      <c r="D1181">
        <f>'Area 25'!AU63</f>
        <v>0</v>
      </c>
      <c r="E1181" s="460">
        <f>'Area 25'!AY63</f>
        <v>0</v>
      </c>
      <c r="F1181" s="460">
        <f>'Area 25'!AW63</f>
        <v>0</v>
      </c>
      <c r="G1181" s="460" t="str">
        <f>'Area 25'!BC63</f>
        <v>0</v>
      </c>
      <c r="H1181">
        <f t="shared" si="72"/>
        <v>0</v>
      </c>
      <c r="I1181">
        <f t="shared" si="73"/>
        <v>0</v>
      </c>
      <c r="J1181">
        <f t="shared" si="74"/>
        <v>0</v>
      </c>
    </row>
    <row r="1182" spans="1:10">
      <c r="A1182" t="s">
        <v>20</v>
      </c>
      <c r="B1182" t="s">
        <v>111</v>
      </c>
      <c r="C1182" s="460">
        <v>61</v>
      </c>
      <c r="D1182">
        <f>'Area 25'!AU64</f>
        <v>-1</v>
      </c>
      <c r="E1182" s="460">
        <f>'Area 25'!AY64</f>
        <v>1</v>
      </c>
      <c r="F1182" s="460">
        <f>'Area 25'!AW64</f>
        <v>-1</v>
      </c>
      <c r="G1182" s="460" t="str">
        <f>'Area 25'!BC64</f>
        <v>-1-1</v>
      </c>
      <c r="H1182">
        <f t="shared" si="72"/>
        <v>-1</v>
      </c>
      <c r="I1182">
        <f t="shared" si="73"/>
        <v>-1</v>
      </c>
      <c r="J1182">
        <f t="shared" si="74"/>
        <v>1</v>
      </c>
    </row>
    <row r="1183" spans="1:10">
      <c r="A1183" t="s">
        <v>20</v>
      </c>
      <c r="B1183" t="s">
        <v>112</v>
      </c>
      <c r="C1183" s="460">
        <v>62</v>
      </c>
      <c r="D1183">
        <f>'Area 25'!AU65</f>
        <v>0</v>
      </c>
      <c r="E1183" s="460">
        <f>'Area 25'!AY65</f>
        <v>0</v>
      </c>
      <c r="F1183" s="460">
        <f>'Area 25'!AW65</f>
        <v>0</v>
      </c>
      <c r="G1183" s="460" t="str">
        <f>'Area 25'!BC65</f>
        <v>0</v>
      </c>
      <c r="H1183">
        <f t="shared" si="72"/>
        <v>0</v>
      </c>
      <c r="I1183">
        <f t="shared" si="73"/>
        <v>0</v>
      </c>
      <c r="J1183">
        <f t="shared" si="74"/>
        <v>0</v>
      </c>
    </row>
    <row r="1184" spans="1:10">
      <c r="A1184" t="s">
        <v>20</v>
      </c>
      <c r="B1184" t="s">
        <v>113</v>
      </c>
      <c r="C1184" s="460">
        <v>63</v>
      </c>
      <c r="D1184">
        <f>'Area 25'!AU66</f>
        <v>0</v>
      </c>
      <c r="E1184" s="460">
        <f>'Area 25'!AY66</f>
        <v>0</v>
      </c>
      <c r="F1184" s="460">
        <f>'Area 25'!AW66</f>
        <v>0</v>
      </c>
      <c r="G1184" s="460" t="str">
        <f>'Area 25'!BC66</f>
        <v>0</v>
      </c>
      <c r="H1184">
        <f t="shared" si="72"/>
        <v>0</v>
      </c>
      <c r="I1184">
        <f t="shared" si="73"/>
        <v>0</v>
      </c>
      <c r="J1184">
        <f t="shared" si="74"/>
        <v>0</v>
      </c>
    </row>
    <row r="1185" spans="1:10">
      <c r="A1185" t="s">
        <v>20</v>
      </c>
      <c r="B1185" t="s">
        <v>114</v>
      </c>
      <c r="C1185" s="460">
        <v>64</v>
      </c>
      <c r="D1185">
        <f>'Area 25'!AU67</f>
        <v>0</v>
      </c>
      <c r="E1185" s="460">
        <f>'Area 25'!AY67</f>
        <v>0</v>
      </c>
      <c r="F1185" s="460">
        <f>'Area 25'!AW67</f>
        <v>0</v>
      </c>
      <c r="G1185" s="460" t="str">
        <f>'Area 25'!BC67</f>
        <v>0</v>
      </c>
      <c r="H1185">
        <f t="shared" si="72"/>
        <v>0</v>
      </c>
      <c r="I1185">
        <f t="shared" si="73"/>
        <v>0</v>
      </c>
      <c r="J1185">
        <f t="shared" si="74"/>
        <v>0</v>
      </c>
    </row>
    <row r="1186" spans="1:10">
      <c r="A1186" t="s">
        <v>20</v>
      </c>
      <c r="B1186" t="s">
        <v>115</v>
      </c>
      <c r="C1186" s="460">
        <v>65</v>
      </c>
      <c r="D1186">
        <f>'Area 25'!AU68</f>
        <v>0</v>
      </c>
      <c r="E1186" s="460">
        <f>'Area 25'!AY68</f>
        <v>0</v>
      </c>
      <c r="F1186" s="460">
        <f>'Area 25'!AW68</f>
        <v>0</v>
      </c>
      <c r="G1186" s="460" t="str">
        <f>'Area 25'!BC68</f>
        <v>0</v>
      </c>
      <c r="H1186">
        <f t="shared" si="72"/>
        <v>0</v>
      </c>
      <c r="I1186">
        <f t="shared" si="73"/>
        <v>0</v>
      </c>
      <c r="J1186">
        <f t="shared" si="74"/>
        <v>0</v>
      </c>
    </row>
    <row r="1187" spans="1:10">
      <c r="A1187" t="s">
        <v>20</v>
      </c>
      <c r="B1187" t="s">
        <v>116</v>
      </c>
      <c r="C1187" s="460">
        <v>66</v>
      </c>
      <c r="D1187">
        <f>'Area 25'!AU69</f>
        <v>0</v>
      </c>
      <c r="E1187" s="460">
        <f>'Area 25'!AY69</f>
        <v>0</v>
      </c>
      <c r="F1187" s="460">
        <f>'Area 25'!AW69</f>
        <v>0</v>
      </c>
      <c r="G1187" s="460" t="str">
        <f>'Area 25'!BC69</f>
        <v>0</v>
      </c>
      <c r="H1187">
        <f t="shared" si="72"/>
        <v>0</v>
      </c>
      <c r="I1187">
        <f t="shared" si="73"/>
        <v>0</v>
      </c>
      <c r="J1187">
        <f t="shared" si="74"/>
        <v>0</v>
      </c>
    </row>
    <row r="1188" spans="1:10">
      <c r="A1188" t="s">
        <v>20</v>
      </c>
      <c r="B1188" t="s">
        <v>118</v>
      </c>
      <c r="C1188" s="460">
        <v>67</v>
      </c>
      <c r="D1188">
        <f>'Area 25'!AU70</f>
        <v>-1</v>
      </c>
      <c r="E1188" s="460">
        <f>'Area 25'!AY70</f>
        <v>1</v>
      </c>
      <c r="F1188" s="460">
        <f>'Area 25'!AW70</f>
        <v>-1</v>
      </c>
      <c r="G1188" s="460" t="str">
        <f>'Area 25'!BC70</f>
        <v>-1-1</v>
      </c>
      <c r="H1188">
        <f t="shared" si="72"/>
        <v>-1</v>
      </c>
      <c r="I1188">
        <f t="shared" si="73"/>
        <v>-1</v>
      </c>
      <c r="J1188">
        <f t="shared" si="74"/>
        <v>1</v>
      </c>
    </row>
    <row r="1189" spans="1:10">
      <c r="A1189" t="s">
        <v>20</v>
      </c>
      <c r="B1189" t="s">
        <v>119</v>
      </c>
      <c r="C1189" s="460">
        <v>68</v>
      </c>
      <c r="D1189">
        <f>'Area 25'!AU71</f>
        <v>-1</v>
      </c>
      <c r="E1189" s="460">
        <f>'Area 25'!AY71</f>
        <v>1</v>
      </c>
      <c r="F1189" s="460">
        <f>'Area 25'!AW71</f>
        <v>-1</v>
      </c>
      <c r="G1189" s="460" t="str">
        <f>'Area 25'!BC71</f>
        <v>-1-1</v>
      </c>
      <c r="H1189">
        <f t="shared" si="72"/>
        <v>-1</v>
      </c>
      <c r="I1189">
        <f t="shared" si="73"/>
        <v>-1</v>
      </c>
      <c r="J1189">
        <f t="shared" si="74"/>
        <v>1</v>
      </c>
    </row>
    <row r="1190" spans="1:10">
      <c r="A1190" t="s">
        <v>20</v>
      </c>
      <c r="B1190" t="s">
        <v>120</v>
      </c>
      <c r="C1190" s="460">
        <v>69</v>
      </c>
      <c r="D1190">
        <f>'Area 25'!AU72</f>
        <v>0</v>
      </c>
      <c r="E1190" s="460">
        <f>'Area 25'!AY72</f>
        <v>0</v>
      </c>
      <c r="F1190" s="460">
        <f>'Area 25'!AW72</f>
        <v>0</v>
      </c>
      <c r="G1190" s="460" t="str">
        <f>'Area 25'!BC72</f>
        <v>0</v>
      </c>
      <c r="H1190">
        <f t="shared" si="72"/>
        <v>0</v>
      </c>
      <c r="I1190">
        <f t="shared" si="73"/>
        <v>0</v>
      </c>
      <c r="J1190">
        <f t="shared" si="74"/>
        <v>0</v>
      </c>
    </row>
    <row r="1191" spans="1:10">
      <c r="A1191" t="s">
        <v>20</v>
      </c>
      <c r="B1191" t="s">
        <v>121</v>
      </c>
      <c r="C1191" s="460">
        <v>70</v>
      </c>
      <c r="D1191">
        <f>'Area 25'!AU73</f>
        <v>-1</v>
      </c>
      <c r="E1191" s="460">
        <f>'Area 25'!AY73</f>
        <v>1</v>
      </c>
      <c r="F1191" s="460">
        <f>'Area 25'!AW73</f>
        <v>-1</v>
      </c>
      <c r="G1191" s="460" t="str">
        <f>'Area 25'!BC73</f>
        <v>-1-1</v>
      </c>
      <c r="H1191">
        <f t="shared" si="72"/>
        <v>-1</v>
      </c>
      <c r="I1191">
        <f t="shared" si="73"/>
        <v>-1</v>
      </c>
      <c r="J1191">
        <f t="shared" si="74"/>
        <v>1</v>
      </c>
    </row>
    <row r="1192" spans="1:10">
      <c r="A1192" t="s">
        <v>21</v>
      </c>
      <c r="B1192" t="s">
        <v>40</v>
      </c>
      <c r="C1192" s="460">
        <v>1</v>
      </c>
      <c r="D1192" s="460">
        <f>'Area 25'!BN4</f>
        <v>-1</v>
      </c>
      <c r="E1192" s="460">
        <f>'Area 25'!BR4</f>
        <v>1</v>
      </c>
      <c r="F1192" s="460">
        <f>'Area 25'!BP4</f>
        <v>-1</v>
      </c>
      <c r="G1192" s="460" t="str">
        <f>'Area 25'!BV4</f>
        <v>-1-1</v>
      </c>
      <c r="H1192">
        <f t="shared" si="72"/>
        <v>-1</v>
      </c>
      <c r="I1192">
        <f t="shared" si="73"/>
        <v>-1</v>
      </c>
      <c r="J1192">
        <f t="shared" si="74"/>
        <v>1</v>
      </c>
    </row>
    <row r="1193" spans="1:10">
      <c r="A1193" t="s">
        <v>21</v>
      </c>
      <c r="B1193" t="s">
        <v>41</v>
      </c>
      <c r="C1193" s="460">
        <v>2</v>
      </c>
      <c r="D1193" s="460">
        <f>'Area 25'!BN5</f>
        <v>1</v>
      </c>
      <c r="E1193" s="460">
        <f>'Area 25'!BR5</f>
        <v>1</v>
      </c>
      <c r="F1193" s="460">
        <f>'Area 25'!BP5</f>
        <v>1</v>
      </c>
      <c r="G1193" s="460" t="str">
        <f>'Area 25'!BV5</f>
        <v>13</v>
      </c>
      <c r="H1193">
        <f t="shared" si="72"/>
        <v>1</v>
      </c>
      <c r="I1193">
        <f t="shared" si="73"/>
        <v>1</v>
      </c>
      <c r="J1193">
        <f t="shared" si="74"/>
        <v>1</v>
      </c>
    </row>
    <row r="1194" spans="1:10">
      <c r="A1194" t="s">
        <v>21</v>
      </c>
      <c r="B1194" t="s">
        <v>44</v>
      </c>
      <c r="C1194" s="460">
        <v>3</v>
      </c>
      <c r="D1194" s="460">
        <f>'Area 25'!BN6</f>
        <v>1</v>
      </c>
      <c r="E1194" s="460">
        <f>'Area 25'!BR6</f>
        <v>1</v>
      </c>
      <c r="F1194" s="460">
        <f>'Area 25'!BP6</f>
        <v>1</v>
      </c>
      <c r="G1194" s="460" t="str">
        <f>'Area 25'!BV6</f>
        <v>13</v>
      </c>
      <c r="H1194">
        <f t="shared" si="72"/>
        <v>1</v>
      </c>
      <c r="I1194">
        <f t="shared" si="73"/>
        <v>1</v>
      </c>
      <c r="J1194">
        <f t="shared" si="74"/>
        <v>1</v>
      </c>
    </row>
    <row r="1195" spans="1:10">
      <c r="A1195" t="s">
        <v>21</v>
      </c>
      <c r="B1195" t="s">
        <v>45</v>
      </c>
      <c r="C1195" s="460">
        <v>4</v>
      </c>
      <c r="D1195" s="460">
        <f>'Area 25'!BN7</f>
        <v>0</v>
      </c>
      <c r="E1195" s="460">
        <f>'Area 25'!BR7</f>
        <v>0</v>
      </c>
      <c r="F1195" s="460">
        <f>'Area 25'!BP7</f>
        <v>0</v>
      </c>
      <c r="G1195" s="460" t="str">
        <f>'Area 25'!BV7</f>
        <v>0</v>
      </c>
      <c r="H1195">
        <f t="shared" si="72"/>
        <v>0</v>
      </c>
      <c r="I1195">
        <f t="shared" si="73"/>
        <v>0</v>
      </c>
      <c r="J1195">
        <f t="shared" si="74"/>
        <v>0</v>
      </c>
    </row>
    <row r="1196" spans="1:10">
      <c r="A1196" t="s">
        <v>21</v>
      </c>
      <c r="B1196" t="s">
        <v>46</v>
      </c>
      <c r="C1196" s="460">
        <v>5</v>
      </c>
      <c r="D1196" s="460">
        <f>'Area 25'!BN8</f>
        <v>1</v>
      </c>
      <c r="E1196" s="460">
        <f>'Area 25'!BR8</f>
        <v>1</v>
      </c>
      <c r="F1196" s="460">
        <f>'Area 25'!BP8</f>
        <v>1</v>
      </c>
      <c r="G1196" s="460" t="str">
        <f>'Area 25'!BV8</f>
        <v>13</v>
      </c>
      <c r="H1196">
        <f t="shared" si="72"/>
        <v>1</v>
      </c>
      <c r="I1196">
        <f t="shared" si="73"/>
        <v>1</v>
      </c>
      <c r="J1196">
        <f t="shared" si="74"/>
        <v>1</v>
      </c>
    </row>
    <row r="1197" spans="1:10">
      <c r="A1197" t="s">
        <v>21</v>
      </c>
      <c r="B1197" t="s">
        <v>48</v>
      </c>
      <c r="C1197" s="460">
        <v>6</v>
      </c>
      <c r="D1197" s="460">
        <f>'Area 25'!BN9</f>
        <v>-1</v>
      </c>
      <c r="E1197" s="460">
        <f>'Area 25'!BR9</f>
        <v>1</v>
      </c>
      <c r="F1197" s="460">
        <f>'Area 25'!BP9</f>
        <v>-1</v>
      </c>
      <c r="G1197" s="460" t="str">
        <f>'Area 25'!BV9</f>
        <v>-1-1</v>
      </c>
      <c r="H1197">
        <f t="shared" si="72"/>
        <v>-1</v>
      </c>
      <c r="I1197">
        <f t="shared" si="73"/>
        <v>-1</v>
      </c>
      <c r="J1197">
        <f t="shared" si="74"/>
        <v>1</v>
      </c>
    </row>
    <row r="1198" spans="1:10">
      <c r="A1198" t="s">
        <v>21</v>
      </c>
      <c r="B1198" t="s">
        <v>49</v>
      </c>
      <c r="C1198" s="460">
        <v>7</v>
      </c>
      <c r="D1198" s="460">
        <f>'Area 25'!BN10</f>
        <v>1</v>
      </c>
      <c r="E1198" s="460">
        <f>'Area 25'!BR10</f>
        <v>1</v>
      </c>
      <c r="F1198" s="460">
        <f>'Area 25'!BP10</f>
        <v>1</v>
      </c>
      <c r="G1198" s="460" t="str">
        <f>'Area 25'!BV10</f>
        <v>13</v>
      </c>
      <c r="H1198">
        <f t="shared" si="72"/>
        <v>1</v>
      </c>
      <c r="I1198">
        <f t="shared" si="73"/>
        <v>1</v>
      </c>
      <c r="J1198">
        <f t="shared" si="74"/>
        <v>1</v>
      </c>
    </row>
    <row r="1199" spans="1:10">
      <c r="A1199" t="s">
        <v>21</v>
      </c>
      <c r="B1199" t="s">
        <v>50</v>
      </c>
      <c r="C1199" s="460">
        <v>8</v>
      </c>
      <c r="D1199" s="460">
        <f>'Area 25'!BN11</f>
        <v>1</v>
      </c>
      <c r="E1199" s="460">
        <f>'Area 25'!BR11</f>
        <v>1</v>
      </c>
      <c r="F1199" s="460">
        <f>'Area 25'!BP11</f>
        <v>1</v>
      </c>
      <c r="G1199" s="460" t="str">
        <f>'Area 25'!BV11</f>
        <v>13</v>
      </c>
      <c r="H1199">
        <f t="shared" si="72"/>
        <v>1</v>
      </c>
      <c r="I1199">
        <f t="shared" si="73"/>
        <v>1</v>
      </c>
      <c r="J1199">
        <f t="shared" si="74"/>
        <v>1</v>
      </c>
    </row>
    <row r="1200" spans="1:10">
      <c r="A1200" t="s">
        <v>21</v>
      </c>
      <c r="B1200" t="s">
        <v>52</v>
      </c>
      <c r="C1200" s="460">
        <v>9</v>
      </c>
      <c r="D1200" s="460">
        <f>'Area 25'!BN12</f>
        <v>1</v>
      </c>
      <c r="E1200" s="460">
        <f>'Area 25'!BR12</f>
        <v>1</v>
      </c>
      <c r="F1200" s="460">
        <f>'Area 25'!BP12</f>
        <v>1</v>
      </c>
      <c r="G1200" s="460" t="str">
        <f>'Area 25'!BV12</f>
        <v>13</v>
      </c>
      <c r="H1200">
        <f t="shared" si="72"/>
        <v>1</v>
      </c>
      <c r="I1200">
        <f t="shared" si="73"/>
        <v>1</v>
      </c>
      <c r="J1200">
        <f t="shared" si="74"/>
        <v>1</v>
      </c>
    </row>
    <row r="1201" spans="1:10">
      <c r="A1201" t="s">
        <v>21</v>
      </c>
      <c r="B1201" t="s">
        <v>53</v>
      </c>
      <c r="C1201" s="460">
        <v>10</v>
      </c>
      <c r="D1201" s="460">
        <f>'Area 25'!BN13</f>
        <v>1</v>
      </c>
      <c r="E1201" s="460">
        <f>'Area 25'!BR13</f>
        <v>1</v>
      </c>
      <c r="F1201" s="460">
        <f>'Area 25'!BP13</f>
        <v>1</v>
      </c>
      <c r="G1201" s="460" t="str">
        <f>'Area 25'!BV13</f>
        <v>13</v>
      </c>
      <c r="H1201">
        <f t="shared" si="72"/>
        <v>1</v>
      </c>
      <c r="I1201">
        <f t="shared" si="73"/>
        <v>1</v>
      </c>
      <c r="J1201">
        <f t="shared" si="74"/>
        <v>1</v>
      </c>
    </row>
    <row r="1202" spans="1:10">
      <c r="A1202" t="s">
        <v>21</v>
      </c>
      <c r="B1202" t="s">
        <v>55</v>
      </c>
      <c r="C1202" s="460">
        <v>11</v>
      </c>
      <c r="D1202" s="460">
        <f>'Area 25'!BN14</f>
        <v>-1</v>
      </c>
      <c r="E1202" s="460">
        <f>'Area 25'!BR14</f>
        <v>1</v>
      </c>
      <c r="F1202" s="460">
        <f>'Area 25'!BP14</f>
        <v>-1</v>
      </c>
      <c r="G1202" s="460" t="str">
        <f>'Area 25'!BV14</f>
        <v>-1-1</v>
      </c>
      <c r="H1202">
        <f t="shared" si="72"/>
        <v>-1</v>
      </c>
      <c r="I1202">
        <f t="shared" si="73"/>
        <v>-1</v>
      </c>
      <c r="J1202">
        <f t="shared" si="74"/>
        <v>1</v>
      </c>
    </row>
    <row r="1203" spans="1:10">
      <c r="A1203" t="s">
        <v>21</v>
      </c>
      <c r="B1203" t="s">
        <v>56</v>
      </c>
      <c r="C1203" s="460">
        <v>12</v>
      </c>
      <c r="D1203" s="460">
        <f>'Area 25'!BN15</f>
        <v>0</v>
      </c>
      <c r="E1203" s="460">
        <f>'Area 25'!BR15</f>
        <v>0</v>
      </c>
      <c r="F1203" s="460">
        <f>'Area 25'!BP15</f>
        <v>0</v>
      </c>
      <c r="G1203" s="460" t="str">
        <f>'Area 25'!BV15</f>
        <v>0</v>
      </c>
      <c r="H1203">
        <f t="shared" si="72"/>
        <v>0</v>
      </c>
      <c r="I1203">
        <f t="shared" si="73"/>
        <v>0</v>
      </c>
      <c r="J1203">
        <f t="shared" si="74"/>
        <v>0</v>
      </c>
    </row>
    <row r="1204" spans="1:10">
      <c r="A1204" t="s">
        <v>21</v>
      </c>
      <c r="B1204" t="s">
        <v>57</v>
      </c>
      <c r="C1204" s="460">
        <v>13</v>
      </c>
      <c r="D1204" s="460">
        <f>'Area 25'!BN16</f>
        <v>0</v>
      </c>
      <c r="E1204" s="460">
        <f>'Area 25'!BR16</f>
        <v>0</v>
      </c>
      <c r="F1204" s="460">
        <f>'Area 25'!BP16</f>
        <v>0</v>
      </c>
      <c r="G1204" s="460" t="str">
        <f>'Area 25'!BV16</f>
        <v>0</v>
      </c>
      <c r="H1204">
        <f t="shared" si="72"/>
        <v>0</v>
      </c>
      <c r="I1204">
        <f t="shared" si="73"/>
        <v>0</v>
      </c>
      <c r="J1204">
        <f t="shared" si="74"/>
        <v>0</v>
      </c>
    </row>
    <row r="1205" spans="1:10">
      <c r="A1205" t="s">
        <v>21</v>
      </c>
      <c r="B1205" t="s">
        <v>58</v>
      </c>
      <c r="C1205" s="460">
        <v>14</v>
      </c>
      <c r="D1205" s="460">
        <f>'Area 25'!BN17</f>
        <v>0</v>
      </c>
      <c r="E1205" s="460">
        <f>'Area 25'!BR17</f>
        <v>0</v>
      </c>
      <c r="F1205" s="460">
        <f>'Area 25'!BP17</f>
        <v>0</v>
      </c>
      <c r="G1205" s="460" t="str">
        <f>'Area 25'!BV17</f>
        <v>0</v>
      </c>
      <c r="H1205">
        <f t="shared" si="72"/>
        <v>0</v>
      </c>
      <c r="I1205">
        <f t="shared" si="73"/>
        <v>0</v>
      </c>
      <c r="J1205">
        <f t="shared" si="74"/>
        <v>0</v>
      </c>
    </row>
    <row r="1206" spans="1:10">
      <c r="A1206" t="s">
        <v>21</v>
      </c>
      <c r="B1206" t="s">
        <v>59</v>
      </c>
      <c r="C1206" s="460">
        <v>15</v>
      </c>
      <c r="D1206" s="460">
        <f>'Area 25'!BN18</f>
        <v>0</v>
      </c>
      <c r="E1206" s="460">
        <f>'Area 25'!BR18</f>
        <v>0</v>
      </c>
      <c r="F1206" s="460">
        <f>'Area 25'!BP18</f>
        <v>0</v>
      </c>
      <c r="G1206" s="460" t="str">
        <f>'Area 25'!BV18</f>
        <v>0</v>
      </c>
      <c r="H1206">
        <f t="shared" si="72"/>
        <v>0</v>
      </c>
      <c r="I1206">
        <f t="shared" si="73"/>
        <v>0</v>
      </c>
      <c r="J1206">
        <f t="shared" si="74"/>
        <v>0</v>
      </c>
    </row>
    <row r="1207" spans="1:10">
      <c r="A1207" t="s">
        <v>21</v>
      </c>
      <c r="B1207" t="s">
        <v>61</v>
      </c>
      <c r="C1207" s="460">
        <v>16</v>
      </c>
      <c r="D1207" s="460">
        <f>'Area 25'!BN19</f>
        <v>1</v>
      </c>
      <c r="E1207" s="460">
        <f>'Area 25'!BR19</f>
        <v>1</v>
      </c>
      <c r="F1207" s="460">
        <f>'Area 25'!BP19</f>
        <v>1</v>
      </c>
      <c r="G1207" s="460" t="str">
        <f>'Area 25'!BV19</f>
        <v>13</v>
      </c>
      <c r="H1207">
        <f t="shared" si="72"/>
        <v>1</v>
      </c>
      <c r="I1207">
        <f t="shared" si="73"/>
        <v>1</v>
      </c>
      <c r="J1207">
        <f t="shared" si="74"/>
        <v>1</v>
      </c>
    </row>
    <row r="1208" spans="1:10">
      <c r="A1208" t="s">
        <v>21</v>
      </c>
      <c r="B1208" t="s">
        <v>62</v>
      </c>
      <c r="C1208" s="460">
        <v>17</v>
      </c>
      <c r="D1208" s="460">
        <f>'Area 25'!BN20</f>
        <v>1</v>
      </c>
      <c r="E1208" s="460">
        <f>'Area 25'!BR20</f>
        <v>1</v>
      </c>
      <c r="F1208" s="460">
        <f>'Area 25'!BP20</f>
        <v>1</v>
      </c>
      <c r="G1208" s="460" t="str">
        <f>'Area 25'!BV20</f>
        <v>13</v>
      </c>
      <c r="H1208">
        <f t="shared" si="72"/>
        <v>1</v>
      </c>
      <c r="I1208">
        <f t="shared" si="73"/>
        <v>1</v>
      </c>
      <c r="J1208">
        <f t="shared" si="74"/>
        <v>1</v>
      </c>
    </row>
    <row r="1209" spans="1:10">
      <c r="A1209" t="s">
        <v>21</v>
      </c>
      <c r="B1209" t="s">
        <v>291</v>
      </c>
      <c r="C1209" s="460">
        <v>18</v>
      </c>
      <c r="D1209" s="460">
        <f>'Area 25'!BN21</f>
        <v>1</v>
      </c>
      <c r="E1209" s="460">
        <f>'Area 25'!BR21</f>
        <v>1</v>
      </c>
      <c r="F1209" s="460">
        <f>'Area 25'!BP21</f>
        <v>1</v>
      </c>
      <c r="G1209" s="460" t="str">
        <f>'Area 25'!BV21</f>
        <v>13</v>
      </c>
      <c r="H1209">
        <f t="shared" si="72"/>
        <v>1</v>
      </c>
      <c r="I1209">
        <f t="shared" si="73"/>
        <v>1</v>
      </c>
      <c r="J1209">
        <f t="shared" si="74"/>
        <v>1</v>
      </c>
    </row>
    <row r="1210" spans="1:10">
      <c r="A1210" t="s">
        <v>21</v>
      </c>
      <c r="B1210" t="s">
        <v>64</v>
      </c>
      <c r="C1210" s="460">
        <v>19</v>
      </c>
      <c r="D1210" s="460">
        <f>'Area 25'!BN22</f>
        <v>-1</v>
      </c>
      <c r="E1210" s="460">
        <f>'Area 25'!BR22</f>
        <v>1</v>
      </c>
      <c r="F1210" s="460">
        <f>'Area 25'!BP22</f>
        <v>-1</v>
      </c>
      <c r="G1210" s="460" t="str">
        <f>'Area 25'!BV22</f>
        <v>-1-1</v>
      </c>
      <c r="H1210">
        <f t="shared" si="72"/>
        <v>-1</v>
      </c>
      <c r="I1210">
        <f t="shared" si="73"/>
        <v>-1</v>
      </c>
      <c r="J1210">
        <f t="shared" si="74"/>
        <v>1</v>
      </c>
    </row>
    <row r="1211" spans="1:10">
      <c r="A1211" t="s">
        <v>21</v>
      </c>
      <c r="B1211" t="s">
        <v>65</v>
      </c>
      <c r="C1211" s="460">
        <v>20</v>
      </c>
      <c r="D1211" s="460">
        <f>'Area 25'!BN23</f>
        <v>1</v>
      </c>
      <c r="E1211" s="460">
        <f>'Area 25'!BR23</f>
        <v>1</v>
      </c>
      <c r="F1211" s="460">
        <f>'Area 25'!BP23</f>
        <v>1</v>
      </c>
      <c r="G1211" s="460" t="str">
        <f>'Area 25'!BV23</f>
        <v>13</v>
      </c>
      <c r="H1211">
        <f t="shared" si="72"/>
        <v>1</v>
      </c>
      <c r="I1211">
        <f t="shared" si="73"/>
        <v>1</v>
      </c>
      <c r="J1211">
        <f t="shared" si="74"/>
        <v>1</v>
      </c>
    </row>
    <row r="1212" spans="1:10">
      <c r="A1212" t="s">
        <v>21</v>
      </c>
      <c r="B1212" t="s">
        <v>66</v>
      </c>
      <c r="C1212" s="460">
        <v>21</v>
      </c>
      <c r="D1212" s="460">
        <f>'Area 25'!BN24</f>
        <v>-1</v>
      </c>
      <c r="E1212" s="460">
        <f>'Area 25'!BR24</f>
        <v>1</v>
      </c>
      <c r="F1212" s="460">
        <f>'Area 25'!BP24</f>
        <v>-1</v>
      </c>
      <c r="G1212" s="460" t="str">
        <f>'Area 25'!BV24</f>
        <v>-1-1</v>
      </c>
      <c r="H1212">
        <f t="shared" si="72"/>
        <v>-1</v>
      </c>
      <c r="I1212">
        <f t="shared" si="73"/>
        <v>-1</v>
      </c>
      <c r="J1212">
        <f t="shared" si="74"/>
        <v>1</v>
      </c>
    </row>
    <row r="1213" spans="1:10">
      <c r="A1213" t="s">
        <v>21</v>
      </c>
      <c r="B1213" t="s">
        <v>67</v>
      </c>
      <c r="C1213" s="460">
        <v>22</v>
      </c>
      <c r="D1213" s="460">
        <f>'Area 25'!BN25</f>
        <v>-1</v>
      </c>
      <c r="E1213" s="460">
        <f>'Area 25'!BR25</f>
        <v>1</v>
      </c>
      <c r="F1213" s="460">
        <f>'Area 25'!BP25</f>
        <v>-1</v>
      </c>
      <c r="G1213" s="460" t="str">
        <f>'Area 25'!BV25</f>
        <v>-1-1</v>
      </c>
      <c r="H1213">
        <f t="shared" si="72"/>
        <v>-1</v>
      </c>
      <c r="I1213">
        <f t="shared" si="73"/>
        <v>-1</v>
      </c>
      <c r="J1213">
        <f t="shared" si="74"/>
        <v>1</v>
      </c>
    </row>
    <row r="1214" spans="1:10">
      <c r="A1214" t="s">
        <v>21</v>
      </c>
      <c r="B1214" t="s">
        <v>69</v>
      </c>
      <c r="C1214" s="460">
        <v>23</v>
      </c>
      <c r="D1214" s="460">
        <f>'Area 25'!BN26</f>
        <v>0</v>
      </c>
      <c r="E1214" s="460">
        <f>'Area 25'!BR26</f>
        <v>0</v>
      </c>
      <c r="F1214" s="460">
        <f>'Area 25'!BP26</f>
        <v>0</v>
      </c>
      <c r="G1214" s="460" t="str">
        <f>'Area 25'!BV26</f>
        <v>0</v>
      </c>
      <c r="H1214">
        <f t="shared" si="72"/>
        <v>0</v>
      </c>
      <c r="I1214">
        <f t="shared" si="73"/>
        <v>0</v>
      </c>
      <c r="J1214">
        <f t="shared" si="74"/>
        <v>0</v>
      </c>
    </row>
    <row r="1215" spans="1:10">
      <c r="A1215" t="s">
        <v>21</v>
      </c>
      <c r="B1215" t="s">
        <v>71</v>
      </c>
      <c r="C1215" s="460">
        <v>24</v>
      </c>
      <c r="D1215" s="460">
        <f>'Area 25'!BN27</f>
        <v>0</v>
      </c>
      <c r="E1215" s="460">
        <f>'Area 25'!BR27</f>
        <v>0</v>
      </c>
      <c r="F1215" s="460">
        <f>'Area 25'!BP27</f>
        <v>0</v>
      </c>
      <c r="G1215" s="460" t="str">
        <f>'Area 25'!BV27</f>
        <v>0</v>
      </c>
      <c r="H1215">
        <f t="shared" si="72"/>
        <v>0</v>
      </c>
      <c r="I1215">
        <f t="shared" si="73"/>
        <v>0</v>
      </c>
      <c r="J1215">
        <f t="shared" si="74"/>
        <v>0</v>
      </c>
    </row>
    <row r="1216" spans="1:10">
      <c r="A1216" t="s">
        <v>21</v>
      </c>
      <c r="B1216" t="s">
        <v>72</v>
      </c>
      <c r="C1216" s="460">
        <v>25</v>
      </c>
      <c r="D1216" s="460">
        <f>'Area 25'!BN28</f>
        <v>-1</v>
      </c>
      <c r="E1216" s="460">
        <f>'Area 25'!BR28</f>
        <v>1</v>
      </c>
      <c r="F1216" s="460">
        <f>'Area 25'!BP28</f>
        <v>-1</v>
      </c>
      <c r="G1216" s="460" t="str">
        <f>'Area 25'!BV28</f>
        <v>-1-1</v>
      </c>
      <c r="H1216">
        <f t="shared" si="72"/>
        <v>-1</v>
      </c>
      <c r="I1216">
        <f t="shared" si="73"/>
        <v>-1</v>
      </c>
      <c r="J1216">
        <f t="shared" si="74"/>
        <v>1</v>
      </c>
    </row>
    <row r="1217" spans="1:10">
      <c r="A1217" t="s">
        <v>21</v>
      </c>
      <c r="B1217" t="s">
        <v>73</v>
      </c>
      <c r="C1217" s="460">
        <v>26</v>
      </c>
      <c r="D1217" s="460">
        <f>'Area 25'!BN29</f>
        <v>0</v>
      </c>
      <c r="E1217" s="460">
        <f>'Area 25'!BR29</f>
        <v>0</v>
      </c>
      <c r="F1217" s="460">
        <f>'Area 25'!BP29</f>
        <v>0</v>
      </c>
      <c r="G1217" s="460" t="str">
        <f>'Area 25'!BV29</f>
        <v>0</v>
      </c>
      <c r="H1217">
        <f t="shared" si="72"/>
        <v>0</v>
      </c>
      <c r="I1217">
        <f t="shared" si="73"/>
        <v>0</v>
      </c>
      <c r="J1217">
        <f t="shared" si="74"/>
        <v>0</v>
      </c>
    </row>
    <row r="1218" spans="1:10">
      <c r="A1218" t="s">
        <v>21</v>
      </c>
      <c r="B1218" t="s">
        <v>74</v>
      </c>
      <c r="C1218" s="460">
        <v>27</v>
      </c>
      <c r="D1218" s="460">
        <f>'Area 25'!BN30</f>
        <v>0</v>
      </c>
      <c r="E1218" s="460">
        <f>'Area 25'!BR30</f>
        <v>0</v>
      </c>
      <c r="F1218" s="460">
        <f>'Area 25'!BP30</f>
        <v>0</v>
      </c>
      <c r="G1218" s="460" t="str">
        <f>'Area 25'!BV30</f>
        <v>0</v>
      </c>
      <c r="H1218">
        <f t="shared" si="72"/>
        <v>0</v>
      </c>
      <c r="I1218">
        <f t="shared" si="73"/>
        <v>0</v>
      </c>
      <c r="J1218">
        <f t="shared" si="74"/>
        <v>0</v>
      </c>
    </row>
    <row r="1219" spans="1:10">
      <c r="A1219" t="s">
        <v>21</v>
      </c>
      <c r="B1219" t="s">
        <v>75</v>
      </c>
      <c r="C1219" s="460">
        <v>28</v>
      </c>
      <c r="D1219" s="460">
        <f>'Area 25'!BN31</f>
        <v>0</v>
      </c>
      <c r="E1219" s="460">
        <f>'Area 25'!BR31</f>
        <v>0</v>
      </c>
      <c r="F1219" s="460">
        <f>'Area 25'!BP31</f>
        <v>0</v>
      </c>
      <c r="G1219" s="460" t="str">
        <f>'Area 25'!BV31</f>
        <v>0</v>
      </c>
      <c r="H1219">
        <f t="shared" si="72"/>
        <v>0</v>
      </c>
      <c r="I1219">
        <f t="shared" si="73"/>
        <v>0</v>
      </c>
      <c r="J1219">
        <f t="shared" si="74"/>
        <v>0</v>
      </c>
    </row>
    <row r="1220" spans="1:10">
      <c r="A1220" t="s">
        <v>21</v>
      </c>
      <c r="B1220" t="s">
        <v>76</v>
      </c>
      <c r="C1220" s="460">
        <v>29</v>
      </c>
      <c r="D1220" s="460">
        <f>'Area 25'!BN32</f>
        <v>0</v>
      </c>
      <c r="E1220" s="460">
        <f>'Area 25'!BR32</f>
        <v>0</v>
      </c>
      <c r="F1220" s="460">
        <f>'Area 25'!BP32</f>
        <v>0</v>
      </c>
      <c r="G1220" s="460" t="str">
        <f>'Area 25'!BV32</f>
        <v>0</v>
      </c>
      <c r="H1220">
        <f t="shared" si="72"/>
        <v>0</v>
      </c>
      <c r="I1220">
        <f t="shared" si="73"/>
        <v>0</v>
      </c>
      <c r="J1220">
        <f t="shared" si="74"/>
        <v>0</v>
      </c>
    </row>
    <row r="1221" spans="1:10">
      <c r="A1221" t="s">
        <v>21</v>
      </c>
      <c r="B1221" t="s">
        <v>78</v>
      </c>
      <c r="C1221" s="460">
        <v>30</v>
      </c>
      <c r="D1221" s="460">
        <f>'Area 25'!BN33</f>
        <v>0</v>
      </c>
      <c r="E1221" s="460">
        <f>'Area 25'!BR33</f>
        <v>0</v>
      </c>
      <c r="F1221" s="460">
        <f>'Area 25'!BP33</f>
        <v>0</v>
      </c>
      <c r="G1221" s="460" t="str">
        <f>'Area 25'!BV33</f>
        <v>0</v>
      </c>
      <c r="H1221">
        <f t="shared" si="72"/>
        <v>0</v>
      </c>
      <c r="I1221">
        <f t="shared" si="73"/>
        <v>0</v>
      </c>
      <c r="J1221">
        <f t="shared" si="74"/>
        <v>0</v>
      </c>
    </row>
    <row r="1222" spans="1:10">
      <c r="A1222" t="s">
        <v>21</v>
      </c>
      <c r="B1222" t="s">
        <v>79</v>
      </c>
      <c r="C1222" s="460">
        <v>31</v>
      </c>
      <c r="D1222" s="460">
        <f>'Area 25'!BN34</f>
        <v>0</v>
      </c>
      <c r="E1222" s="460">
        <f>'Area 25'!BR34</f>
        <v>0</v>
      </c>
      <c r="F1222" s="460">
        <f>'Area 25'!BP34</f>
        <v>0</v>
      </c>
      <c r="G1222" s="460" t="str">
        <f>'Area 25'!BV34</f>
        <v>0</v>
      </c>
      <c r="H1222">
        <f t="shared" si="72"/>
        <v>0</v>
      </c>
      <c r="I1222">
        <f t="shared" si="73"/>
        <v>0</v>
      </c>
      <c r="J1222">
        <f t="shared" si="74"/>
        <v>0</v>
      </c>
    </row>
    <row r="1223" spans="1:10">
      <c r="A1223" t="s">
        <v>21</v>
      </c>
      <c r="B1223" t="s">
        <v>80</v>
      </c>
      <c r="C1223" s="460">
        <v>32</v>
      </c>
      <c r="D1223" s="460">
        <f>'Area 25'!BN35</f>
        <v>1</v>
      </c>
      <c r="E1223" s="460">
        <f>'Area 25'!BR35</f>
        <v>1</v>
      </c>
      <c r="F1223" s="460">
        <f>'Area 25'!BP35</f>
        <v>1</v>
      </c>
      <c r="G1223" s="460" t="str">
        <f>'Area 25'!BV35</f>
        <v>13</v>
      </c>
      <c r="H1223">
        <f t="shared" si="72"/>
        <v>1</v>
      </c>
      <c r="I1223">
        <f t="shared" si="73"/>
        <v>1</v>
      </c>
      <c r="J1223">
        <f t="shared" si="74"/>
        <v>1</v>
      </c>
    </row>
    <row r="1224" spans="1:10">
      <c r="A1224" t="s">
        <v>21</v>
      </c>
      <c r="B1224" t="s">
        <v>81</v>
      </c>
      <c r="C1224" s="460">
        <v>33</v>
      </c>
      <c r="D1224" s="460">
        <f>'Area 25'!BN36</f>
        <v>0</v>
      </c>
      <c r="E1224" s="460">
        <f>'Area 25'!BR36</f>
        <v>0</v>
      </c>
      <c r="F1224" s="460">
        <f>'Area 25'!BP36</f>
        <v>0</v>
      </c>
      <c r="G1224" s="460" t="str">
        <f>'Area 25'!BV36</f>
        <v>0</v>
      </c>
      <c r="H1224">
        <f t="shared" si="72"/>
        <v>0</v>
      </c>
      <c r="I1224">
        <f t="shared" si="73"/>
        <v>0</v>
      </c>
      <c r="J1224">
        <f t="shared" si="74"/>
        <v>0</v>
      </c>
    </row>
    <row r="1225" spans="1:10">
      <c r="A1225" t="s">
        <v>21</v>
      </c>
      <c r="B1225" t="s">
        <v>82</v>
      </c>
      <c r="C1225" s="460">
        <v>34</v>
      </c>
      <c r="D1225" s="460">
        <f>'Area 25'!BN37</f>
        <v>1</v>
      </c>
      <c r="E1225" s="460">
        <f>'Area 25'!BR37</f>
        <v>1</v>
      </c>
      <c r="F1225" s="460">
        <f>'Area 25'!BP37</f>
        <v>1</v>
      </c>
      <c r="G1225" s="460" t="str">
        <f>'Area 25'!BV37</f>
        <v>13</v>
      </c>
      <c r="H1225">
        <f t="shared" si="72"/>
        <v>1</v>
      </c>
      <c r="I1225">
        <f t="shared" si="73"/>
        <v>1</v>
      </c>
      <c r="J1225">
        <f t="shared" si="74"/>
        <v>1</v>
      </c>
    </row>
    <row r="1226" spans="1:10">
      <c r="A1226" t="s">
        <v>21</v>
      </c>
      <c r="B1226" t="s">
        <v>83</v>
      </c>
      <c r="C1226" s="460">
        <v>35</v>
      </c>
      <c r="D1226" s="460">
        <f>'Area 25'!BN38</f>
        <v>-1</v>
      </c>
      <c r="E1226" s="460">
        <f>'Area 25'!BR38</f>
        <v>1</v>
      </c>
      <c r="F1226" s="460">
        <f>'Area 25'!BP38</f>
        <v>-1</v>
      </c>
      <c r="G1226" s="460" t="str">
        <f>'Area 25'!BV38</f>
        <v>-1-1</v>
      </c>
      <c r="H1226">
        <f t="shared" si="72"/>
        <v>-1</v>
      </c>
      <c r="I1226">
        <f t="shared" si="73"/>
        <v>-1</v>
      </c>
      <c r="J1226">
        <f t="shared" si="74"/>
        <v>1</v>
      </c>
    </row>
    <row r="1227" spans="1:10">
      <c r="A1227" t="s">
        <v>21</v>
      </c>
      <c r="B1227" t="s">
        <v>84</v>
      </c>
      <c r="C1227" s="460">
        <v>36</v>
      </c>
      <c r="D1227" s="460">
        <f>'Area 25'!BN39</f>
        <v>4</v>
      </c>
      <c r="E1227" s="460">
        <f>'Area 25'!BR39</f>
        <v>5</v>
      </c>
      <c r="F1227" s="460">
        <f>'Area 25'!BP39</f>
        <v>20</v>
      </c>
      <c r="G1227" s="460" t="str">
        <f>'Area 25'!BV39</f>
        <v>55</v>
      </c>
      <c r="H1227">
        <f t="shared" si="72"/>
        <v>5</v>
      </c>
      <c r="I1227">
        <f t="shared" si="73"/>
        <v>5</v>
      </c>
      <c r="J1227">
        <f t="shared" si="74"/>
        <v>25</v>
      </c>
    </row>
    <row r="1228" spans="1:10">
      <c r="A1228" t="s">
        <v>21</v>
      </c>
      <c r="B1228" t="s">
        <v>85</v>
      </c>
      <c r="C1228" s="460">
        <v>37</v>
      </c>
      <c r="D1228" s="460">
        <f>'Area 25'!BN40</f>
        <v>4</v>
      </c>
      <c r="E1228" s="460">
        <f>'Area 25'!BR40</f>
        <v>5</v>
      </c>
      <c r="F1228" s="460">
        <f>'Area 25'!BP40</f>
        <v>20</v>
      </c>
      <c r="G1228" s="460" t="str">
        <f>'Area 25'!BV40</f>
        <v>55</v>
      </c>
      <c r="H1228">
        <f t="shared" si="72"/>
        <v>5</v>
      </c>
      <c r="I1228">
        <f t="shared" si="73"/>
        <v>5</v>
      </c>
      <c r="J1228">
        <f t="shared" si="74"/>
        <v>25</v>
      </c>
    </row>
    <row r="1229" spans="1:10">
      <c r="A1229" t="s">
        <v>21</v>
      </c>
      <c r="B1229" t="s">
        <v>86</v>
      </c>
      <c r="C1229" s="460">
        <v>38</v>
      </c>
      <c r="D1229" s="460">
        <f>'Area 25'!BN41</f>
        <v>-1</v>
      </c>
      <c r="E1229" s="460">
        <f>'Area 25'!BR41</f>
        <v>1</v>
      </c>
      <c r="F1229" s="460">
        <f>'Area 25'!BP41</f>
        <v>-1</v>
      </c>
      <c r="G1229" s="460" t="str">
        <f>'Area 25'!BV41</f>
        <v>-1-1</v>
      </c>
      <c r="H1229">
        <f t="shared" si="72"/>
        <v>-1</v>
      </c>
      <c r="I1229">
        <f t="shared" si="73"/>
        <v>-1</v>
      </c>
      <c r="J1229">
        <f t="shared" si="74"/>
        <v>1</v>
      </c>
    </row>
    <row r="1230" spans="1:10">
      <c r="A1230" t="s">
        <v>21</v>
      </c>
      <c r="B1230" t="s">
        <v>87</v>
      </c>
      <c r="C1230" s="460">
        <v>39</v>
      </c>
      <c r="D1230" s="460">
        <f>'Area 25'!BN42</f>
        <v>-1</v>
      </c>
      <c r="E1230" s="460">
        <f>'Area 25'!BR42</f>
        <v>1</v>
      </c>
      <c r="F1230" s="460">
        <f>'Area 25'!BP42</f>
        <v>-1</v>
      </c>
      <c r="G1230" s="460" t="str">
        <f>'Area 25'!BV42</f>
        <v>-1-1</v>
      </c>
      <c r="H1230">
        <f t="shared" si="72"/>
        <v>-1</v>
      </c>
      <c r="I1230">
        <f t="shared" si="73"/>
        <v>-1</v>
      </c>
      <c r="J1230">
        <f t="shared" si="74"/>
        <v>1</v>
      </c>
    </row>
    <row r="1231" spans="1:10">
      <c r="A1231" t="s">
        <v>21</v>
      </c>
      <c r="B1231" t="s">
        <v>88</v>
      </c>
      <c r="C1231" s="460">
        <v>40</v>
      </c>
      <c r="D1231" s="460">
        <f>'Area 25'!BN43</f>
        <v>-1</v>
      </c>
      <c r="E1231" s="460">
        <f>'Area 25'!BR43</f>
        <v>1</v>
      </c>
      <c r="F1231" s="460">
        <f>'Area 25'!BP43</f>
        <v>-1</v>
      </c>
      <c r="G1231" s="460" t="str">
        <f>'Area 25'!BV43</f>
        <v>-1-1</v>
      </c>
      <c r="H1231">
        <f t="shared" si="72"/>
        <v>-1</v>
      </c>
      <c r="I1231">
        <f t="shared" si="73"/>
        <v>-1</v>
      </c>
      <c r="J1231">
        <f t="shared" si="74"/>
        <v>1</v>
      </c>
    </row>
    <row r="1232" spans="1:10">
      <c r="A1232" t="s">
        <v>21</v>
      </c>
      <c r="B1232" t="s">
        <v>89</v>
      </c>
      <c r="C1232" s="460">
        <v>41</v>
      </c>
      <c r="D1232" s="460">
        <f>'Area 25'!BN44</f>
        <v>1</v>
      </c>
      <c r="E1232" s="460">
        <f>'Area 25'!BR44</f>
        <v>1</v>
      </c>
      <c r="F1232" s="460">
        <f>'Area 25'!BP44</f>
        <v>1</v>
      </c>
      <c r="G1232" s="460" t="str">
        <f>'Area 25'!BV44</f>
        <v>13</v>
      </c>
      <c r="H1232">
        <f t="shared" si="72"/>
        <v>1</v>
      </c>
      <c r="I1232">
        <f t="shared" si="73"/>
        <v>1</v>
      </c>
      <c r="J1232">
        <f t="shared" si="74"/>
        <v>1</v>
      </c>
    </row>
    <row r="1233" spans="1:10">
      <c r="A1233" t="s">
        <v>21</v>
      </c>
      <c r="B1233" t="s">
        <v>90</v>
      </c>
      <c r="C1233" s="460">
        <v>42</v>
      </c>
      <c r="D1233" s="460">
        <f>'Area 25'!BN45</f>
        <v>1</v>
      </c>
      <c r="E1233" s="460">
        <f>'Area 25'!BR45</f>
        <v>1</v>
      </c>
      <c r="F1233" s="460">
        <f>'Area 25'!BP45</f>
        <v>1</v>
      </c>
      <c r="G1233" s="460" t="str">
        <f>'Area 25'!BV45</f>
        <v>13</v>
      </c>
      <c r="H1233">
        <f t="shared" si="72"/>
        <v>1</v>
      </c>
      <c r="I1233">
        <f t="shared" si="73"/>
        <v>1</v>
      </c>
      <c r="J1233">
        <f t="shared" si="74"/>
        <v>1</v>
      </c>
    </row>
    <row r="1234" spans="1:10">
      <c r="A1234" t="s">
        <v>21</v>
      </c>
      <c r="B1234" t="s">
        <v>92</v>
      </c>
      <c r="C1234" s="460">
        <v>43</v>
      </c>
      <c r="D1234" s="460">
        <f>'Area 25'!BN46</f>
        <v>0</v>
      </c>
      <c r="E1234" s="460">
        <f>'Area 25'!BR46</f>
        <v>0</v>
      </c>
      <c r="F1234" s="460">
        <f>'Area 25'!BP46</f>
        <v>0</v>
      </c>
      <c r="G1234" s="460" t="str">
        <f>'Area 25'!BV46</f>
        <v>0</v>
      </c>
      <c r="H1234">
        <f t="shared" si="72"/>
        <v>0</v>
      </c>
      <c r="I1234">
        <f t="shared" si="73"/>
        <v>0</v>
      </c>
      <c r="J1234">
        <f t="shared" si="74"/>
        <v>0</v>
      </c>
    </row>
    <row r="1235" spans="1:10">
      <c r="A1235" t="s">
        <v>21</v>
      </c>
      <c r="B1235" t="s">
        <v>93</v>
      </c>
      <c r="C1235" s="460">
        <v>44</v>
      </c>
      <c r="D1235" s="460">
        <f>'Area 25'!BN47</f>
        <v>0</v>
      </c>
      <c r="E1235" s="460">
        <f>'Area 25'!BR47</f>
        <v>0</v>
      </c>
      <c r="F1235" s="460">
        <f>'Area 25'!BP47</f>
        <v>0</v>
      </c>
      <c r="G1235" s="460" t="str">
        <f>'Area 25'!BV47</f>
        <v>0</v>
      </c>
      <c r="H1235">
        <f t="shared" si="72"/>
        <v>0</v>
      </c>
      <c r="I1235">
        <f t="shared" si="73"/>
        <v>0</v>
      </c>
      <c r="J1235">
        <f t="shared" si="74"/>
        <v>0</v>
      </c>
    </row>
    <row r="1236" spans="1:10">
      <c r="A1236" t="s">
        <v>21</v>
      </c>
      <c r="B1236" t="s">
        <v>94</v>
      </c>
      <c r="C1236" s="460">
        <v>45</v>
      </c>
      <c r="D1236" s="460">
        <f>'Area 25'!BN48</f>
        <v>0</v>
      </c>
      <c r="E1236" s="460">
        <f>'Area 25'!BR48</f>
        <v>0</v>
      </c>
      <c r="F1236" s="460">
        <f>'Area 25'!BP48</f>
        <v>0</v>
      </c>
      <c r="G1236" s="460" t="str">
        <f>'Area 25'!BV48</f>
        <v>0</v>
      </c>
      <c r="H1236">
        <f t="shared" si="72"/>
        <v>0</v>
      </c>
      <c r="I1236">
        <f t="shared" si="73"/>
        <v>0</v>
      </c>
      <c r="J1236">
        <f t="shared" si="74"/>
        <v>0</v>
      </c>
    </row>
    <row r="1237" spans="1:10">
      <c r="A1237" t="s">
        <v>21</v>
      </c>
      <c r="B1237" t="s">
        <v>95</v>
      </c>
      <c r="C1237" s="460">
        <v>46</v>
      </c>
      <c r="D1237" s="460">
        <f>'Area 25'!BN49</f>
        <v>0</v>
      </c>
      <c r="E1237" s="460">
        <f>'Area 25'!BR49</f>
        <v>0</v>
      </c>
      <c r="F1237" s="460">
        <f>'Area 25'!BP49</f>
        <v>0</v>
      </c>
      <c r="G1237" s="460" t="str">
        <f>'Area 25'!BV49</f>
        <v>0</v>
      </c>
      <c r="H1237">
        <f t="shared" si="72"/>
        <v>0</v>
      </c>
      <c r="I1237">
        <f t="shared" si="73"/>
        <v>0</v>
      </c>
      <c r="J1237">
        <f t="shared" si="74"/>
        <v>0</v>
      </c>
    </row>
    <row r="1238" spans="1:10">
      <c r="A1238" t="s">
        <v>21</v>
      </c>
      <c r="B1238" t="s">
        <v>97</v>
      </c>
      <c r="C1238" s="460">
        <v>47</v>
      </c>
      <c r="D1238" s="460">
        <f>'Area 25'!BN50</f>
        <v>1</v>
      </c>
      <c r="E1238" s="460">
        <f>'Area 25'!BR50</f>
        <v>1</v>
      </c>
      <c r="F1238" s="460">
        <f>'Area 25'!BP50</f>
        <v>1</v>
      </c>
      <c r="G1238" s="460" t="str">
        <f>'Area 25'!BV50</f>
        <v>13</v>
      </c>
      <c r="H1238">
        <f t="shared" si="72"/>
        <v>1</v>
      </c>
      <c r="I1238">
        <f t="shared" si="73"/>
        <v>1</v>
      </c>
      <c r="J1238">
        <f t="shared" si="74"/>
        <v>1</v>
      </c>
    </row>
    <row r="1239" spans="1:10">
      <c r="A1239" t="s">
        <v>21</v>
      </c>
      <c r="B1239" t="s">
        <v>98</v>
      </c>
      <c r="C1239" s="460">
        <v>48</v>
      </c>
      <c r="D1239" s="460">
        <f>'Area 25'!BN51</f>
        <v>1</v>
      </c>
      <c r="E1239" s="460">
        <f>'Area 25'!BR51</f>
        <v>1</v>
      </c>
      <c r="F1239" s="460">
        <f>'Area 25'!BP51</f>
        <v>1</v>
      </c>
      <c r="G1239" s="460" t="str">
        <f>'Area 25'!BV51</f>
        <v>13</v>
      </c>
      <c r="H1239">
        <f t="shared" si="72"/>
        <v>1</v>
      </c>
      <c r="I1239">
        <f t="shared" si="73"/>
        <v>1</v>
      </c>
      <c r="J1239">
        <f t="shared" si="74"/>
        <v>1</v>
      </c>
    </row>
    <row r="1240" spans="1:10">
      <c r="A1240" t="s">
        <v>21</v>
      </c>
      <c r="B1240" t="s">
        <v>99</v>
      </c>
      <c r="C1240" s="460">
        <v>49</v>
      </c>
      <c r="D1240" s="460">
        <f>'Area 25'!BN52</f>
        <v>0</v>
      </c>
      <c r="E1240" s="460">
        <f>'Area 25'!BR52</f>
        <v>0</v>
      </c>
      <c r="F1240" s="460">
        <f>'Area 25'!BP52</f>
        <v>0</v>
      </c>
      <c r="G1240" s="460" t="str">
        <f>'Area 25'!BV52</f>
        <v>0</v>
      </c>
      <c r="H1240">
        <f t="shared" si="72"/>
        <v>0</v>
      </c>
      <c r="I1240">
        <f t="shared" si="73"/>
        <v>0</v>
      </c>
      <c r="J1240">
        <f t="shared" si="74"/>
        <v>0</v>
      </c>
    </row>
    <row r="1241" spans="1:10">
      <c r="A1241" t="s">
        <v>21</v>
      </c>
      <c r="B1241" t="s">
        <v>100</v>
      </c>
      <c r="C1241" s="460">
        <v>50</v>
      </c>
      <c r="D1241" s="460">
        <f>'Area 25'!BN53</f>
        <v>2</v>
      </c>
      <c r="E1241" s="460">
        <f>'Area 25'!BR53</f>
        <v>4</v>
      </c>
      <c r="F1241" s="460">
        <f>'Area 25'!BP53</f>
        <v>8</v>
      </c>
      <c r="G1241" s="460" t="str">
        <f>'Area 25'!BV53</f>
        <v>34</v>
      </c>
      <c r="H1241">
        <f t="shared" si="72"/>
        <v>3</v>
      </c>
      <c r="I1241">
        <f t="shared" si="73"/>
        <v>4</v>
      </c>
      <c r="J1241">
        <f t="shared" si="74"/>
        <v>12</v>
      </c>
    </row>
    <row r="1242" spans="1:10">
      <c r="A1242" t="s">
        <v>21</v>
      </c>
      <c r="B1242" t="s">
        <v>101</v>
      </c>
      <c r="C1242" s="460">
        <v>51</v>
      </c>
      <c r="D1242" s="460">
        <f>'Area 25'!BN54</f>
        <v>-1</v>
      </c>
      <c r="E1242" s="460">
        <f>'Area 25'!BR54</f>
        <v>1</v>
      </c>
      <c r="F1242" s="460">
        <f>'Area 25'!BP54</f>
        <v>-1</v>
      </c>
      <c r="G1242" s="460" t="str">
        <f>'Area 25'!BV54</f>
        <v>-1-1</v>
      </c>
      <c r="H1242">
        <f t="shared" si="72"/>
        <v>-1</v>
      </c>
      <c r="I1242">
        <f t="shared" si="73"/>
        <v>-1</v>
      </c>
      <c r="J1242">
        <f t="shared" si="74"/>
        <v>1</v>
      </c>
    </row>
    <row r="1243" spans="1:10">
      <c r="A1243" t="s">
        <v>21</v>
      </c>
      <c r="B1243" t="s">
        <v>102</v>
      </c>
      <c r="C1243" s="460">
        <v>52</v>
      </c>
      <c r="D1243" s="460">
        <f>'Area 25'!BN55</f>
        <v>0</v>
      </c>
      <c r="E1243" s="460">
        <f>'Area 25'!BR55</f>
        <v>0</v>
      </c>
      <c r="F1243" s="460">
        <f>'Area 25'!BP55</f>
        <v>0</v>
      </c>
      <c r="G1243" s="460" t="str">
        <f>'Area 25'!BV55</f>
        <v>0</v>
      </c>
      <c r="H1243">
        <f t="shared" si="72"/>
        <v>0</v>
      </c>
      <c r="I1243">
        <f t="shared" si="73"/>
        <v>0</v>
      </c>
      <c r="J1243">
        <f t="shared" si="74"/>
        <v>0</v>
      </c>
    </row>
    <row r="1244" spans="1:10">
      <c r="A1244" t="s">
        <v>21</v>
      </c>
      <c r="B1244" t="s">
        <v>103</v>
      </c>
      <c r="C1244" s="460">
        <v>53</v>
      </c>
      <c r="D1244" s="460">
        <f>'Area 25'!BN56</f>
        <v>1</v>
      </c>
      <c r="E1244" s="460">
        <f>'Area 25'!BR56</f>
        <v>1</v>
      </c>
      <c r="F1244" s="460">
        <f>'Area 25'!BP56</f>
        <v>1</v>
      </c>
      <c r="G1244" s="460" t="str">
        <f>'Area 25'!BV56</f>
        <v>13</v>
      </c>
      <c r="H1244">
        <f t="shared" ref="H1244:H1307" si="75">VLOOKUP(F1244,biorisk,2,FALSE)</f>
        <v>1</v>
      </c>
      <c r="I1244">
        <f t="shared" ref="I1244:I1307" si="76">VLOOKUP(G1244,futurerisk,2,FALSE)</f>
        <v>1</v>
      </c>
      <c r="J1244">
        <f t="shared" ref="J1244:J1307" si="77">H1244*I1244</f>
        <v>1</v>
      </c>
    </row>
    <row r="1245" spans="1:10">
      <c r="A1245" t="s">
        <v>21</v>
      </c>
      <c r="B1245" t="s">
        <v>104</v>
      </c>
      <c r="C1245" s="460">
        <v>54</v>
      </c>
      <c r="D1245" s="460">
        <f>'Area 25'!BN57</f>
        <v>-1</v>
      </c>
      <c r="E1245" s="460">
        <f>'Area 25'!BR57</f>
        <v>1</v>
      </c>
      <c r="F1245" s="460">
        <f>'Area 25'!BP57</f>
        <v>-1</v>
      </c>
      <c r="G1245" s="460" t="str">
        <f>'Area 25'!BV57</f>
        <v>-1-1</v>
      </c>
      <c r="H1245">
        <f t="shared" si="75"/>
        <v>-1</v>
      </c>
      <c r="I1245">
        <f t="shared" si="76"/>
        <v>-1</v>
      </c>
      <c r="J1245">
        <f t="shared" si="77"/>
        <v>1</v>
      </c>
    </row>
    <row r="1246" spans="1:10">
      <c r="A1246" t="s">
        <v>21</v>
      </c>
      <c r="B1246" t="s">
        <v>105</v>
      </c>
      <c r="C1246" s="460">
        <v>55</v>
      </c>
      <c r="D1246" s="460">
        <f>'Area 25'!BN58</f>
        <v>-1</v>
      </c>
      <c r="E1246" s="460">
        <f>'Area 25'!BR58</f>
        <v>1</v>
      </c>
      <c r="F1246" s="460">
        <f>'Area 25'!BP58</f>
        <v>-1</v>
      </c>
      <c r="G1246" s="460" t="str">
        <f>'Area 25'!BV58</f>
        <v>-1-1</v>
      </c>
      <c r="H1246">
        <f t="shared" si="75"/>
        <v>-1</v>
      </c>
      <c r="I1246">
        <f t="shared" si="76"/>
        <v>-1</v>
      </c>
      <c r="J1246">
        <f t="shared" si="77"/>
        <v>1</v>
      </c>
    </row>
    <row r="1247" spans="1:10">
      <c r="A1247" t="s">
        <v>21</v>
      </c>
      <c r="B1247" t="s">
        <v>106</v>
      </c>
      <c r="C1247" s="460">
        <v>56</v>
      </c>
      <c r="D1247" s="460">
        <f>'Area 25'!BN59</f>
        <v>-1</v>
      </c>
      <c r="E1247" s="460">
        <f>'Area 25'!BR59</f>
        <v>1</v>
      </c>
      <c r="F1247" s="460">
        <f>'Area 25'!BP59</f>
        <v>-1</v>
      </c>
      <c r="G1247" s="460" t="str">
        <f>'Area 25'!BV59</f>
        <v>-1-1</v>
      </c>
      <c r="H1247">
        <f t="shared" si="75"/>
        <v>-1</v>
      </c>
      <c r="I1247">
        <f t="shared" si="76"/>
        <v>-1</v>
      </c>
      <c r="J1247">
        <f t="shared" si="77"/>
        <v>1</v>
      </c>
    </row>
    <row r="1248" spans="1:10">
      <c r="A1248" t="s">
        <v>21</v>
      </c>
      <c r="B1248" t="s">
        <v>107</v>
      </c>
      <c r="C1248" s="460">
        <v>57</v>
      </c>
      <c r="D1248" s="460">
        <f>'Area 25'!BN60</f>
        <v>-1</v>
      </c>
      <c r="E1248" s="460">
        <f>'Area 25'!BR60</f>
        <v>1</v>
      </c>
      <c r="F1248" s="460">
        <f>'Area 25'!BP60</f>
        <v>-1</v>
      </c>
      <c r="G1248" s="460" t="str">
        <f>'Area 25'!BV60</f>
        <v>-1-1</v>
      </c>
      <c r="H1248">
        <f t="shared" si="75"/>
        <v>-1</v>
      </c>
      <c r="I1248">
        <f t="shared" si="76"/>
        <v>-1</v>
      </c>
      <c r="J1248">
        <f t="shared" si="77"/>
        <v>1</v>
      </c>
    </row>
    <row r="1249" spans="1:10">
      <c r="A1249" t="s">
        <v>21</v>
      </c>
      <c r="B1249" t="s">
        <v>108</v>
      </c>
      <c r="C1249" s="460">
        <v>58</v>
      </c>
      <c r="D1249" s="460">
        <f>'Area 25'!BN61</f>
        <v>-1</v>
      </c>
      <c r="E1249" s="460">
        <f>'Area 25'!BR61</f>
        <v>1</v>
      </c>
      <c r="F1249" s="460">
        <f>'Area 25'!BP61</f>
        <v>-1</v>
      </c>
      <c r="G1249" s="460" t="str">
        <f>'Area 25'!BV61</f>
        <v>-1-1</v>
      </c>
      <c r="H1249">
        <f t="shared" si="75"/>
        <v>-1</v>
      </c>
      <c r="I1249">
        <f t="shared" si="76"/>
        <v>-1</v>
      </c>
      <c r="J1249">
        <f t="shared" si="77"/>
        <v>1</v>
      </c>
    </row>
    <row r="1250" spans="1:10">
      <c r="A1250" t="s">
        <v>21</v>
      </c>
      <c r="B1250" t="s">
        <v>109</v>
      </c>
      <c r="C1250" s="460">
        <v>59</v>
      </c>
      <c r="D1250" s="460">
        <f>'Area 25'!BN62</f>
        <v>-1</v>
      </c>
      <c r="E1250" s="460">
        <f>'Area 25'!BR62</f>
        <v>1</v>
      </c>
      <c r="F1250" s="460">
        <f>'Area 25'!BP62</f>
        <v>-1</v>
      </c>
      <c r="G1250" s="460" t="str">
        <f>'Area 25'!BV62</f>
        <v>-1-1</v>
      </c>
      <c r="H1250">
        <f t="shared" si="75"/>
        <v>-1</v>
      </c>
      <c r="I1250">
        <f t="shared" si="76"/>
        <v>-1</v>
      </c>
      <c r="J1250">
        <f t="shared" si="77"/>
        <v>1</v>
      </c>
    </row>
    <row r="1251" spans="1:10">
      <c r="A1251" t="s">
        <v>21</v>
      </c>
      <c r="B1251" t="s">
        <v>110</v>
      </c>
      <c r="C1251" s="460">
        <v>60</v>
      </c>
      <c r="D1251" s="460">
        <f>'Area 25'!BN63</f>
        <v>0</v>
      </c>
      <c r="E1251" s="460">
        <f>'Area 25'!BR63</f>
        <v>0</v>
      </c>
      <c r="F1251" s="460">
        <f>'Area 25'!BP63</f>
        <v>0</v>
      </c>
      <c r="G1251" s="460" t="str">
        <f>'Area 25'!BV63</f>
        <v>0</v>
      </c>
      <c r="H1251">
        <f t="shared" si="75"/>
        <v>0</v>
      </c>
      <c r="I1251">
        <f t="shared" si="76"/>
        <v>0</v>
      </c>
      <c r="J1251">
        <f t="shared" si="77"/>
        <v>0</v>
      </c>
    </row>
    <row r="1252" spans="1:10">
      <c r="A1252" t="s">
        <v>21</v>
      </c>
      <c r="B1252" t="s">
        <v>111</v>
      </c>
      <c r="C1252" s="460">
        <v>61</v>
      </c>
      <c r="D1252" s="460">
        <f>'Area 25'!BN64</f>
        <v>-1</v>
      </c>
      <c r="E1252" s="460">
        <f>'Area 25'!BR64</f>
        <v>1</v>
      </c>
      <c r="F1252" s="460">
        <f>'Area 25'!BP64</f>
        <v>-1</v>
      </c>
      <c r="G1252" s="460" t="str">
        <f>'Area 25'!BV64</f>
        <v>-1-1</v>
      </c>
      <c r="H1252">
        <f t="shared" si="75"/>
        <v>-1</v>
      </c>
      <c r="I1252">
        <f t="shared" si="76"/>
        <v>-1</v>
      </c>
      <c r="J1252">
        <f t="shared" si="77"/>
        <v>1</v>
      </c>
    </row>
    <row r="1253" spans="1:10">
      <c r="A1253" t="s">
        <v>21</v>
      </c>
      <c r="B1253" t="s">
        <v>112</v>
      </c>
      <c r="C1253" s="460">
        <v>62</v>
      </c>
      <c r="D1253" s="460">
        <f>'Area 25'!BN65</f>
        <v>0</v>
      </c>
      <c r="E1253" s="460">
        <f>'Area 25'!BR65</f>
        <v>0</v>
      </c>
      <c r="F1253" s="460">
        <f>'Area 25'!BP65</f>
        <v>0</v>
      </c>
      <c r="G1253" s="460" t="str">
        <f>'Area 25'!BV65</f>
        <v>0</v>
      </c>
      <c r="H1253">
        <f t="shared" si="75"/>
        <v>0</v>
      </c>
      <c r="I1253">
        <f t="shared" si="76"/>
        <v>0</v>
      </c>
      <c r="J1253">
        <f t="shared" si="77"/>
        <v>0</v>
      </c>
    </row>
    <row r="1254" spans="1:10">
      <c r="A1254" t="s">
        <v>21</v>
      </c>
      <c r="B1254" t="s">
        <v>113</v>
      </c>
      <c r="C1254" s="460">
        <v>63</v>
      </c>
      <c r="D1254" s="460">
        <f>'Area 25'!BN66</f>
        <v>0</v>
      </c>
      <c r="E1254" s="460">
        <f>'Area 25'!BR66</f>
        <v>0</v>
      </c>
      <c r="F1254" s="460">
        <f>'Area 25'!BP66</f>
        <v>0</v>
      </c>
      <c r="G1254" s="460" t="str">
        <f>'Area 25'!BV66</f>
        <v>0</v>
      </c>
      <c r="H1254">
        <f t="shared" si="75"/>
        <v>0</v>
      </c>
      <c r="I1254">
        <f t="shared" si="76"/>
        <v>0</v>
      </c>
      <c r="J1254">
        <f t="shared" si="77"/>
        <v>0</v>
      </c>
    </row>
    <row r="1255" spans="1:10">
      <c r="A1255" t="s">
        <v>21</v>
      </c>
      <c r="B1255" t="s">
        <v>114</v>
      </c>
      <c r="C1255" s="460">
        <v>64</v>
      </c>
      <c r="D1255" s="460">
        <f>'Area 25'!BN67</f>
        <v>0</v>
      </c>
      <c r="E1255" s="460">
        <f>'Area 25'!BR67</f>
        <v>0</v>
      </c>
      <c r="F1255" s="460">
        <f>'Area 25'!BP67</f>
        <v>0</v>
      </c>
      <c r="G1255" s="460" t="str">
        <f>'Area 25'!BV67</f>
        <v>0</v>
      </c>
      <c r="H1255">
        <f t="shared" si="75"/>
        <v>0</v>
      </c>
      <c r="I1255">
        <f t="shared" si="76"/>
        <v>0</v>
      </c>
      <c r="J1255">
        <f t="shared" si="77"/>
        <v>0</v>
      </c>
    </row>
    <row r="1256" spans="1:10">
      <c r="A1256" t="s">
        <v>21</v>
      </c>
      <c r="B1256" t="s">
        <v>115</v>
      </c>
      <c r="C1256" s="460">
        <v>65</v>
      </c>
      <c r="D1256" s="460">
        <f>'Area 25'!BN68</f>
        <v>0</v>
      </c>
      <c r="E1256" s="460">
        <f>'Area 25'!BR68</f>
        <v>0</v>
      </c>
      <c r="F1256" s="460">
        <f>'Area 25'!BP68</f>
        <v>0</v>
      </c>
      <c r="G1256" s="460" t="str">
        <f>'Area 25'!BV68</f>
        <v>0</v>
      </c>
      <c r="H1256">
        <f t="shared" si="75"/>
        <v>0</v>
      </c>
      <c r="I1256">
        <f t="shared" si="76"/>
        <v>0</v>
      </c>
      <c r="J1256">
        <f t="shared" si="77"/>
        <v>0</v>
      </c>
    </row>
    <row r="1257" spans="1:10">
      <c r="A1257" t="s">
        <v>21</v>
      </c>
      <c r="B1257" t="s">
        <v>116</v>
      </c>
      <c r="C1257" s="460">
        <v>66</v>
      </c>
      <c r="D1257" s="460">
        <f>'Area 25'!BN69</f>
        <v>0</v>
      </c>
      <c r="E1257" s="460">
        <f>'Area 25'!BR69</f>
        <v>0</v>
      </c>
      <c r="F1257" s="460">
        <f>'Area 25'!BP69</f>
        <v>0</v>
      </c>
      <c r="G1257" s="460" t="str">
        <f>'Area 25'!BV69</f>
        <v>0</v>
      </c>
      <c r="H1257">
        <f t="shared" si="75"/>
        <v>0</v>
      </c>
      <c r="I1257">
        <f t="shared" si="76"/>
        <v>0</v>
      </c>
      <c r="J1257">
        <f t="shared" si="77"/>
        <v>0</v>
      </c>
    </row>
    <row r="1258" spans="1:10">
      <c r="A1258" t="s">
        <v>21</v>
      </c>
      <c r="B1258" t="s">
        <v>118</v>
      </c>
      <c r="C1258" s="460">
        <v>67</v>
      </c>
      <c r="D1258" s="460">
        <f>'Area 25'!BN70</f>
        <v>-1</v>
      </c>
      <c r="E1258" s="460">
        <f>'Area 25'!BR70</f>
        <v>1</v>
      </c>
      <c r="F1258" s="460">
        <f>'Area 25'!BP70</f>
        <v>-1</v>
      </c>
      <c r="G1258" s="460" t="str">
        <f>'Area 25'!BV70</f>
        <v>-1-1</v>
      </c>
      <c r="H1258">
        <f t="shared" si="75"/>
        <v>-1</v>
      </c>
      <c r="I1258">
        <f t="shared" si="76"/>
        <v>-1</v>
      </c>
      <c r="J1258">
        <f t="shared" si="77"/>
        <v>1</v>
      </c>
    </row>
    <row r="1259" spans="1:10">
      <c r="A1259" t="s">
        <v>21</v>
      </c>
      <c r="B1259" t="s">
        <v>119</v>
      </c>
      <c r="C1259" s="460">
        <v>68</v>
      </c>
      <c r="D1259" s="460">
        <f>'Area 25'!BN71</f>
        <v>-1</v>
      </c>
      <c r="E1259" s="460">
        <f>'Area 25'!BR71</f>
        <v>1</v>
      </c>
      <c r="F1259" s="460">
        <f>'Area 25'!BP71</f>
        <v>-1</v>
      </c>
      <c r="G1259" s="460" t="str">
        <f>'Area 25'!BV71</f>
        <v>-1-1</v>
      </c>
      <c r="H1259">
        <f t="shared" si="75"/>
        <v>-1</v>
      </c>
      <c r="I1259">
        <f t="shared" si="76"/>
        <v>-1</v>
      </c>
      <c r="J1259">
        <f t="shared" si="77"/>
        <v>1</v>
      </c>
    </row>
    <row r="1260" spans="1:10">
      <c r="A1260" t="s">
        <v>21</v>
      </c>
      <c r="B1260" t="s">
        <v>120</v>
      </c>
      <c r="C1260" s="460">
        <v>69</v>
      </c>
      <c r="D1260" s="460">
        <f>'Area 25'!BN72</f>
        <v>0</v>
      </c>
      <c r="E1260" s="460">
        <f>'Area 25'!BR72</f>
        <v>0</v>
      </c>
      <c r="F1260" s="460">
        <f>'Area 25'!BP72</f>
        <v>0</v>
      </c>
      <c r="G1260" s="460" t="str">
        <f>'Area 25'!BV72</f>
        <v>0</v>
      </c>
      <c r="H1260">
        <f t="shared" si="75"/>
        <v>0</v>
      </c>
      <c r="I1260">
        <f t="shared" si="76"/>
        <v>0</v>
      </c>
      <c r="J1260">
        <f t="shared" si="77"/>
        <v>0</v>
      </c>
    </row>
    <row r="1261" spans="1:10">
      <c r="A1261" t="s">
        <v>21</v>
      </c>
      <c r="B1261" t="s">
        <v>121</v>
      </c>
      <c r="C1261" s="460">
        <v>70</v>
      </c>
      <c r="D1261" s="460">
        <f>'Area 25'!BN73</f>
        <v>-1</v>
      </c>
      <c r="E1261" s="460">
        <f>'Area 25'!BR73</f>
        <v>1</v>
      </c>
      <c r="F1261" s="460">
        <f>'Area 25'!BP73</f>
        <v>-1</v>
      </c>
      <c r="G1261" s="460" t="str">
        <f>'Area 25'!BV73</f>
        <v>-1-1</v>
      </c>
      <c r="H1261">
        <f t="shared" si="75"/>
        <v>-1</v>
      </c>
      <c r="I1261">
        <f t="shared" si="76"/>
        <v>-1</v>
      </c>
      <c r="J1261">
        <f t="shared" si="77"/>
        <v>1</v>
      </c>
    </row>
    <row r="1262" spans="1:10">
      <c r="A1262" t="s">
        <v>22</v>
      </c>
      <c r="B1262" t="s">
        <v>40</v>
      </c>
      <c r="C1262" s="460">
        <v>1</v>
      </c>
      <c r="D1262">
        <f>'Area 25'!CG4</f>
        <v>-1</v>
      </c>
      <c r="E1262" s="460">
        <f>'Area 25'!CK4</f>
        <v>1</v>
      </c>
      <c r="F1262" s="460">
        <f>'Area 25'!CI4</f>
        <v>-1</v>
      </c>
      <c r="G1262" s="460" t="str">
        <f>'Area 25'!CO4</f>
        <v>-1-1</v>
      </c>
      <c r="H1262">
        <f t="shared" si="75"/>
        <v>-1</v>
      </c>
      <c r="I1262">
        <f t="shared" si="76"/>
        <v>-1</v>
      </c>
      <c r="J1262">
        <f t="shared" si="77"/>
        <v>1</v>
      </c>
    </row>
    <row r="1263" spans="1:10">
      <c r="A1263" t="s">
        <v>22</v>
      </c>
      <c r="B1263" t="s">
        <v>41</v>
      </c>
      <c r="C1263" s="460">
        <v>2</v>
      </c>
      <c r="D1263">
        <f>'Area 25'!CG4</f>
        <v>-1</v>
      </c>
      <c r="E1263" s="460">
        <f>'Area 25'!CK4</f>
        <v>1</v>
      </c>
      <c r="F1263" s="460">
        <f>'Area 25'!CI4</f>
        <v>-1</v>
      </c>
      <c r="G1263" s="460" t="str">
        <f>'Area 25'!CO4</f>
        <v>-1-1</v>
      </c>
      <c r="H1263">
        <f t="shared" si="75"/>
        <v>-1</v>
      </c>
      <c r="I1263">
        <f t="shared" si="76"/>
        <v>-1</v>
      </c>
      <c r="J1263">
        <f t="shared" si="77"/>
        <v>1</v>
      </c>
    </row>
    <row r="1264" spans="1:10">
      <c r="A1264" t="s">
        <v>22</v>
      </c>
      <c r="B1264" t="s">
        <v>44</v>
      </c>
      <c r="C1264" s="460">
        <v>3</v>
      </c>
      <c r="D1264">
        <f>'Area 25'!CG5</f>
        <v>1</v>
      </c>
      <c r="E1264" s="460">
        <f>'Area 25'!CK5</f>
        <v>1</v>
      </c>
      <c r="F1264" s="460">
        <f>'Area 25'!CI5</f>
        <v>1</v>
      </c>
      <c r="G1264" s="460" t="str">
        <f>'Area 25'!CO5</f>
        <v>13</v>
      </c>
      <c r="H1264">
        <f t="shared" si="75"/>
        <v>1</v>
      </c>
      <c r="I1264">
        <f t="shared" si="76"/>
        <v>1</v>
      </c>
      <c r="J1264">
        <f t="shared" si="77"/>
        <v>1</v>
      </c>
    </row>
    <row r="1265" spans="1:10">
      <c r="A1265" t="s">
        <v>22</v>
      </c>
      <c r="B1265" t="s">
        <v>45</v>
      </c>
      <c r="C1265" s="460">
        <v>4</v>
      </c>
      <c r="D1265">
        <f>'Area 25'!CG6</f>
        <v>1</v>
      </c>
      <c r="E1265" s="460">
        <f>'Area 25'!CK6</f>
        <v>1</v>
      </c>
      <c r="F1265" s="460">
        <f>'Area 25'!CI6</f>
        <v>1</v>
      </c>
      <c r="G1265" s="460" t="str">
        <f>'Area 25'!CO6</f>
        <v>13</v>
      </c>
      <c r="H1265">
        <f t="shared" si="75"/>
        <v>1</v>
      </c>
      <c r="I1265">
        <f t="shared" si="76"/>
        <v>1</v>
      </c>
      <c r="J1265">
        <f t="shared" si="77"/>
        <v>1</v>
      </c>
    </row>
    <row r="1266" spans="1:10">
      <c r="A1266" t="s">
        <v>22</v>
      </c>
      <c r="B1266" t="s">
        <v>46</v>
      </c>
      <c r="C1266" s="460">
        <v>5</v>
      </c>
      <c r="D1266">
        <f>'Area 25'!CG7</f>
        <v>0</v>
      </c>
      <c r="E1266" s="460">
        <f>'Area 25'!CK7</f>
        <v>0</v>
      </c>
      <c r="F1266" s="460">
        <f>'Area 25'!CI7</f>
        <v>0</v>
      </c>
      <c r="G1266" s="460" t="str">
        <f>'Area 25'!CO7</f>
        <v>0</v>
      </c>
      <c r="H1266">
        <f t="shared" si="75"/>
        <v>0</v>
      </c>
      <c r="I1266">
        <f t="shared" si="76"/>
        <v>0</v>
      </c>
      <c r="J1266">
        <f t="shared" si="77"/>
        <v>0</v>
      </c>
    </row>
    <row r="1267" spans="1:10">
      <c r="A1267" t="s">
        <v>22</v>
      </c>
      <c r="B1267" t="s">
        <v>48</v>
      </c>
      <c r="C1267" s="460">
        <v>6</v>
      </c>
      <c r="D1267">
        <f>'Area 25'!CG8</f>
        <v>1</v>
      </c>
      <c r="E1267" s="460">
        <f>'Area 25'!CK8</f>
        <v>1</v>
      </c>
      <c r="F1267" s="460">
        <f>'Area 25'!CI8</f>
        <v>1</v>
      </c>
      <c r="G1267" s="460" t="str">
        <f>'Area 25'!CO8</f>
        <v>13</v>
      </c>
      <c r="H1267">
        <f t="shared" si="75"/>
        <v>1</v>
      </c>
      <c r="I1267">
        <f t="shared" si="76"/>
        <v>1</v>
      </c>
      <c r="J1267">
        <f t="shared" si="77"/>
        <v>1</v>
      </c>
    </row>
    <row r="1268" spans="1:10">
      <c r="A1268" t="s">
        <v>22</v>
      </c>
      <c r="B1268" t="s">
        <v>49</v>
      </c>
      <c r="C1268" s="460">
        <v>7</v>
      </c>
      <c r="D1268">
        <f>'Area 25'!CG9</f>
        <v>5</v>
      </c>
      <c r="E1268" s="460">
        <f>'Area 25'!CK9</f>
        <v>4</v>
      </c>
      <c r="F1268" s="460">
        <f>'Area 25'!CI9</f>
        <v>20</v>
      </c>
      <c r="G1268" s="460" t="str">
        <f>'Area 25'!CO9</f>
        <v>54</v>
      </c>
      <c r="H1268">
        <f t="shared" si="75"/>
        <v>5</v>
      </c>
      <c r="I1268">
        <f t="shared" si="76"/>
        <v>5</v>
      </c>
      <c r="J1268">
        <f t="shared" si="77"/>
        <v>25</v>
      </c>
    </row>
    <row r="1269" spans="1:10">
      <c r="A1269" t="s">
        <v>22</v>
      </c>
      <c r="B1269" t="s">
        <v>50</v>
      </c>
      <c r="C1269" s="460">
        <v>8</v>
      </c>
      <c r="D1269">
        <f>'Area 25'!CG10</f>
        <v>2</v>
      </c>
      <c r="E1269" s="460">
        <f>'Area 25'!CK10</f>
        <v>5</v>
      </c>
      <c r="F1269" s="460">
        <f>'Area 25'!CI10</f>
        <v>10</v>
      </c>
      <c r="G1269" s="460" t="str">
        <f>'Area 25'!CO10</f>
        <v>35</v>
      </c>
      <c r="H1269">
        <f t="shared" si="75"/>
        <v>3</v>
      </c>
      <c r="I1269">
        <f t="shared" si="76"/>
        <v>5</v>
      </c>
      <c r="J1269">
        <f t="shared" si="77"/>
        <v>15</v>
      </c>
    </row>
    <row r="1270" spans="1:10">
      <c r="A1270" t="s">
        <v>22</v>
      </c>
      <c r="B1270" t="s">
        <v>52</v>
      </c>
      <c r="C1270" s="460">
        <v>9</v>
      </c>
      <c r="D1270">
        <f>'Area 25'!CG11</f>
        <v>2</v>
      </c>
      <c r="E1270" s="460">
        <f>'Area 25'!CK11</f>
        <v>5</v>
      </c>
      <c r="F1270" s="460">
        <f>'Area 25'!CI11</f>
        <v>10</v>
      </c>
      <c r="G1270" s="460" t="str">
        <f>'Area 25'!CO11</f>
        <v>35</v>
      </c>
      <c r="H1270">
        <f t="shared" si="75"/>
        <v>3</v>
      </c>
      <c r="I1270">
        <f t="shared" si="76"/>
        <v>5</v>
      </c>
      <c r="J1270">
        <f t="shared" si="77"/>
        <v>15</v>
      </c>
    </row>
    <row r="1271" spans="1:10">
      <c r="A1271" t="s">
        <v>22</v>
      </c>
      <c r="B1271" t="s">
        <v>53</v>
      </c>
      <c r="C1271" s="460">
        <v>10</v>
      </c>
      <c r="D1271">
        <f>'Area 25'!CG12</f>
        <v>1</v>
      </c>
      <c r="E1271" s="460">
        <f>'Area 25'!CK12</f>
        <v>3</v>
      </c>
      <c r="F1271" s="460">
        <f>'Area 25'!CI12</f>
        <v>3</v>
      </c>
      <c r="G1271" s="460" t="str">
        <f>'Area 25'!CO12</f>
        <v>14</v>
      </c>
      <c r="H1271">
        <f t="shared" si="75"/>
        <v>1</v>
      </c>
      <c r="I1271">
        <f t="shared" si="76"/>
        <v>2</v>
      </c>
      <c r="J1271">
        <f t="shared" si="77"/>
        <v>2</v>
      </c>
    </row>
    <row r="1272" spans="1:10">
      <c r="A1272" t="s">
        <v>22</v>
      </c>
      <c r="B1272" t="s">
        <v>55</v>
      </c>
      <c r="C1272" s="460">
        <v>11</v>
      </c>
      <c r="D1272">
        <f>'Area 25'!CG13</f>
        <v>1</v>
      </c>
      <c r="E1272" s="460">
        <f>'Area 25'!CK13</f>
        <v>1</v>
      </c>
      <c r="F1272" s="460">
        <f>'Area 25'!CI13</f>
        <v>1</v>
      </c>
      <c r="G1272" s="460" t="str">
        <f>'Area 25'!CO13</f>
        <v>13</v>
      </c>
      <c r="H1272">
        <f t="shared" si="75"/>
        <v>1</v>
      </c>
      <c r="I1272">
        <f t="shared" si="76"/>
        <v>1</v>
      </c>
      <c r="J1272">
        <f t="shared" si="77"/>
        <v>1</v>
      </c>
    </row>
    <row r="1273" spans="1:10">
      <c r="A1273" t="s">
        <v>22</v>
      </c>
      <c r="B1273" t="s">
        <v>56</v>
      </c>
      <c r="C1273" s="460">
        <v>12</v>
      </c>
      <c r="D1273">
        <f>'Area 25'!CG14</f>
        <v>-1</v>
      </c>
      <c r="E1273" s="460">
        <f>'Area 25'!CK14</f>
        <v>1</v>
      </c>
      <c r="F1273" s="460">
        <f>'Area 25'!CI14</f>
        <v>-1</v>
      </c>
      <c r="G1273" s="460" t="str">
        <f>'Area 25'!CO14</f>
        <v>-1-1</v>
      </c>
      <c r="H1273">
        <f t="shared" si="75"/>
        <v>-1</v>
      </c>
      <c r="I1273">
        <f t="shared" si="76"/>
        <v>-1</v>
      </c>
      <c r="J1273">
        <f t="shared" si="77"/>
        <v>1</v>
      </c>
    </row>
    <row r="1274" spans="1:10">
      <c r="A1274" t="s">
        <v>22</v>
      </c>
      <c r="B1274" t="s">
        <v>57</v>
      </c>
      <c r="C1274" s="460">
        <v>13</v>
      </c>
      <c r="D1274">
        <f>'Area 25'!CG15</f>
        <v>0</v>
      </c>
      <c r="E1274" s="460">
        <f>'Area 25'!CK15</f>
        <v>0</v>
      </c>
      <c r="F1274" s="460">
        <f>'Area 25'!CI15</f>
        <v>0</v>
      </c>
      <c r="G1274" s="460" t="str">
        <f>'Area 25'!CO15</f>
        <v>0</v>
      </c>
      <c r="H1274">
        <f t="shared" si="75"/>
        <v>0</v>
      </c>
      <c r="I1274">
        <f t="shared" si="76"/>
        <v>0</v>
      </c>
      <c r="J1274">
        <f t="shared" si="77"/>
        <v>0</v>
      </c>
    </row>
    <row r="1275" spans="1:10">
      <c r="A1275" t="s">
        <v>22</v>
      </c>
      <c r="B1275" t="s">
        <v>58</v>
      </c>
      <c r="C1275" s="460">
        <v>14</v>
      </c>
      <c r="D1275">
        <f>'Area 25'!CG16</f>
        <v>0</v>
      </c>
      <c r="E1275" s="460">
        <f>'Area 25'!CK16</f>
        <v>0</v>
      </c>
      <c r="F1275" s="460">
        <f>'Area 25'!CI16</f>
        <v>0</v>
      </c>
      <c r="G1275" s="460" t="str">
        <f>'Area 25'!CO16</f>
        <v>0</v>
      </c>
      <c r="H1275">
        <f t="shared" si="75"/>
        <v>0</v>
      </c>
      <c r="I1275">
        <f t="shared" si="76"/>
        <v>0</v>
      </c>
      <c r="J1275">
        <f t="shared" si="77"/>
        <v>0</v>
      </c>
    </row>
    <row r="1276" spans="1:10">
      <c r="A1276" t="s">
        <v>22</v>
      </c>
      <c r="B1276" t="s">
        <v>59</v>
      </c>
      <c r="C1276" s="460">
        <v>15</v>
      </c>
      <c r="D1276">
        <f>'Area 25'!CG17</f>
        <v>0</v>
      </c>
      <c r="E1276" s="460">
        <f>'Area 25'!CK17</f>
        <v>0</v>
      </c>
      <c r="F1276" s="460">
        <f>'Area 25'!CI17</f>
        <v>0</v>
      </c>
      <c r="G1276" s="460" t="str">
        <f>'Area 25'!CO17</f>
        <v>0</v>
      </c>
      <c r="H1276">
        <f t="shared" si="75"/>
        <v>0</v>
      </c>
      <c r="I1276">
        <f t="shared" si="76"/>
        <v>0</v>
      </c>
      <c r="J1276">
        <f t="shared" si="77"/>
        <v>0</v>
      </c>
    </row>
    <row r="1277" spans="1:10">
      <c r="A1277" t="s">
        <v>22</v>
      </c>
      <c r="B1277" t="s">
        <v>61</v>
      </c>
      <c r="C1277" s="460">
        <v>16</v>
      </c>
      <c r="D1277">
        <f>'Area 25'!CG18</f>
        <v>0</v>
      </c>
      <c r="E1277" s="460">
        <f>'Area 25'!CK18</f>
        <v>0</v>
      </c>
      <c r="F1277" s="460">
        <f>'Area 25'!CI18</f>
        <v>0</v>
      </c>
      <c r="G1277" s="460" t="str">
        <f>'Area 25'!CO18</f>
        <v>0</v>
      </c>
      <c r="H1277">
        <f t="shared" si="75"/>
        <v>0</v>
      </c>
      <c r="I1277">
        <f t="shared" si="76"/>
        <v>0</v>
      </c>
      <c r="J1277">
        <f t="shared" si="77"/>
        <v>0</v>
      </c>
    </row>
    <row r="1278" spans="1:10">
      <c r="A1278" t="s">
        <v>22</v>
      </c>
      <c r="B1278" t="s">
        <v>62</v>
      </c>
      <c r="C1278" s="460">
        <v>17</v>
      </c>
      <c r="D1278">
        <f>'Area 25'!CG19</f>
        <v>1</v>
      </c>
      <c r="E1278" s="460">
        <f>'Area 25'!CK19</f>
        <v>1</v>
      </c>
      <c r="F1278" s="460">
        <f>'Area 25'!CI19</f>
        <v>1</v>
      </c>
      <c r="G1278" s="460" t="str">
        <f>'Area 25'!CO19</f>
        <v>13</v>
      </c>
      <c r="H1278">
        <f t="shared" si="75"/>
        <v>1</v>
      </c>
      <c r="I1278">
        <f t="shared" si="76"/>
        <v>1</v>
      </c>
      <c r="J1278">
        <f t="shared" si="77"/>
        <v>1</v>
      </c>
    </row>
    <row r="1279" spans="1:10">
      <c r="A1279" t="s">
        <v>22</v>
      </c>
      <c r="B1279" t="s">
        <v>291</v>
      </c>
      <c r="C1279" s="460">
        <v>18</v>
      </c>
      <c r="D1279">
        <f>'Area 25'!CG20</f>
        <v>1</v>
      </c>
      <c r="E1279" s="460">
        <f>'Area 25'!CK20</f>
        <v>1</v>
      </c>
      <c r="F1279" s="460">
        <f>'Area 25'!CI20</f>
        <v>1</v>
      </c>
      <c r="G1279" s="460" t="str">
        <f>'Area 25'!CO20</f>
        <v>13</v>
      </c>
      <c r="H1279">
        <f t="shared" si="75"/>
        <v>1</v>
      </c>
      <c r="I1279">
        <f t="shared" si="76"/>
        <v>1</v>
      </c>
      <c r="J1279">
        <f t="shared" si="77"/>
        <v>1</v>
      </c>
    </row>
    <row r="1280" spans="1:10">
      <c r="A1280" t="s">
        <v>22</v>
      </c>
      <c r="B1280" t="s">
        <v>64</v>
      </c>
      <c r="C1280" s="460">
        <v>19</v>
      </c>
      <c r="D1280">
        <f>'Area 25'!CG21</f>
        <v>1</v>
      </c>
      <c r="E1280" s="460">
        <f>'Area 25'!CK21</f>
        <v>1</v>
      </c>
      <c r="F1280" s="460">
        <f>'Area 25'!CI21</f>
        <v>1</v>
      </c>
      <c r="G1280" s="460" t="str">
        <f>'Area 25'!CO21</f>
        <v>13</v>
      </c>
      <c r="H1280">
        <f t="shared" si="75"/>
        <v>1</v>
      </c>
      <c r="I1280">
        <f t="shared" si="76"/>
        <v>1</v>
      </c>
      <c r="J1280">
        <f t="shared" si="77"/>
        <v>1</v>
      </c>
    </row>
    <row r="1281" spans="1:10">
      <c r="A1281" t="s">
        <v>22</v>
      </c>
      <c r="B1281" t="s">
        <v>65</v>
      </c>
      <c r="C1281" s="460">
        <v>20</v>
      </c>
      <c r="D1281">
        <f>'Area 25'!CG22</f>
        <v>-1</v>
      </c>
      <c r="E1281" s="460">
        <f>'Area 25'!CK22</f>
        <v>1</v>
      </c>
      <c r="F1281" s="460">
        <f>'Area 25'!CI22</f>
        <v>-1</v>
      </c>
      <c r="G1281" s="460" t="str">
        <f>'Area 25'!CO22</f>
        <v>-1-1</v>
      </c>
      <c r="H1281">
        <f t="shared" si="75"/>
        <v>-1</v>
      </c>
      <c r="I1281">
        <f t="shared" si="76"/>
        <v>-1</v>
      </c>
      <c r="J1281">
        <f t="shared" si="77"/>
        <v>1</v>
      </c>
    </row>
    <row r="1282" spans="1:10">
      <c r="A1282" t="s">
        <v>22</v>
      </c>
      <c r="B1282" t="s">
        <v>66</v>
      </c>
      <c r="C1282" s="460">
        <v>21</v>
      </c>
      <c r="D1282">
        <f>'Area 25'!CG23</f>
        <v>1</v>
      </c>
      <c r="E1282" s="460">
        <f>'Area 25'!CK23</f>
        <v>1</v>
      </c>
      <c r="F1282" s="460">
        <f>'Area 25'!CI23</f>
        <v>1</v>
      </c>
      <c r="G1282" s="460" t="str">
        <f>'Area 25'!CO23</f>
        <v>13</v>
      </c>
      <c r="H1282">
        <f t="shared" si="75"/>
        <v>1</v>
      </c>
      <c r="I1282">
        <f t="shared" si="76"/>
        <v>1</v>
      </c>
      <c r="J1282">
        <f t="shared" si="77"/>
        <v>1</v>
      </c>
    </row>
    <row r="1283" spans="1:10">
      <c r="A1283" t="s">
        <v>22</v>
      </c>
      <c r="B1283" t="s">
        <v>67</v>
      </c>
      <c r="C1283" s="460">
        <v>22</v>
      </c>
      <c r="D1283">
        <f>'Area 25'!CG24</f>
        <v>-1</v>
      </c>
      <c r="E1283" s="460">
        <f>'Area 25'!CK24</f>
        <v>1</v>
      </c>
      <c r="F1283" s="460">
        <f>'Area 25'!CI24</f>
        <v>-1</v>
      </c>
      <c r="G1283" s="460" t="str">
        <f>'Area 25'!CO24</f>
        <v>-1-1</v>
      </c>
      <c r="H1283">
        <f t="shared" si="75"/>
        <v>-1</v>
      </c>
      <c r="I1283">
        <f t="shared" si="76"/>
        <v>-1</v>
      </c>
      <c r="J1283">
        <f t="shared" si="77"/>
        <v>1</v>
      </c>
    </row>
    <row r="1284" spans="1:10">
      <c r="A1284" t="s">
        <v>22</v>
      </c>
      <c r="B1284" t="s">
        <v>69</v>
      </c>
      <c r="C1284" s="460">
        <v>23</v>
      </c>
      <c r="D1284">
        <f>'Area 25'!CG25</f>
        <v>-1</v>
      </c>
      <c r="E1284" s="460">
        <f>'Area 25'!CK25</f>
        <v>1</v>
      </c>
      <c r="F1284" s="460">
        <f>'Area 25'!CI25</f>
        <v>-1</v>
      </c>
      <c r="G1284" s="460" t="str">
        <f>'Area 25'!CO25</f>
        <v>-1-1</v>
      </c>
      <c r="H1284">
        <f t="shared" si="75"/>
        <v>-1</v>
      </c>
      <c r="I1284">
        <f t="shared" si="76"/>
        <v>-1</v>
      </c>
      <c r="J1284">
        <f t="shared" si="77"/>
        <v>1</v>
      </c>
    </row>
    <row r="1285" spans="1:10">
      <c r="A1285" t="s">
        <v>22</v>
      </c>
      <c r="B1285" t="s">
        <v>71</v>
      </c>
      <c r="C1285" s="460">
        <v>24</v>
      </c>
      <c r="D1285">
        <f>'Area 25'!CG26</f>
        <v>0</v>
      </c>
      <c r="E1285" s="460">
        <f>'Area 25'!CK26</f>
        <v>0</v>
      </c>
      <c r="F1285" s="460">
        <f>'Area 25'!CI26</f>
        <v>0</v>
      </c>
      <c r="G1285" s="460" t="str">
        <f>'Area 25'!CO26</f>
        <v>0</v>
      </c>
      <c r="H1285">
        <f t="shared" si="75"/>
        <v>0</v>
      </c>
      <c r="I1285">
        <f t="shared" si="76"/>
        <v>0</v>
      </c>
      <c r="J1285">
        <f t="shared" si="77"/>
        <v>0</v>
      </c>
    </row>
    <row r="1286" spans="1:10">
      <c r="A1286" t="s">
        <v>22</v>
      </c>
      <c r="B1286" t="s">
        <v>72</v>
      </c>
      <c r="C1286" s="460">
        <v>25</v>
      </c>
      <c r="D1286">
        <f>'Area 25'!CG27</f>
        <v>0</v>
      </c>
      <c r="E1286" s="460">
        <f>'Area 25'!CK27</f>
        <v>0</v>
      </c>
      <c r="F1286" s="460">
        <f>'Area 25'!CI27</f>
        <v>0</v>
      </c>
      <c r="G1286" s="460" t="str">
        <f>'Area 25'!CO27</f>
        <v>0</v>
      </c>
      <c r="H1286">
        <f t="shared" si="75"/>
        <v>0</v>
      </c>
      <c r="I1286">
        <f t="shared" si="76"/>
        <v>0</v>
      </c>
      <c r="J1286">
        <f t="shared" si="77"/>
        <v>0</v>
      </c>
    </row>
    <row r="1287" spans="1:10">
      <c r="A1287" t="s">
        <v>22</v>
      </c>
      <c r="B1287" t="s">
        <v>73</v>
      </c>
      <c r="C1287" s="460">
        <v>26</v>
      </c>
      <c r="D1287">
        <f>'Area 25'!CG28</f>
        <v>-1</v>
      </c>
      <c r="E1287" s="460">
        <f>'Area 25'!CK28</f>
        <v>1</v>
      </c>
      <c r="F1287" s="460">
        <f>'Area 25'!CI28</f>
        <v>-1</v>
      </c>
      <c r="G1287" s="460" t="str">
        <f>'Area 25'!CO28</f>
        <v>-1-1</v>
      </c>
      <c r="H1287">
        <f t="shared" si="75"/>
        <v>-1</v>
      </c>
      <c r="I1287">
        <f t="shared" si="76"/>
        <v>-1</v>
      </c>
      <c r="J1287">
        <f t="shared" si="77"/>
        <v>1</v>
      </c>
    </row>
    <row r="1288" spans="1:10">
      <c r="A1288" t="s">
        <v>22</v>
      </c>
      <c r="B1288" t="s">
        <v>74</v>
      </c>
      <c r="C1288" s="460">
        <v>27</v>
      </c>
      <c r="D1288">
        <f>'Area 25'!CG29</f>
        <v>0</v>
      </c>
      <c r="E1288" s="460">
        <f>'Area 25'!CK29</f>
        <v>0</v>
      </c>
      <c r="F1288" s="460">
        <f>'Area 25'!CI29</f>
        <v>0</v>
      </c>
      <c r="G1288" s="460" t="str">
        <f>'Area 25'!CO29</f>
        <v>0</v>
      </c>
      <c r="H1288">
        <f t="shared" si="75"/>
        <v>0</v>
      </c>
      <c r="I1288">
        <f t="shared" si="76"/>
        <v>0</v>
      </c>
      <c r="J1288">
        <f t="shared" si="77"/>
        <v>0</v>
      </c>
    </row>
    <row r="1289" spans="1:10">
      <c r="A1289" t="s">
        <v>22</v>
      </c>
      <c r="B1289" t="s">
        <v>75</v>
      </c>
      <c r="C1289" s="460">
        <v>28</v>
      </c>
      <c r="D1289">
        <f>'Area 25'!CG30</f>
        <v>0</v>
      </c>
      <c r="E1289" s="460">
        <f>'Area 25'!CK30</f>
        <v>0</v>
      </c>
      <c r="F1289" s="460">
        <f>'Area 25'!CI30</f>
        <v>0</v>
      </c>
      <c r="G1289" s="460" t="str">
        <f>'Area 25'!CO30</f>
        <v>0</v>
      </c>
      <c r="H1289">
        <f t="shared" si="75"/>
        <v>0</v>
      </c>
      <c r="I1289">
        <f t="shared" si="76"/>
        <v>0</v>
      </c>
      <c r="J1289">
        <f t="shared" si="77"/>
        <v>0</v>
      </c>
    </row>
    <row r="1290" spans="1:10">
      <c r="A1290" t="s">
        <v>22</v>
      </c>
      <c r="B1290" t="s">
        <v>76</v>
      </c>
      <c r="C1290" s="460">
        <v>29</v>
      </c>
      <c r="D1290">
        <f>'Area 25'!CG31</f>
        <v>0</v>
      </c>
      <c r="E1290" s="460">
        <f>'Area 25'!CK31</f>
        <v>0</v>
      </c>
      <c r="F1290" s="460">
        <f>'Area 25'!CI31</f>
        <v>0</v>
      </c>
      <c r="G1290" s="460" t="str">
        <f>'Area 25'!CO31</f>
        <v>0</v>
      </c>
      <c r="H1290">
        <f t="shared" si="75"/>
        <v>0</v>
      </c>
      <c r="I1290">
        <f t="shared" si="76"/>
        <v>0</v>
      </c>
      <c r="J1290">
        <f t="shared" si="77"/>
        <v>0</v>
      </c>
    </row>
    <row r="1291" spans="1:10">
      <c r="A1291" t="s">
        <v>22</v>
      </c>
      <c r="B1291" t="s">
        <v>78</v>
      </c>
      <c r="C1291" s="460">
        <v>30</v>
      </c>
      <c r="D1291">
        <f>'Area 25'!CG32</f>
        <v>0</v>
      </c>
      <c r="E1291" s="460">
        <f>'Area 25'!CK32</f>
        <v>0</v>
      </c>
      <c r="F1291" s="460">
        <f>'Area 25'!CI32</f>
        <v>0</v>
      </c>
      <c r="G1291" s="460" t="str">
        <f>'Area 25'!CO32</f>
        <v>0</v>
      </c>
      <c r="H1291">
        <f t="shared" si="75"/>
        <v>0</v>
      </c>
      <c r="I1291">
        <f t="shared" si="76"/>
        <v>0</v>
      </c>
      <c r="J1291">
        <f t="shared" si="77"/>
        <v>0</v>
      </c>
    </row>
    <row r="1292" spans="1:10">
      <c r="A1292" t="s">
        <v>22</v>
      </c>
      <c r="B1292" t="s">
        <v>79</v>
      </c>
      <c r="C1292" s="460">
        <v>31</v>
      </c>
      <c r="D1292">
        <f>'Area 25'!CG33</f>
        <v>0</v>
      </c>
      <c r="E1292" s="460">
        <f>'Area 25'!CK33</f>
        <v>0</v>
      </c>
      <c r="F1292" s="460">
        <f>'Area 25'!CI33</f>
        <v>0</v>
      </c>
      <c r="G1292" s="460" t="str">
        <f>'Area 25'!CO33</f>
        <v>0</v>
      </c>
      <c r="H1292">
        <f t="shared" si="75"/>
        <v>0</v>
      </c>
      <c r="I1292">
        <f t="shared" si="76"/>
        <v>0</v>
      </c>
      <c r="J1292">
        <f t="shared" si="77"/>
        <v>0</v>
      </c>
    </row>
    <row r="1293" spans="1:10">
      <c r="A1293" t="s">
        <v>22</v>
      </c>
      <c r="B1293" t="s">
        <v>80</v>
      </c>
      <c r="C1293" s="460">
        <v>32</v>
      </c>
      <c r="D1293">
        <f>'Area 25'!CG34</f>
        <v>0</v>
      </c>
      <c r="E1293" s="460">
        <f>'Area 25'!CK34</f>
        <v>0</v>
      </c>
      <c r="F1293" s="460">
        <f>'Area 25'!CI34</f>
        <v>0</v>
      </c>
      <c r="G1293" s="460" t="str">
        <f>'Area 25'!CO34</f>
        <v>0</v>
      </c>
      <c r="H1293">
        <f t="shared" si="75"/>
        <v>0</v>
      </c>
      <c r="I1293">
        <f t="shared" si="76"/>
        <v>0</v>
      </c>
      <c r="J1293">
        <f t="shared" si="77"/>
        <v>0</v>
      </c>
    </row>
    <row r="1294" spans="1:10">
      <c r="A1294" t="s">
        <v>22</v>
      </c>
      <c r="B1294" t="s">
        <v>81</v>
      </c>
      <c r="C1294" s="460">
        <v>33</v>
      </c>
      <c r="D1294">
        <f>'Area 25'!CG35</f>
        <v>1</v>
      </c>
      <c r="E1294" s="460">
        <f>'Area 25'!CK35</f>
        <v>1</v>
      </c>
      <c r="F1294" s="460">
        <f>'Area 25'!CI35</f>
        <v>1</v>
      </c>
      <c r="G1294" s="460" t="str">
        <f>'Area 25'!CO35</f>
        <v>12</v>
      </c>
      <c r="H1294">
        <f t="shared" si="75"/>
        <v>1</v>
      </c>
      <c r="I1294">
        <f t="shared" si="76"/>
        <v>1</v>
      </c>
      <c r="J1294">
        <f t="shared" si="77"/>
        <v>1</v>
      </c>
    </row>
    <row r="1295" spans="1:10">
      <c r="A1295" t="s">
        <v>22</v>
      </c>
      <c r="B1295" t="s">
        <v>82</v>
      </c>
      <c r="C1295" s="460">
        <v>34</v>
      </c>
      <c r="D1295">
        <f>'Area 25'!CG36</f>
        <v>0</v>
      </c>
      <c r="E1295" s="460">
        <f>'Area 25'!CK36</f>
        <v>0</v>
      </c>
      <c r="F1295" s="460">
        <f>'Area 25'!CI36</f>
        <v>0</v>
      </c>
      <c r="G1295" s="460" t="str">
        <f>'Area 25'!CO36</f>
        <v>0</v>
      </c>
      <c r="H1295">
        <f t="shared" si="75"/>
        <v>0</v>
      </c>
      <c r="I1295">
        <f t="shared" si="76"/>
        <v>0</v>
      </c>
      <c r="J1295">
        <f t="shared" si="77"/>
        <v>0</v>
      </c>
    </row>
    <row r="1296" spans="1:10">
      <c r="A1296" t="s">
        <v>22</v>
      </c>
      <c r="B1296" t="s">
        <v>83</v>
      </c>
      <c r="C1296" s="460">
        <v>35</v>
      </c>
      <c r="D1296">
        <f>'Area 25'!CG37</f>
        <v>1</v>
      </c>
      <c r="E1296" s="460">
        <f>'Area 25'!CK37</f>
        <v>1</v>
      </c>
      <c r="F1296" s="460">
        <f>'Area 25'!CI37</f>
        <v>1</v>
      </c>
      <c r="G1296" s="460" t="str">
        <f>'Area 25'!CO37</f>
        <v>13</v>
      </c>
      <c r="H1296">
        <f t="shared" si="75"/>
        <v>1</v>
      </c>
      <c r="I1296">
        <f t="shared" si="76"/>
        <v>1</v>
      </c>
      <c r="J1296">
        <f t="shared" si="77"/>
        <v>1</v>
      </c>
    </row>
    <row r="1297" spans="1:10">
      <c r="A1297" t="s">
        <v>22</v>
      </c>
      <c r="B1297" t="s">
        <v>84</v>
      </c>
      <c r="C1297" s="460">
        <v>36</v>
      </c>
      <c r="D1297">
        <f>'Area 25'!CG38</f>
        <v>-1</v>
      </c>
      <c r="E1297" s="460">
        <f>'Area 25'!CK38</f>
        <v>1</v>
      </c>
      <c r="F1297" s="460">
        <f>'Area 25'!CI38</f>
        <v>-1</v>
      </c>
      <c r="G1297" s="460" t="str">
        <f>'Area 25'!CO38</f>
        <v>-1-1</v>
      </c>
      <c r="H1297">
        <f t="shared" si="75"/>
        <v>-1</v>
      </c>
      <c r="I1297">
        <f t="shared" si="76"/>
        <v>-1</v>
      </c>
      <c r="J1297">
        <f t="shared" si="77"/>
        <v>1</v>
      </c>
    </row>
    <row r="1298" spans="1:10">
      <c r="A1298" t="s">
        <v>22</v>
      </c>
      <c r="B1298" t="s">
        <v>85</v>
      </c>
      <c r="C1298" s="460">
        <v>37</v>
      </c>
      <c r="D1298">
        <f>'Area 25'!CG39</f>
        <v>4</v>
      </c>
      <c r="E1298" s="460">
        <f>'Area 25'!CK39</f>
        <v>5</v>
      </c>
      <c r="F1298" s="460">
        <f>'Area 25'!CI39</f>
        <v>20</v>
      </c>
      <c r="G1298" s="460" t="str">
        <f>'Area 25'!CO39</f>
        <v>55</v>
      </c>
      <c r="H1298">
        <f t="shared" si="75"/>
        <v>5</v>
      </c>
      <c r="I1298">
        <f t="shared" si="76"/>
        <v>5</v>
      </c>
      <c r="J1298">
        <f t="shared" si="77"/>
        <v>25</v>
      </c>
    </row>
    <row r="1299" spans="1:10">
      <c r="A1299" t="s">
        <v>22</v>
      </c>
      <c r="B1299" t="s">
        <v>86</v>
      </c>
      <c r="C1299" s="460">
        <v>38</v>
      </c>
      <c r="D1299">
        <f>'Area 25'!CG40</f>
        <v>4</v>
      </c>
      <c r="E1299" s="460">
        <f>'Area 25'!CK40</f>
        <v>5</v>
      </c>
      <c r="F1299" s="460">
        <f>'Area 25'!CI40</f>
        <v>20</v>
      </c>
      <c r="G1299" s="460" t="str">
        <f>'Area 25'!CO40</f>
        <v>55</v>
      </c>
      <c r="H1299">
        <f t="shared" si="75"/>
        <v>5</v>
      </c>
      <c r="I1299">
        <f t="shared" si="76"/>
        <v>5</v>
      </c>
      <c r="J1299">
        <f t="shared" si="77"/>
        <v>25</v>
      </c>
    </row>
    <row r="1300" spans="1:10">
      <c r="A1300" t="s">
        <v>22</v>
      </c>
      <c r="B1300" t="s">
        <v>87</v>
      </c>
      <c r="C1300" s="460">
        <v>39</v>
      </c>
      <c r="D1300">
        <f>'Area 25'!CG41</f>
        <v>-1</v>
      </c>
      <c r="E1300" s="460">
        <f>'Area 25'!CK41</f>
        <v>1</v>
      </c>
      <c r="F1300" s="460">
        <f>'Area 25'!CI41</f>
        <v>-1</v>
      </c>
      <c r="G1300" s="460" t="str">
        <f>'Area 25'!CO41</f>
        <v>-1-1</v>
      </c>
      <c r="H1300">
        <f t="shared" si="75"/>
        <v>-1</v>
      </c>
      <c r="I1300">
        <f t="shared" si="76"/>
        <v>-1</v>
      </c>
      <c r="J1300">
        <f t="shared" si="77"/>
        <v>1</v>
      </c>
    </row>
    <row r="1301" spans="1:10">
      <c r="A1301" t="s">
        <v>22</v>
      </c>
      <c r="B1301" t="s">
        <v>88</v>
      </c>
      <c r="C1301" s="460">
        <v>40</v>
      </c>
      <c r="D1301">
        <f>'Area 25'!CG42</f>
        <v>-1</v>
      </c>
      <c r="E1301" s="460">
        <f>'Area 25'!CK42</f>
        <v>1</v>
      </c>
      <c r="F1301" s="460">
        <f>'Area 25'!CI42</f>
        <v>-1</v>
      </c>
      <c r="G1301" s="460" t="str">
        <f>'Area 25'!CO42</f>
        <v>-1-1</v>
      </c>
      <c r="H1301">
        <f t="shared" si="75"/>
        <v>-1</v>
      </c>
      <c r="I1301">
        <f t="shared" si="76"/>
        <v>-1</v>
      </c>
      <c r="J1301">
        <f t="shared" si="77"/>
        <v>1</v>
      </c>
    </row>
    <row r="1302" spans="1:10">
      <c r="A1302" t="s">
        <v>22</v>
      </c>
      <c r="B1302" t="s">
        <v>89</v>
      </c>
      <c r="C1302" s="460">
        <v>41</v>
      </c>
      <c r="D1302">
        <f>'Area 25'!CG43</f>
        <v>-1</v>
      </c>
      <c r="E1302" s="460">
        <f>'Area 25'!CK43</f>
        <v>1</v>
      </c>
      <c r="F1302" s="460">
        <f>'Area 25'!CI43</f>
        <v>-1</v>
      </c>
      <c r="G1302" s="460" t="str">
        <f>'Area 25'!CO43</f>
        <v>-1-1</v>
      </c>
      <c r="H1302">
        <f t="shared" si="75"/>
        <v>-1</v>
      </c>
      <c r="I1302">
        <f t="shared" si="76"/>
        <v>-1</v>
      </c>
      <c r="J1302">
        <f t="shared" si="77"/>
        <v>1</v>
      </c>
    </row>
    <row r="1303" spans="1:10">
      <c r="A1303" t="s">
        <v>22</v>
      </c>
      <c r="B1303" t="s">
        <v>90</v>
      </c>
      <c r="C1303" s="460">
        <v>42</v>
      </c>
      <c r="D1303">
        <f>'Area 25'!CG44</f>
        <v>1</v>
      </c>
      <c r="E1303" s="460">
        <f>'Area 25'!CK44</f>
        <v>1</v>
      </c>
      <c r="F1303" s="460">
        <f>'Area 25'!CI44</f>
        <v>1</v>
      </c>
      <c r="G1303" s="460" t="str">
        <f>'Area 25'!CO44</f>
        <v>1</v>
      </c>
      <c r="H1303">
        <f t="shared" si="75"/>
        <v>1</v>
      </c>
      <c r="I1303">
        <f t="shared" si="76"/>
        <v>0</v>
      </c>
      <c r="J1303">
        <f t="shared" si="77"/>
        <v>0</v>
      </c>
    </row>
    <row r="1304" spans="1:10">
      <c r="A1304" t="s">
        <v>22</v>
      </c>
      <c r="B1304" t="s">
        <v>92</v>
      </c>
      <c r="C1304" s="460">
        <v>43</v>
      </c>
      <c r="D1304">
        <f>'Area 25'!CG45</f>
        <v>1</v>
      </c>
      <c r="E1304" s="460">
        <f>'Area 25'!CK45</f>
        <v>1</v>
      </c>
      <c r="F1304" s="460">
        <f>'Area 25'!CI45</f>
        <v>1</v>
      </c>
      <c r="G1304" s="460" t="str">
        <f>'Area 25'!CO45</f>
        <v>13</v>
      </c>
      <c r="H1304">
        <f t="shared" si="75"/>
        <v>1</v>
      </c>
      <c r="I1304">
        <f t="shared" si="76"/>
        <v>1</v>
      </c>
      <c r="J1304">
        <f t="shared" si="77"/>
        <v>1</v>
      </c>
    </row>
    <row r="1305" spans="1:10">
      <c r="A1305" t="s">
        <v>22</v>
      </c>
      <c r="B1305" t="s">
        <v>93</v>
      </c>
      <c r="C1305" s="460">
        <v>44</v>
      </c>
      <c r="D1305">
        <f>'Area 25'!CG46</f>
        <v>0</v>
      </c>
      <c r="E1305" s="460">
        <f>'Area 25'!CK46</f>
        <v>0</v>
      </c>
      <c r="F1305" s="460">
        <f>'Area 25'!CI46</f>
        <v>0</v>
      </c>
      <c r="G1305" s="460" t="str">
        <f>'Area 25'!CO46</f>
        <v>0</v>
      </c>
      <c r="H1305">
        <f t="shared" si="75"/>
        <v>0</v>
      </c>
      <c r="I1305">
        <f t="shared" si="76"/>
        <v>0</v>
      </c>
      <c r="J1305">
        <f t="shared" si="77"/>
        <v>0</v>
      </c>
    </row>
    <row r="1306" spans="1:10">
      <c r="A1306" t="s">
        <v>22</v>
      </c>
      <c r="B1306" t="s">
        <v>94</v>
      </c>
      <c r="C1306" s="460">
        <v>45</v>
      </c>
      <c r="D1306">
        <f>'Area 25'!CG47</f>
        <v>0</v>
      </c>
      <c r="E1306" s="460">
        <f>'Area 25'!CK47</f>
        <v>0</v>
      </c>
      <c r="F1306" s="460">
        <f>'Area 25'!CI47</f>
        <v>0</v>
      </c>
      <c r="G1306" s="460" t="str">
        <f>'Area 25'!CO47</f>
        <v>0</v>
      </c>
      <c r="H1306">
        <f t="shared" si="75"/>
        <v>0</v>
      </c>
      <c r="I1306">
        <f t="shared" si="76"/>
        <v>0</v>
      </c>
      <c r="J1306">
        <f t="shared" si="77"/>
        <v>0</v>
      </c>
    </row>
    <row r="1307" spans="1:10">
      <c r="A1307" t="s">
        <v>22</v>
      </c>
      <c r="B1307" t="s">
        <v>95</v>
      </c>
      <c r="C1307" s="460">
        <v>46</v>
      </c>
      <c r="D1307">
        <f>'Area 25'!CG48</f>
        <v>0</v>
      </c>
      <c r="E1307" s="460">
        <f>'Area 25'!CK48</f>
        <v>0</v>
      </c>
      <c r="F1307" s="460">
        <f>'Area 25'!CI48</f>
        <v>0</v>
      </c>
      <c r="G1307" s="460" t="str">
        <f>'Area 25'!CO48</f>
        <v>0</v>
      </c>
      <c r="H1307">
        <f t="shared" si="75"/>
        <v>0</v>
      </c>
      <c r="I1307">
        <f t="shared" si="76"/>
        <v>0</v>
      </c>
      <c r="J1307">
        <f t="shared" si="77"/>
        <v>0</v>
      </c>
    </row>
    <row r="1308" spans="1:10">
      <c r="A1308" t="s">
        <v>22</v>
      </c>
      <c r="B1308" t="s">
        <v>97</v>
      </c>
      <c r="C1308" s="460">
        <v>47</v>
      </c>
      <c r="D1308">
        <f>'Area 25'!CG49</f>
        <v>0</v>
      </c>
      <c r="E1308" s="460">
        <f>'Area 25'!CK49</f>
        <v>0</v>
      </c>
      <c r="F1308" s="460">
        <f>'Area 25'!CI49</f>
        <v>0</v>
      </c>
      <c r="G1308" s="460" t="str">
        <f>'Area 25'!CO49</f>
        <v>0</v>
      </c>
      <c r="H1308">
        <f t="shared" ref="H1308:H1371" si="78">VLOOKUP(F1308,biorisk,2,FALSE)</f>
        <v>0</v>
      </c>
      <c r="I1308">
        <f t="shared" ref="I1308:I1371" si="79">VLOOKUP(G1308,futurerisk,2,FALSE)</f>
        <v>0</v>
      </c>
      <c r="J1308">
        <f t="shared" ref="J1308:J1371" si="80">H1308*I1308</f>
        <v>0</v>
      </c>
    </row>
    <row r="1309" spans="1:10">
      <c r="A1309" t="s">
        <v>22</v>
      </c>
      <c r="B1309" t="s">
        <v>98</v>
      </c>
      <c r="C1309" s="460">
        <v>48</v>
      </c>
      <c r="D1309">
        <f>'Area 25'!CG50</f>
        <v>1</v>
      </c>
      <c r="E1309" s="460">
        <f>'Area 25'!CK50</f>
        <v>1</v>
      </c>
      <c r="F1309" s="460">
        <f>'Area 25'!CI50</f>
        <v>1</v>
      </c>
      <c r="G1309" s="460" t="str">
        <f>'Area 25'!CO50</f>
        <v>13</v>
      </c>
      <c r="H1309">
        <f t="shared" si="78"/>
        <v>1</v>
      </c>
      <c r="I1309">
        <f t="shared" si="79"/>
        <v>1</v>
      </c>
      <c r="J1309">
        <f t="shared" si="80"/>
        <v>1</v>
      </c>
    </row>
    <row r="1310" spans="1:10">
      <c r="A1310" t="s">
        <v>22</v>
      </c>
      <c r="B1310" t="s">
        <v>99</v>
      </c>
      <c r="C1310" s="460">
        <v>49</v>
      </c>
      <c r="D1310">
        <f>'Area 25'!CG51</f>
        <v>1</v>
      </c>
      <c r="E1310" s="460">
        <f>'Area 25'!CK51</f>
        <v>1</v>
      </c>
      <c r="F1310" s="460">
        <f>'Area 25'!CI51</f>
        <v>1</v>
      </c>
      <c r="G1310" s="460" t="str">
        <f>'Area 25'!CO51</f>
        <v>13</v>
      </c>
      <c r="H1310">
        <f t="shared" si="78"/>
        <v>1</v>
      </c>
      <c r="I1310">
        <f t="shared" si="79"/>
        <v>1</v>
      </c>
      <c r="J1310">
        <f t="shared" si="80"/>
        <v>1</v>
      </c>
    </row>
    <row r="1311" spans="1:10">
      <c r="A1311" t="s">
        <v>22</v>
      </c>
      <c r="B1311" t="s">
        <v>100</v>
      </c>
      <c r="C1311" s="460">
        <v>50</v>
      </c>
      <c r="D1311">
        <f>'Area 25'!CG52</f>
        <v>0</v>
      </c>
      <c r="E1311" s="460">
        <f>'Area 25'!CK52</f>
        <v>0</v>
      </c>
      <c r="F1311" s="460">
        <f>'Area 25'!CI52</f>
        <v>0</v>
      </c>
      <c r="G1311" s="460" t="str">
        <f>'Area 25'!CO52</f>
        <v>0</v>
      </c>
      <c r="H1311">
        <f t="shared" si="78"/>
        <v>0</v>
      </c>
      <c r="I1311">
        <f t="shared" si="79"/>
        <v>0</v>
      </c>
      <c r="J1311">
        <f t="shared" si="80"/>
        <v>0</v>
      </c>
    </row>
    <row r="1312" spans="1:10">
      <c r="A1312" t="s">
        <v>22</v>
      </c>
      <c r="B1312" t="s">
        <v>101</v>
      </c>
      <c r="C1312" s="460">
        <v>51</v>
      </c>
      <c r="D1312">
        <f>'Area 25'!CG53</f>
        <v>1</v>
      </c>
      <c r="E1312" s="460">
        <f>'Area 25'!CK53</f>
        <v>3</v>
      </c>
      <c r="F1312" s="460">
        <f>'Area 25'!CI53</f>
        <v>3</v>
      </c>
      <c r="G1312" s="460" t="str">
        <f>'Area 25'!CO53</f>
        <v>14</v>
      </c>
      <c r="H1312">
        <f t="shared" si="78"/>
        <v>1</v>
      </c>
      <c r="I1312">
        <f t="shared" si="79"/>
        <v>2</v>
      </c>
      <c r="J1312">
        <f t="shared" si="80"/>
        <v>2</v>
      </c>
    </row>
    <row r="1313" spans="1:10">
      <c r="A1313" t="s">
        <v>22</v>
      </c>
      <c r="B1313" t="s">
        <v>102</v>
      </c>
      <c r="C1313" s="460">
        <v>52</v>
      </c>
      <c r="D1313">
        <f>'Area 25'!CG54</f>
        <v>-1</v>
      </c>
      <c r="E1313" s="460">
        <f>'Area 25'!CK54</f>
        <v>1</v>
      </c>
      <c r="F1313" s="460">
        <f>'Area 25'!CI54</f>
        <v>-1</v>
      </c>
      <c r="G1313" s="460" t="str">
        <f>'Area 25'!CO54</f>
        <v>-1-1</v>
      </c>
      <c r="H1313">
        <f t="shared" si="78"/>
        <v>-1</v>
      </c>
      <c r="I1313">
        <f t="shared" si="79"/>
        <v>-1</v>
      </c>
      <c r="J1313">
        <f t="shared" si="80"/>
        <v>1</v>
      </c>
    </row>
    <row r="1314" spans="1:10">
      <c r="A1314" t="s">
        <v>22</v>
      </c>
      <c r="B1314" t="s">
        <v>103</v>
      </c>
      <c r="C1314" s="460">
        <v>53</v>
      </c>
      <c r="D1314">
        <f>'Area 25'!CG55</f>
        <v>0</v>
      </c>
      <c r="E1314" s="460">
        <f>'Area 25'!CK55</f>
        <v>0</v>
      </c>
      <c r="F1314" s="460">
        <f>'Area 25'!CI55</f>
        <v>0</v>
      </c>
      <c r="G1314" s="460" t="str">
        <f>'Area 25'!CO55</f>
        <v>0</v>
      </c>
      <c r="H1314">
        <f t="shared" si="78"/>
        <v>0</v>
      </c>
      <c r="I1314">
        <f t="shared" si="79"/>
        <v>0</v>
      </c>
      <c r="J1314">
        <f t="shared" si="80"/>
        <v>0</v>
      </c>
    </row>
    <row r="1315" spans="1:10">
      <c r="A1315" t="s">
        <v>22</v>
      </c>
      <c r="B1315" t="s">
        <v>104</v>
      </c>
      <c r="C1315" s="460">
        <v>54</v>
      </c>
      <c r="D1315">
        <f>'Area 25'!CG56</f>
        <v>1</v>
      </c>
      <c r="E1315" s="460">
        <f>'Area 25'!CK56</f>
        <v>1</v>
      </c>
      <c r="F1315" s="460">
        <f>'Area 25'!CI56</f>
        <v>1</v>
      </c>
      <c r="G1315" s="460" t="str">
        <f>'Area 25'!CO56</f>
        <v>13</v>
      </c>
      <c r="H1315">
        <f t="shared" si="78"/>
        <v>1</v>
      </c>
      <c r="I1315">
        <f t="shared" si="79"/>
        <v>1</v>
      </c>
      <c r="J1315">
        <f t="shared" si="80"/>
        <v>1</v>
      </c>
    </row>
    <row r="1316" spans="1:10">
      <c r="A1316" t="s">
        <v>22</v>
      </c>
      <c r="B1316" t="s">
        <v>105</v>
      </c>
      <c r="C1316" s="460">
        <v>55</v>
      </c>
      <c r="D1316">
        <f>'Area 25'!CG57</f>
        <v>-1</v>
      </c>
      <c r="E1316" s="460">
        <f>'Area 25'!CK57</f>
        <v>1</v>
      </c>
      <c r="F1316" s="460">
        <f>'Area 25'!CI57</f>
        <v>-1</v>
      </c>
      <c r="G1316" s="460" t="str">
        <f>'Area 25'!CO57</f>
        <v>-1-1</v>
      </c>
      <c r="H1316">
        <f t="shared" si="78"/>
        <v>-1</v>
      </c>
      <c r="I1316">
        <f t="shared" si="79"/>
        <v>-1</v>
      </c>
      <c r="J1316">
        <f t="shared" si="80"/>
        <v>1</v>
      </c>
    </row>
    <row r="1317" spans="1:10">
      <c r="A1317" t="s">
        <v>22</v>
      </c>
      <c r="B1317" t="s">
        <v>106</v>
      </c>
      <c r="C1317" s="460">
        <v>56</v>
      </c>
      <c r="D1317">
        <f>'Area 25'!CG58</f>
        <v>-1</v>
      </c>
      <c r="E1317" s="460">
        <f>'Area 25'!CK58</f>
        <v>1</v>
      </c>
      <c r="F1317" s="460">
        <f>'Area 25'!CI58</f>
        <v>-1</v>
      </c>
      <c r="G1317" s="460" t="str">
        <f>'Area 25'!CO58</f>
        <v>-1-1</v>
      </c>
      <c r="H1317">
        <f t="shared" si="78"/>
        <v>-1</v>
      </c>
      <c r="I1317">
        <f t="shared" si="79"/>
        <v>-1</v>
      </c>
      <c r="J1317">
        <f t="shared" si="80"/>
        <v>1</v>
      </c>
    </row>
    <row r="1318" spans="1:10">
      <c r="A1318" t="s">
        <v>22</v>
      </c>
      <c r="B1318" t="s">
        <v>107</v>
      </c>
      <c r="C1318" s="460">
        <v>57</v>
      </c>
      <c r="D1318">
        <f>'Area 25'!CG59</f>
        <v>-1</v>
      </c>
      <c r="E1318" s="460">
        <f>'Area 25'!CK59</f>
        <v>1</v>
      </c>
      <c r="F1318" s="460">
        <f>'Area 25'!CI59</f>
        <v>-1</v>
      </c>
      <c r="G1318" s="460" t="str">
        <f>'Area 25'!CO59</f>
        <v>-1-1</v>
      </c>
      <c r="H1318">
        <f t="shared" si="78"/>
        <v>-1</v>
      </c>
      <c r="I1318">
        <f t="shared" si="79"/>
        <v>-1</v>
      </c>
      <c r="J1318">
        <f t="shared" si="80"/>
        <v>1</v>
      </c>
    </row>
    <row r="1319" spans="1:10">
      <c r="A1319" t="s">
        <v>22</v>
      </c>
      <c r="B1319" t="s">
        <v>108</v>
      </c>
      <c r="C1319" s="460">
        <v>58</v>
      </c>
      <c r="D1319">
        <f>'Area 25'!CG60</f>
        <v>-1</v>
      </c>
      <c r="E1319" s="460">
        <f>'Area 25'!CK60</f>
        <v>1</v>
      </c>
      <c r="F1319" s="460">
        <f>'Area 25'!CI60</f>
        <v>-1</v>
      </c>
      <c r="G1319" s="460" t="str">
        <f>'Area 25'!CO60</f>
        <v>-1-1</v>
      </c>
      <c r="H1319">
        <f t="shared" si="78"/>
        <v>-1</v>
      </c>
      <c r="I1319">
        <f t="shared" si="79"/>
        <v>-1</v>
      </c>
      <c r="J1319">
        <f t="shared" si="80"/>
        <v>1</v>
      </c>
    </row>
    <row r="1320" spans="1:10">
      <c r="A1320" t="s">
        <v>22</v>
      </c>
      <c r="B1320" t="s">
        <v>109</v>
      </c>
      <c r="C1320" s="460">
        <v>59</v>
      </c>
      <c r="D1320">
        <f>'Area 25'!CG61</f>
        <v>-1</v>
      </c>
      <c r="E1320" s="460">
        <f>'Area 25'!CK61</f>
        <v>1</v>
      </c>
      <c r="F1320" s="460">
        <f>'Area 25'!CI61</f>
        <v>-1</v>
      </c>
      <c r="G1320" s="460" t="str">
        <f>'Area 25'!CO61</f>
        <v>-1-1</v>
      </c>
      <c r="H1320">
        <f t="shared" si="78"/>
        <v>-1</v>
      </c>
      <c r="I1320">
        <f t="shared" si="79"/>
        <v>-1</v>
      </c>
      <c r="J1320">
        <f t="shared" si="80"/>
        <v>1</v>
      </c>
    </row>
    <row r="1321" spans="1:10">
      <c r="A1321" t="s">
        <v>22</v>
      </c>
      <c r="B1321" t="s">
        <v>110</v>
      </c>
      <c r="C1321" s="460">
        <v>60</v>
      </c>
      <c r="D1321">
        <f>'Area 25'!CG62</f>
        <v>0</v>
      </c>
      <c r="E1321" s="460">
        <f>'Area 25'!CK62</f>
        <v>0</v>
      </c>
      <c r="F1321" s="460">
        <f>'Area 25'!CI62</f>
        <v>0</v>
      </c>
      <c r="G1321" s="460" t="str">
        <f>'Area 25'!CO62</f>
        <v>0</v>
      </c>
      <c r="H1321">
        <f t="shared" si="78"/>
        <v>0</v>
      </c>
      <c r="I1321">
        <f t="shared" si="79"/>
        <v>0</v>
      </c>
      <c r="J1321">
        <f t="shared" si="80"/>
        <v>0</v>
      </c>
    </row>
    <row r="1322" spans="1:10">
      <c r="A1322" t="s">
        <v>22</v>
      </c>
      <c r="B1322" t="s">
        <v>111</v>
      </c>
      <c r="C1322" s="460">
        <v>61</v>
      </c>
      <c r="D1322">
        <f>'Area 25'!CG63</f>
        <v>0</v>
      </c>
      <c r="E1322" s="460">
        <f>'Area 25'!CK63</f>
        <v>0</v>
      </c>
      <c r="F1322" s="460">
        <f>'Area 25'!CI63</f>
        <v>0</v>
      </c>
      <c r="G1322" s="460" t="str">
        <f>'Area 25'!CO63</f>
        <v>0</v>
      </c>
      <c r="H1322">
        <f t="shared" si="78"/>
        <v>0</v>
      </c>
      <c r="I1322">
        <f t="shared" si="79"/>
        <v>0</v>
      </c>
      <c r="J1322">
        <f t="shared" si="80"/>
        <v>0</v>
      </c>
    </row>
    <row r="1323" spans="1:10">
      <c r="A1323" t="s">
        <v>22</v>
      </c>
      <c r="B1323" t="s">
        <v>112</v>
      </c>
      <c r="C1323" s="460">
        <v>62</v>
      </c>
      <c r="D1323">
        <f>'Area 25'!CG64</f>
        <v>-1</v>
      </c>
      <c r="E1323" s="460">
        <f>'Area 25'!CK64</f>
        <v>1</v>
      </c>
      <c r="F1323" s="460">
        <f>'Area 25'!CI64</f>
        <v>-1</v>
      </c>
      <c r="G1323" s="460" t="str">
        <f>'Area 25'!CO64</f>
        <v>-1-1</v>
      </c>
      <c r="H1323">
        <f t="shared" si="78"/>
        <v>-1</v>
      </c>
      <c r="I1323">
        <f t="shared" si="79"/>
        <v>-1</v>
      </c>
      <c r="J1323">
        <f t="shared" si="80"/>
        <v>1</v>
      </c>
    </row>
    <row r="1324" spans="1:10">
      <c r="A1324" t="s">
        <v>22</v>
      </c>
      <c r="B1324" t="s">
        <v>113</v>
      </c>
      <c r="C1324" s="460">
        <v>63</v>
      </c>
      <c r="D1324">
        <f>'Area 25'!CG65</f>
        <v>0</v>
      </c>
      <c r="E1324" s="460">
        <f>'Area 25'!CK65</f>
        <v>0</v>
      </c>
      <c r="F1324" s="460">
        <f>'Area 25'!CI65</f>
        <v>0</v>
      </c>
      <c r="G1324" s="460" t="str">
        <f>'Area 25'!CO65</f>
        <v>0</v>
      </c>
      <c r="H1324">
        <f t="shared" si="78"/>
        <v>0</v>
      </c>
      <c r="I1324">
        <f t="shared" si="79"/>
        <v>0</v>
      </c>
      <c r="J1324">
        <f t="shared" si="80"/>
        <v>0</v>
      </c>
    </row>
    <row r="1325" spans="1:10">
      <c r="A1325" t="s">
        <v>22</v>
      </c>
      <c r="B1325" t="s">
        <v>114</v>
      </c>
      <c r="C1325" s="460">
        <v>64</v>
      </c>
      <c r="D1325">
        <f>'Area 25'!CG66</f>
        <v>0</v>
      </c>
      <c r="E1325" s="460">
        <f>'Area 25'!CK66</f>
        <v>0</v>
      </c>
      <c r="F1325" s="460">
        <f>'Area 25'!CI66</f>
        <v>0</v>
      </c>
      <c r="G1325" s="460" t="str">
        <f>'Area 25'!CO66</f>
        <v>0</v>
      </c>
      <c r="H1325">
        <f t="shared" si="78"/>
        <v>0</v>
      </c>
      <c r="I1325">
        <f t="shared" si="79"/>
        <v>0</v>
      </c>
      <c r="J1325">
        <f t="shared" si="80"/>
        <v>0</v>
      </c>
    </row>
    <row r="1326" spans="1:10">
      <c r="A1326" t="s">
        <v>22</v>
      </c>
      <c r="B1326" t="s">
        <v>115</v>
      </c>
      <c r="C1326" s="460">
        <v>65</v>
      </c>
      <c r="D1326">
        <f>'Area 25'!CG67</f>
        <v>0</v>
      </c>
      <c r="E1326" s="460">
        <f>'Area 25'!CK67</f>
        <v>0</v>
      </c>
      <c r="F1326" s="460">
        <f>'Area 25'!CI67</f>
        <v>0</v>
      </c>
      <c r="G1326" s="460" t="str">
        <f>'Area 25'!CO67</f>
        <v>0</v>
      </c>
      <c r="H1326">
        <f t="shared" si="78"/>
        <v>0</v>
      </c>
      <c r="I1326">
        <f t="shared" si="79"/>
        <v>0</v>
      </c>
      <c r="J1326">
        <f t="shared" si="80"/>
        <v>0</v>
      </c>
    </row>
    <row r="1327" spans="1:10">
      <c r="A1327" t="s">
        <v>22</v>
      </c>
      <c r="B1327" t="s">
        <v>116</v>
      </c>
      <c r="C1327" s="460">
        <v>66</v>
      </c>
      <c r="D1327">
        <f>'Area 25'!CG68</f>
        <v>0</v>
      </c>
      <c r="E1327" s="460">
        <f>'Area 25'!CK68</f>
        <v>0</v>
      </c>
      <c r="F1327" s="460">
        <f>'Area 25'!CI68</f>
        <v>0</v>
      </c>
      <c r="G1327" s="460" t="str">
        <f>'Area 25'!CO68</f>
        <v>0</v>
      </c>
      <c r="H1327">
        <f t="shared" si="78"/>
        <v>0</v>
      </c>
      <c r="I1327">
        <f t="shared" si="79"/>
        <v>0</v>
      </c>
      <c r="J1327">
        <f t="shared" si="80"/>
        <v>0</v>
      </c>
    </row>
    <row r="1328" spans="1:10">
      <c r="A1328" t="s">
        <v>22</v>
      </c>
      <c r="B1328" t="s">
        <v>118</v>
      </c>
      <c r="C1328" s="460">
        <v>67</v>
      </c>
      <c r="D1328">
        <f>'Area 25'!CG69</f>
        <v>0</v>
      </c>
      <c r="E1328" s="460">
        <f>'Area 25'!CK69</f>
        <v>0</v>
      </c>
      <c r="F1328" s="460">
        <f>'Area 25'!CI69</f>
        <v>0</v>
      </c>
      <c r="G1328" s="460" t="str">
        <f>'Area 25'!CO69</f>
        <v>0</v>
      </c>
      <c r="H1328">
        <f t="shared" si="78"/>
        <v>0</v>
      </c>
      <c r="I1328">
        <f t="shared" si="79"/>
        <v>0</v>
      </c>
      <c r="J1328">
        <f t="shared" si="80"/>
        <v>0</v>
      </c>
    </row>
    <row r="1329" spans="1:10">
      <c r="A1329" t="s">
        <v>22</v>
      </c>
      <c r="B1329" t="s">
        <v>119</v>
      </c>
      <c r="C1329" s="460">
        <v>68</v>
      </c>
      <c r="D1329">
        <f>'Area 25'!CG70</f>
        <v>-1</v>
      </c>
      <c r="E1329" s="460">
        <f>'Area 25'!CK70</f>
        <v>1</v>
      </c>
      <c r="F1329" s="460">
        <f>'Area 25'!CI70</f>
        <v>-1</v>
      </c>
      <c r="G1329" s="460" t="str">
        <f>'Area 25'!CO70</f>
        <v>-1-1</v>
      </c>
      <c r="H1329">
        <f t="shared" si="78"/>
        <v>-1</v>
      </c>
      <c r="I1329">
        <f t="shared" si="79"/>
        <v>-1</v>
      </c>
      <c r="J1329">
        <f t="shared" si="80"/>
        <v>1</v>
      </c>
    </row>
    <row r="1330" spans="1:10">
      <c r="A1330" t="s">
        <v>22</v>
      </c>
      <c r="B1330" t="s">
        <v>120</v>
      </c>
      <c r="C1330" s="460">
        <v>69</v>
      </c>
      <c r="D1330">
        <f>'Area 25'!CG71</f>
        <v>5</v>
      </c>
      <c r="E1330" s="460">
        <f>'Area 25'!CK71</f>
        <v>5</v>
      </c>
      <c r="F1330" s="460">
        <f>'Area 25'!CI71</f>
        <v>25</v>
      </c>
      <c r="G1330" s="460" t="str">
        <f>'Area 25'!CO71</f>
        <v>54</v>
      </c>
      <c r="H1330">
        <f t="shared" si="78"/>
        <v>5</v>
      </c>
      <c r="I1330">
        <f t="shared" si="79"/>
        <v>5</v>
      </c>
      <c r="J1330">
        <f t="shared" si="80"/>
        <v>25</v>
      </c>
    </row>
    <row r="1331" spans="1:10">
      <c r="A1331" t="s">
        <v>22</v>
      </c>
      <c r="B1331" t="s">
        <v>121</v>
      </c>
      <c r="C1331" s="460">
        <v>70</v>
      </c>
      <c r="D1331">
        <f>'Area 25'!CG72</f>
        <v>-1</v>
      </c>
      <c r="E1331" s="460">
        <f>'Area 25'!CK72</f>
        <v>1</v>
      </c>
      <c r="F1331" s="460">
        <f>'Area 25'!CI72</f>
        <v>-1</v>
      </c>
      <c r="G1331" s="460" t="str">
        <f>'Area 25'!CO72</f>
        <v>-1-1</v>
      </c>
      <c r="H1331">
        <f t="shared" si="78"/>
        <v>-1</v>
      </c>
      <c r="I1331">
        <f t="shared" si="79"/>
        <v>-1</v>
      </c>
      <c r="J1331">
        <f t="shared" si="80"/>
        <v>1</v>
      </c>
    </row>
    <row r="1332" spans="1:10">
      <c r="A1332" t="s">
        <v>23</v>
      </c>
      <c r="B1332" t="s">
        <v>40</v>
      </c>
      <c r="C1332" s="460">
        <v>1</v>
      </c>
      <c r="D1332">
        <f>'Area 25'!CZ4</f>
        <v>1</v>
      </c>
      <c r="E1332" s="460">
        <f>'Area 25'!DD4</f>
        <v>2</v>
      </c>
      <c r="F1332" s="460">
        <f>'Area 25'!DB4</f>
        <v>2</v>
      </c>
      <c r="G1332" s="460" t="str">
        <f>'Area 25'!DH4</f>
        <v>15</v>
      </c>
      <c r="H1332">
        <f t="shared" si="78"/>
        <v>1</v>
      </c>
      <c r="I1332">
        <f t="shared" si="79"/>
        <v>3</v>
      </c>
      <c r="J1332">
        <f t="shared" si="80"/>
        <v>3</v>
      </c>
    </row>
    <row r="1333" spans="1:10">
      <c r="A1333" t="s">
        <v>23</v>
      </c>
      <c r="B1333" t="s">
        <v>41</v>
      </c>
      <c r="C1333" s="460">
        <v>2</v>
      </c>
      <c r="D1333">
        <f>'Area 25'!CZ5</f>
        <v>1</v>
      </c>
      <c r="E1333" s="460">
        <f>'Area 25'!DD5</f>
        <v>1</v>
      </c>
      <c r="F1333" s="460">
        <f>'Area 25'!DB5</f>
        <v>1</v>
      </c>
      <c r="G1333" s="460" t="str">
        <f>'Area 25'!DH5</f>
        <v>13</v>
      </c>
      <c r="H1333">
        <f t="shared" si="78"/>
        <v>1</v>
      </c>
      <c r="I1333">
        <f t="shared" si="79"/>
        <v>1</v>
      </c>
      <c r="J1333">
        <f t="shared" si="80"/>
        <v>1</v>
      </c>
    </row>
    <row r="1334" spans="1:10">
      <c r="A1334" t="s">
        <v>23</v>
      </c>
      <c r="B1334" t="s">
        <v>44</v>
      </c>
      <c r="C1334" s="460">
        <v>3</v>
      </c>
      <c r="D1334">
        <f>'Area 25'!CZ6</f>
        <v>1</v>
      </c>
      <c r="E1334" s="460">
        <f>'Area 25'!DD6</f>
        <v>1</v>
      </c>
      <c r="F1334" s="460">
        <f>'Area 25'!DB6</f>
        <v>1</v>
      </c>
      <c r="G1334" s="460" t="str">
        <f>'Area 25'!DH6</f>
        <v>13</v>
      </c>
      <c r="H1334">
        <f t="shared" si="78"/>
        <v>1</v>
      </c>
      <c r="I1334">
        <f t="shared" si="79"/>
        <v>1</v>
      </c>
      <c r="J1334">
        <f t="shared" si="80"/>
        <v>1</v>
      </c>
    </row>
    <row r="1335" spans="1:10">
      <c r="A1335" t="s">
        <v>23</v>
      </c>
      <c r="B1335" t="s">
        <v>45</v>
      </c>
      <c r="C1335" s="460">
        <v>4</v>
      </c>
      <c r="D1335">
        <f>'Area 25'!CZ7</f>
        <v>0</v>
      </c>
      <c r="E1335" s="460">
        <f>'Area 25'!DD7</f>
        <v>0</v>
      </c>
      <c r="F1335" s="460">
        <f>'Area 25'!DB7</f>
        <v>0</v>
      </c>
      <c r="G1335" s="460" t="str">
        <f>'Area 25'!DH7</f>
        <v>0</v>
      </c>
      <c r="H1335">
        <f t="shared" si="78"/>
        <v>0</v>
      </c>
      <c r="I1335">
        <f t="shared" si="79"/>
        <v>0</v>
      </c>
      <c r="J1335">
        <f t="shared" si="80"/>
        <v>0</v>
      </c>
    </row>
    <row r="1336" spans="1:10">
      <c r="A1336" t="s">
        <v>23</v>
      </c>
      <c r="B1336" t="s">
        <v>46</v>
      </c>
      <c r="C1336" s="460">
        <v>5</v>
      </c>
      <c r="D1336">
        <f>'Area 25'!CZ8</f>
        <v>1</v>
      </c>
      <c r="E1336" s="460">
        <f>'Area 25'!DD8</f>
        <v>1</v>
      </c>
      <c r="F1336" s="460">
        <f>'Area 25'!DB8</f>
        <v>1</v>
      </c>
      <c r="G1336" s="460" t="str">
        <f>'Area 25'!DH8</f>
        <v>13</v>
      </c>
      <c r="H1336">
        <f t="shared" si="78"/>
        <v>1</v>
      </c>
      <c r="I1336">
        <f t="shared" si="79"/>
        <v>1</v>
      </c>
      <c r="J1336">
        <f t="shared" si="80"/>
        <v>1</v>
      </c>
    </row>
    <row r="1337" spans="1:10">
      <c r="A1337" t="s">
        <v>23</v>
      </c>
      <c r="B1337" t="s">
        <v>48</v>
      </c>
      <c r="C1337" s="460">
        <v>6</v>
      </c>
      <c r="D1337">
        <f>'Area 25'!CZ9</f>
        <v>5</v>
      </c>
      <c r="E1337" s="460">
        <f>'Area 25'!DD9</f>
        <v>5</v>
      </c>
      <c r="F1337" s="460">
        <f>'Area 25'!DB9</f>
        <v>25</v>
      </c>
      <c r="G1337" s="460" t="str">
        <f>'Area 25'!DH9</f>
        <v>55</v>
      </c>
      <c r="H1337">
        <f t="shared" si="78"/>
        <v>5</v>
      </c>
      <c r="I1337">
        <f t="shared" si="79"/>
        <v>5</v>
      </c>
      <c r="J1337">
        <f t="shared" si="80"/>
        <v>25</v>
      </c>
    </row>
    <row r="1338" spans="1:10">
      <c r="A1338" t="s">
        <v>23</v>
      </c>
      <c r="B1338" t="s">
        <v>49</v>
      </c>
      <c r="C1338" s="460">
        <v>7</v>
      </c>
      <c r="D1338">
        <f>'Area 25'!CZ10</f>
        <v>1</v>
      </c>
      <c r="E1338" s="460">
        <f>'Area 25'!DD10</f>
        <v>5</v>
      </c>
      <c r="F1338" s="460">
        <f>'Area 25'!DB10</f>
        <v>5</v>
      </c>
      <c r="G1338" s="460" t="str">
        <f>'Area 25'!DH10</f>
        <v>24</v>
      </c>
      <c r="H1338">
        <f t="shared" si="78"/>
        <v>2</v>
      </c>
      <c r="I1338">
        <f t="shared" si="79"/>
        <v>3</v>
      </c>
      <c r="J1338">
        <f t="shared" si="80"/>
        <v>6</v>
      </c>
    </row>
    <row r="1339" spans="1:10">
      <c r="A1339" t="s">
        <v>23</v>
      </c>
      <c r="B1339" t="s">
        <v>50</v>
      </c>
      <c r="C1339" s="460">
        <v>8</v>
      </c>
      <c r="D1339">
        <f>'Area 25'!CZ11</f>
        <v>1</v>
      </c>
      <c r="E1339" s="460">
        <f>'Area 25'!DD11</f>
        <v>5</v>
      </c>
      <c r="F1339" s="460">
        <f>'Area 25'!DB11</f>
        <v>5</v>
      </c>
      <c r="G1339" s="460" t="str">
        <f>'Area 25'!DH11</f>
        <v>24</v>
      </c>
      <c r="H1339">
        <f t="shared" si="78"/>
        <v>2</v>
      </c>
      <c r="I1339">
        <f t="shared" si="79"/>
        <v>3</v>
      </c>
      <c r="J1339">
        <f t="shared" si="80"/>
        <v>6</v>
      </c>
    </row>
    <row r="1340" spans="1:10">
      <c r="A1340" t="s">
        <v>23</v>
      </c>
      <c r="B1340" t="s">
        <v>52</v>
      </c>
      <c r="C1340" s="460">
        <v>9</v>
      </c>
      <c r="D1340">
        <f>'Area 25'!CZ12</f>
        <v>1</v>
      </c>
      <c r="E1340" s="460">
        <f>'Area 25'!DD12</f>
        <v>2</v>
      </c>
      <c r="F1340" s="460">
        <f>'Area 25'!DB12</f>
        <v>2</v>
      </c>
      <c r="G1340" s="460" t="str">
        <f>'Area 25'!DH12</f>
        <v>14</v>
      </c>
      <c r="H1340">
        <f t="shared" si="78"/>
        <v>1</v>
      </c>
      <c r="I1340">
        <f t="shared" si="79"/>
        <v>2</v>
      </c>
      <c r="J1340">
        <f t="shared" si="80"/>
        <v>2</v>
      </c>
    </row>
    <row r="1341" spans="1:10">
      <c r="A1341" t="s">
        <v>23</v>
      </c>
      <c r="B1341" t="s">
        <v>53</v>
      </c>
      <c r="C1341" s="460">
        <v>10</v>
      </c>
      <c r="D1341">
        <f>'Area 25'!CZ13</f>
        <v>1</v>
      </c>
      <c r="E1341" s="460">
        <f>'Area 25'!DD13</f>
        <v>1</v>
      </c>
      <c r="F1341" s="460">
        <f>'Area 25'!DB13</f>
        <v>1</v>
      </c>
      <c r="G1341" s="460" t="str">
        <f>'Area 25'!DH13</f>
        <v>13</v>
      </c>
      <c r="H1341">
        <f t="shared" si="78"/>
        <v>1</v>
      </c>
      <c r="I1341">
        <f t="shared" si="79"/>
        <v>1</v>
      </c>
      <c r="J1341">
        <f t="shared" si="80"/>
        <v>1</v>
      </c>
    </row>
    <row r="1342" spans="1:10">
      <c r="A1342" t="s">
        <v>23</v>
      </c>
      <c r="B1342" t="s">
        <v>55</v>
      </c>
      <c r="C1342" s="460">
        <v>11</v>
      </c>
      <c r="D1342">
        <f>'Area 25'!CZ14</f>
        <v>3</v>
      </c>
      <c r="E1342" s="460">
        <f>'Area 25'!DD14</f>
        <v>2</v>
      </c>
      <c r="F1342" s="460">
        <f>'Area 25'!DB14</f>
        <v>6</v>
      </c>
      <c r="G1342" s="460" t="str">
        <f>'Area 25'!DH14</f>
        <v>24</v>
      </c>
      <c r="H1342">
        <f t="shared" si="78"/>
        <v>2</v>
      </c>
      <c r="I1342">
        <f t="shared" si="79"/>
        <v>3</v>
      </c>
      <c r="J1342">
        <f t="shared" si="80"/>
        <v>6</v>
      </c>
    </row>
    <row r="1343" spans="1:10">
      <c r="A1343" t="s">
        <v>23</v>
      </c>
      <c r="B1343" t="s">
        <v>56</v>
      </c>
      <c r="C1343" s="460">
        <v>12</v>
      </c>
      <c r="D1343">
        <f>'Area 25'!CZ15</f>
        <v>0</v>
      </c>
      <c r="E1343" s="460">
        <f>'Area 25'!DD15</f>
        <v>0</v>
      </c>
      <c r="F1343" s="460">
        <f>'Area 25'!DB15</f>
        <v>0</v>
      </c>
      <c r="G1343" s="460" t="str">
        <f>'Area 25'!DH15</f>
        <v>0</v>
      </c>
      <c r="H1343">
        <f t="shared" si="78"/>
        <v>0</v>
      </c>
      <c r="I1343">
        <f t="shared" si="79"/>
        <v>0</v>
      </c>
      <c r="J1343">
        <f t="shared" si="80"/>
        <v>0</v>
      </c>
    </row>
    <row r="1344" spans="1:10">
      <c r="A1344" t="s">
        <v>23</v>
      </c>
      <c r="B1344" t="s">
        <v>57</v>
      </c>
      <c r="C1344" s="460">
        <v>13</v>
      </c>
      <c r="D1344">
        <f>'Area 25'!CZ16</f>
        <v>0</v>
      </c>
      <c r="E1344" s="460">
        <f>'Area 25'!DD16</f>
        <v>0</v>
      </c>
      <c r="F1344" s="460">
        <f>'Area 25'!DB16</f>
        <v>0</v>
      </c>
      <c r="G1344" s="460" t="str">
        <f>'Area 25'!DH16</f>
        <v>0</v>
      </c>
      <c r="H1344">
        <f t="shared" si="78"/>
        <v>0</v>
      </c>
      <c r="I1344">
        <f t="shared" si="79"/>
        <v>0</v>
      </c>
      <c r="J1344">
        <f t="shared" si="80"/>
        <v>0</v>
      </c>
    </row>
    <row r="1345" spans="1:10">
      <c r="A1345" t="s">
        <v>23</v>
      </c>
      <c r="B1345" t="s">
        <v>58</v>
      </c>
      <c r="C1345" s="460">
        <v>14</v>
      </c>
      <c r="D1345">
        <f>'Area 25'!CZ17</f>
        <v>0</v>
      </c>
      <c r="E1345" s="460">
        <f>'Area 25'!DD17</f>
        <v>0</v>
      </c>
      <c r="F1345" s="460">
        <f>'Area 25'!DB17</f>
        <v>0</v>
      </c>
      <c r="G1345" s="460" t="str">
        <f>'Area 25'!DH17</f>
        <v>0</v>
      </c>
      <c r="H1345">
        <f t="shared" si="78"/>
        <v>0</v>
      </c>
      <c r="I1345">
        <f t="shared" si="79"/>
        <v>0</v>
      </c>
      <c r="J1345">
        <f t="shared" si="80"/>
        <v>0</v>
      </c>
    </row>
    <row r="1346" spans="1:10">
      <c r="A1346" t="s">
        <v>23</v>
      </c>
      <c r="B1346" t="s">
        <v>59</v>
      </c>
      <c r="C1346" s="460">
        <v>15</v>
      </c>
      <c r="D1346">
        <f>'Area 25'!CZ18</f>
        <v>0</v>
      </c>
      <c r="E1346" s="460">
        <f>'Area 25'!DD18</f>
        <v>0</v>
      </c>
      <c r="F1346" s="460">
        <f>'Area 25'!DB18</f>
        <v>0</v>
      </c>
      <c r="G1346" s="460" t="str">
        <f>'Area 25'!DH18</f>
        <v>0</v>
      </c>
      <c r="H1346">
        <f t="shared" si="78"/>
        <v>0</v>
      </c>
      <c r="I1346">
        <f t="shared" si="79"/>
        <v>0</v>
      </c>
      <c r="J1346">
        <f t="shared" si="80"/>
        <v>0</v>
      </c>
    </row>
    <row r="1347" spans="1:10">
      <c r="A1347" t="s">
        <v>23</v>
      </c>
      <c r="B1347" t="s">
        <v>61</v>
      </c>
      <c r="C1347" s="460">
        <v>16</v>
      </c>
      <c r="D1347">
        <f>'Area 25'!CZ19</f>
        <v>1</v>
      </c>
      <c r="E1347" s="460">
        <f>'Area 25'!DD19</f>
        <v>1</v>
      </c>
      <c r="F1347" s="460">
        <f>'Area 25'!DB19</f>
        <v>1</v>
      </c>
      <c r="G1347" s="460" t="str">
        <f>'Area 25'!DH19</f>
        <v>13</v>
      </c>
      <c r="H1347">
        <f t="shared" si="78"/>
        <v>1</v>
      </c>
      <c r="I1347">
        <f t="shared" si="79"/>
        <v>1</v>
      </c>
      <c r="J1347">
        <f t="shared" si="80"/>
        <v>1</v>
      </c>
    </row>
    <row r="1348" spans="1:10">
      <c r="A1348" t="s">
        <v>23</v>
      </c>
      <c r="B1348" t="s">
        <v>62</v>
      </c>
      <c r="C1348" s="460">
        <v>17</v>
      </c>
      <c r="D1348">
        <f>'Area 25'!CZ20</f>
        <v>2</v>
      </c>
      <c r="E1348" s="460">
        <f>'Area 25'!DD20</f>
        <v>1</v>
      </c>
      <c r="F1348" s="460">
        <f>'Area 25'!DB20</f>
        <v>2</v>
      </c>
      <c r="G1348" s="460" t="str">
        <f>'Area 25'!DH20</f>
        <v>13</v>
      </c>
      <c r="H1348">
        <f t="shared" si="78"/>
        <v>1</v>
      </c>
      <c r="I1348">
        <f t="shared" si="79"/>
        <v>1</v>
      </c>
      <c r="J1348">
        <f t="shared" si="80"/>
        <v>1</v>
      </c>
    </row>
    <row r="1349" spans="1:10">
      <c r="A1349" t="s">
        <v>23</v>
      </c>
      <c r="B1349" t="s">
        <v>291</v>
      </c>
      <c r="C1349" s="460">
        <v>18</v>
      </c>
      <c r="D1349">
        <f>'Area 25'!CZ21</f>
        <v>1</v>
      </c>
      <c r="E1349" s="460">
        <f>'Area 25'!DD21</f>
        <v>1</v>
      </c>
      <c r="F1349" s="460">
        <f>'Area 25'!DB21</f>
        <v>1</v>
      </c>
      <c r="G1349" s="460" t="str">
        <f>'Area 25'!DH21</f>
        <v>13</v>
      </c>
      <c r="H1349">
        <f t="shared" si="78"/>
        <v>1</v>
      </c>
      <c r="I1349">
        <f t="shared" si="79"/>
        <v>1</v>
      </c>
      <c r="J1349">
        <f t="shared" si="80"/>
        <v>1</v>
      </c>
    </row>
    <row r="1350" spans="1:10">
      <c r="A1350" t="s">
        <v>23</v>
      </c>
      <c r="B1350" t="s">
        <v>64</v>
      </c>
      <c r="C1350" s="460">
        <v>19</v>
      </c>
      <c r="D1350">
        <f>'Area 25'!CZ22</f>
        <v>-1</v>
      </c>
      <c r="E1350" s="460">
        <f>'Area 25'!DD22</f>
        <v>1</v>
      </c>
      <c r="F1350" s="460">
        <f>'Area 25'!DB22</f>
        <v>-1</v>
      </c>
      <c r="G1350" s="460" t="str">
        <f>'Area 25'!DH22</f>
        <v>-1-1</v>
      </c>
      <c r="H1350">
        <f t="shared" si="78"/>
        <v>-1</v>
      </c>
      <c r="I1350">
        <f t="shared" si="79"/>
        <v>-1</v>
      </c>
      <c r="J1350">
        <f t="shared" si="80"/>
        <v>1</v>
      </c>
    </row>
    <row r="1351" spans="1:10">
      <c r="A1351" t="s">
        <v>23</v>
      </c>
      <c r="B1351" t="s">
        <v>65</v>
      </c>
      <c r="C1351" s="460">
        <v>20</v>
      </c>
      <c r="D1351">
        <f>'Area 25'!CZ23</f>
        <v>1</v>
      </c>
      <c r="E1351" s="460">
        <f>'Area 25'!DD23</f>
        <v>1</v>
      </c>
      <c r="F1351" s="460">
        <f>'Area 25'!DB23</f>
        <v>1</v>
      </c>
      <c r="G1351" s="460" t="str">
        <f>'Area 25'!DH23</f>
        <v>13</v>
      </c>
      <c r="H1351">
        <f t="shared" si="78"/>
        <v>1</v>
      </c>
      <c r="I1351">
        <f t="shared" si="79"/>
        <v>1</v>
      </c>
      <c r="J1351">
        <f t="shared" si="80"/>
        <v>1</v>
      </c>
    </row>
    <row r="1352" spans="1:10">
      <c r="A1352" t="s">
        <v>23</v>
      </c>
      <c r="B1352" t="s">
        <v>66</v>
      </c>
      <c r="C1352" s="460">
        <v>21</v>
      </c>
      <c r="D1352">
        <f>'Area 25'!CZ24</f>
        <v>-1</v>
      </c>
      <c r="E1352" s="460">
        <f>'Area 25'!DD24</f>
        <v>1</v>
      </c>
      <c r="F1352" s="460">
        <f>'Area 25'!DB24</f>
        <v>-1</v>
      </c>
      <c r="G1352" s="460" t="str">
        <f>'Area 25'!DH24</f>
        <v>-1-1</v>
      </c>
      <c r="H1352">
        <f t="shared" si="78"/>
        <v>-1</v>
      </c>
      <c r="I1352">
        <f t="shared" si="79"/>
        <v>-1</v>
      </c>
      <c r="J1352">
        <f t="shared" si="80"/>
        <v>1</v>
      </c>
    </row>
    <row r="1353" spans="1:10">
      <c r="A1353" t="s">
        <v>23</v>
      </c>
      <c r="B1353" t="s">
        <v>67</v>
      </c>
      <c r="C1353" s="460">
        <v>22</v>
      </c>
      <c r="D1353">
        <f>'Area 25'!CZ25</f>
        <v>-1</v>
      </c>
      <c r="E1353" s="460">
        <f>'Area 25'!DD25</f>
        <v>1</v>
      </c>
      <c r="F1353" s="460">
        <f>'Area 25'!DB25</f>
        <v>-1</v>
      </c>
      <c r="G1353" s="460" t="str">
        <f>'Area 25'!DH25</f>
        <v>-1-1</v>
      </c>
      <c r="H1353">
        <f t="shared" si="78"/>
        <v>-1</v>
      </c>
      <c r="I1353">
        <f t="shared" si="79"/>
        <v>-1</v>
      </c>
      <c r="J1353">
        <f t="shared" si="80"/>
        <v>1</v>
      </c>
    </row>
    <row r="1354" spans="1:10">
      <c r="A1354" t="s">
        <v>23</v>
      </c>
      <c r="B1354" t="s">
        <v>69</v>
      </c>
      <c r="C1354" s="460">
        <v>23</v>
      </c>
      <c r="D1354">
        <f>'Area 25'!CZ26</f>
        <v>0</v>
      </c>
      <c r="E1354" s="460">
        <f>'Area 25'!DD26</f>
        <v>0</v>
      </c>
      <c r="F1354" s="460">
        <f>'Area 25'!DB26</f>
        <v>0</v>
      </c>
      <c r="G1354" s="460" t="str">
        <f>'Area 25'!DH26</f>
        <v>0</v>
      </c>
      <c r="H1354">
        <f t="shared" si="78"/>
        <v>0</v>
      </c>
      <c r="I1354">
        <f t="shared" si="79"/>
        <v>0</v>
      </c>
      <c r="J1354">
        <f t="shared" si="80"/>
        <v>0</v>
      </c>
    </row>
    <row r="1355" spans="1:10">
      <c r="A1355" t="s">
        <v>23</v>
      </c>
      <c r="B1355" t="s">
        <v>71</v>
      </c>
      <c r="C1355" s="460">
        <v>24</v>
      </c>
      <c r="D1355">
        <f>'Area 25'!CZ27</f>
        <v>0</v>
      </c>
      <c r="E1355" s="460">
        <f>'Area 25'!DD27</f>
        <v>0</v>
      </c>
      <c r="F1355" s="460">
        <f>'Area 25'!DB27</f>
        <v>0</v>
      </c>
      <c r="G1355" s="460" t="str">
        <f>'Area 25'!DH27</f>
        <v>0</v>
      </c>
      <c r="H1355">
        <f t="shared" si="78"/>
        <v>0</v>
      </c>
      <c r="I1355">
        <f t="shared" si="79"/>
        <v>0</v>
      </c>
      <c r="J1355">
        <f t="shared" si="80"/>
        <v>0</v>
      </c>
    </row>
    <row r="1356" spans="1:10">
      <c r="A1356" t="s">
        <v>23</v>
      </c>
      <c r="B1356" t="s">
        <v>72</v>
      </c>
      <c r="C1356" s="460">
        <v>25</v>
      </c>
      <c r="D1356">
        <f>'Area 25'!CZ28</f>
        <v>0</v>
      </c>
      <c r="E1356" s="460">
        <f>'Area 25'!DD28</f>
        <v>0</v>
      </c>
      <c r="F1356" s="460">
        <f>'Area 25'!DB28</f>
        <v>0</v>
      </c>
      <c r="G1356" s="460" t="str">
        <f>'Area 25'!DH28</f>
        <v>0</v>
      </c>
      <c r="H1356">
        <f t="shared" si="78"/>
        <v>0</v>
      </c>
      <c r="I1356">
        <f t="shared" si="79"/>
        <v>0</v>
      </c>
      <c r="J1356">
        <f t="shared" si="80"/>
        <v>0</v>
      </c>
    </row>
    <row r="1357" spans="1:10">
      <c r="A1357" t="s">
        <v>23</v>
      </c>
      <c r="B1357" t="s">
        <v>73</v>
      </c>
      <c r="C1357" s="460">
        <v>26</v>
      </c>
      <c r="D1357">
        <f>'Area 25'!CZ29</f>
        <v>0</v>
      </c>
      <c r="E1357" s="460">
        <f>'Area 25'!DD29</f>
        <v>0</v>
      </c>
      <c r="F1357" s="460">
        <f>'Area 25'!DB29</f>
        <v>0</v>
      </c>
      <c r="G1357" s="460" t="str">
        <f>'Area 25'!DH29</f>
        <v>0</v>
      </c>
      <c r="H1357">
        <f t="shared" si="78"/>
        <v>0</v>
      </c>
      <c r="I1357">
        <f t="shared" si="79"/>
        <v>0</v>
      </c>
      <c r="J1357">
        <f t="shared" si="80"/>
        <v>0</v>
      </c>
    </row>
    <row r="1358" spans="1:10">
      <c r="A1358" t="s">
        <v>23</v>
      </c>
      <c r="B1358" t="s">
        <v>74</v>
      </c>
      <c r="C1358" s="460">
        <v>27</v>
      </c>
      <c r="D1358">
        <f>'Area 25'!CZ30</f>
        <v>0</v>
      </c>
      <c r="E1358" s="460">
        <f>'Area 25'!DD30</f>
        <v>0</v>
      </c>
      <c r="F1358" s="460">
        <f>'Area 25'!DB30</f>
        <v>0</v>
      </c>
      <c r="G1358" s="460" t="str">
        <f>'Area 25'!DH30</f>
        <v>0</v>
      </c>
      <c r="H1358">
        <f t="shared" si="78"/>
        <v>0</v>
      </c>
      <c r="I1358">
        <f t="shared" si="79"/>
        <v>0</v>
      </c>
      <c r="J1358">
        <f t="shared" si="80"/>
        <v>0</v>
      </c>
    </row>
    <row r="1359" spans="1:10">
      <c r="A1359" t="s">
        <v>23</v>
      </c>
      <c r="B1359" t="s">
        <v>75</v>
      </c>
      <c r="C1359" s="460">
        <v>28</v>
      </c>
      <c r="D1359">
        <f>'Area 25'!CZ31</f>
        <v>0</v>
      </c>
      <c r="E1359" s="460">
        <f>'Area 25'!DD31</f>
        <v>0</v>
      </c>
      <c r="F1359" s="460">
        <f>'Area 25'!DB31</f>
        <v>0</v>
      </c>
      <c r="G1359" s="460" t="str">
        <f>'Area 25'!DH31</f>
        <v>0</v>
      </c>
      <c r="H1359">
        <f t="shared" si="78"/>
        <v>0</v>
      </c>
      <c r="I1359">
        <f t="shared" si="79"/>
        <v>0</v>
      </c>
      <c r="J1359">
        <f t="shared" si="80"/>
        <v>0</v>
      </c>
    </row>
    <row r="1360" spans="1:10">
      <c r="A1360" t="s">
        <v>23</v>
      </c>
      <c r="B1360" t="s">
        <v>76</v>
      </c>
      <c r="C1360" s="460">
        <v>29</v>
      </c>
      <c r="D1360">
        <f>'Area 25'!CZ32</f>
        <v>0</v>
      </c>
      <c r="E1360" s="460">
        <f>'Area 25'!DD32</f>
        <v>0</v>
      </c>
      <c r="F1360" s="460">
        <f>'Area 25'!DB32</f>
        <v>0</v>
      </c>
      <c r="G1360" s="460" t="str">
        <f>'Area 25'!DH32</f>
        <v>0</v>
      </c>
      <c r="H1360">
        <f t="shared" si="78"/>
        <v>0</v>
      </c>
      <c r="I1360">
        <f t="shared" si="79"/>
        <v>0</v>
      </c>
      <c r="J1360">
        <f t="shared" si="80"/>
        <v>0</v>
      </c>
    </row>
    <row r="1361" spans="1:10">
      <c r="A1361" t="s">
        <v>23</v>
      </c>
      <c r="B1361" t="s">
        <v>78</v>
      </c>
      <c r="C1361" s="460">
        <v>30</v>
      </c>
      <c r="D1361">
        <f>'Area 25'!CZ33</f>
        <v>0</v>
      </c>
      <c r="E1361" s="460">
        <f>'Area 25'!DD33</f>
        <v>0</v>
      </c>
      <c r="F1361" s="460">
        <f>'Area 25'!DB33</f>
        <v>0</v>
      </c>
      <c r="G1361" s="460" t="str">
        <f>'Area 25'!DH33</f>
        <v>0</v>
      </c>
      <c r="H1361">
        <f t="shared" si="78"/>
        <v>0</v>
      </c>
      <c r="I1361">
        <f t="shared" si="79"/>
        <v>0</v>
      </c>
      <c r="J1361">
        <f t="shared" si="80"/>
        <v>0</v>
      </c>
    </row>
    <row r="1362" spans="1:10">
      <c r="A1362" t="s">
        <v>23</v>
      </c>
      <c r="B1362" t="s">
        <v>79</v>
      </c>
      <c r="C1362" s="460">
        <v>31</v>
      </c>
      <c r="D1362">
        <f>'Area 25'!CZ34</f>
        <v>0</v>
      </c>
      <c r="E1362" s="460">
        <f>'Area 25'!DD34</f>
        <v>0</v>
      </c>
      <c r="F1362" s="460">
        <f>'Area 25'!DB34</f>
        <v>0</v>
      </c>
      <c r="G1362" s="460" t="str">
        <f>'Area 25'!DH34</f>
        <v>0</v>
      </c>
      <c r="H1362">
        <f t="shared" si="78"/>
        <v>0</v>
      </c>
      <c r="I1362">
        <f t="shared" si="79"/>
        <v>0</v>
      </c>
      <c r="J1362">
        <f t="shared" si="80"/>
        <v>0</v>
      </c>
    </row>
    <row r="1363" spans="1:10">
      <c r="A1363" t="s">
        <v>23</v>
      </c>
      <c r="B1363" t="s">
        <v>80</v>
      </c>
      <c r="C1363" s="460">
        <v>32</v>
      </c>
      <c r="D1363">
        <f>'Area 25'!CZ35</f>
        <v>1</v>
      </c>
      <c r="E1363" s="460">
        <f>'Area 25'!DD35</f>
        <v>1</v>
      </c>
      <c r="F1363" s="460">
        <f>'Area 25'!DB35</f>
        <v>1</v>
      </c>
      <c r="G1363" s="460" t="str">
        <f>'Area 25'!DH35</f>
        <v>13</v>
      </c>
      <c r="H1363">
        <f t="shared" si="78"/>
        <v>1</v>
      </c>
      <c r="I1363">
        <f t="shared" si="79"/>
        <v>1</v>
      </c>
      <c r="J1363">
        <f t="shared" si="80"/>
        <v>1</v>
      </c>
    </row>
    <row r="1364" spans="1:10">
      <c r="A1364" t="s">
        <v>23</v>
      </c>
      <c r="B1364" t="s">
        <v>81</v>
      </c>
      <c r="C1364" s="460">
        <v>33</v>
      </c>
      <c r="D1364">
        <f>'Area 25'!CZ36</f>
        <v>0</v>
      </c>
      <c r="E1364" s="460">
        <f>'Area 25'!DD36</f>
        <v>0</v>
      </c>
      <c r="F1364" s="460">
        <f>'Area 25'!DB36</f>
        <v>0</v>
      </c>
      <c r="G1364" s="460" t="str">
        <f>'Area 25'!DH36</f>
        <v>0</v>
      </c>
      <c r="H1364">
        <f t="shared" si="78"/>
        <v>0</v>
      </c>
      <c r="I1364">
        <f t="shared" si="79"/>
        <v>0</v>
      </c>
      <c r="J1364">
        <f t="shared" si="80"/>
        <v>0</v>
      </c>
    </row>
    <row r="1365" spans="1:10">
      <c r="A1365" t="s">
        <v>23</v>
      </c>
      <c r="B1365" t="s">
        <v>82</v>
      </c>
      <c r="C1365" s="460">
        <v>34</v>
      </c>
      <c r="D1365">
        <f>'Area 25'!CZ37</f>
        <v>1</v>
      </c>
      <c r="E1365" s="460">
        <f>'Area 25'!DD37</f>
        <v>1</v>
      </c>
      <c r="F1365" s="460">
        <f>'Area 25'!DB37</f>
        <v>1</v>
      </c>
      <c r="G1365" s="460" t="str">
        <f>'Area 25'!DH37</f>
        <v>13</v>
      </c>
      <c r="H1365">
        <f t="shared" si="78"/>
        <v>1</v>
      </c>
      <c r="I1365">
        <f t="shared" si="79"/>
        <v>1</v>
      </c>
      <c r="J1365">
        <f t="shared" si="80"/>
        <v>1</v>
      </c>
    </row>
    <row r="1366" spans="1:10">
      <c r="A1366" t="s">
        <v>23</v>
      </c>
      <c r="B1366" t="s">
        <v>83</v>
      </c>
      <c r="C1366" s="460">
        <v>35</v>
      </c>
      <c r="D1366">
        <f>'Area 25'!CZ38</f>
        <v>-1</v>
      </c>
      <c r="E1366" s="460">
        <f>'Area 25'!DD38</f>
        <v>1</v>
      </c>
      <c r="F1366" s="460">
        <f>'Area 25'!DB38</f>
        <v>-1</v>
      </c>
      <c r="G1366" s="460" t="str">
        <f>'Area 25'!DH38</f>
        <v>-1-1</v>
      </c>
      <c r="H1366">
        <f t="shared" si="78"/>
        <v>-1</v>
      </c>
      <c r="I1366">
        <f t="shared" si="79"/>
        <v>-1</v>
      </c>
      <c r="J1366">
        <f t="shared" si="80"/>
        <v>1</v>
      </c>
    </row>
    <row r="1367" spans="1:10">
      <c r="A1367" t="s">
        <v>23</v>
      </c>
      <c r="B1367" t="s">
        <v>84</v>
      </c>
      <c r="C1367" s="460">
        <v>36</v>
      </c>
      <c r="D1367">
        <f>'Area 25'!CZ39</f>
        <v>4</v>
      </c>
      <c r="E1367" s="460">
        <f>'Area 25'!DD39</f>
        <v>5</v>
      </c>
      <c r="F1367" s="460">
        <f>'Area 25'!DB39</f>
        <v>20</v>
      </c>
      <c r="G1367" s="460" t="str">
        <f>'Area 25'!DH39</f>
        <v>55</v>
      </c>
      <c r="H1367">
        <f t="shared" si="78"/>
        <v>5</v>
      </c>
      <c r="I1367">
        <f t="shared" si="79"/>
        <v>5</v>
      </c>
      <c r="J1367">
        <f t="shared" si="80"/>
        <v>25</v>
      </c>
    </row>
    <row r="1368" spans="1:10">
      <c r="A1368" t="s">
        <v>23</v>
      </c>
      <c r="B1368" t="s">
        <v>85</v>
      </c>
      <c r="C1368" s="460">
        <v>37</v>
      </c>
      <c r="D1368">
        <f>'Area 25'!CZ40</f>
        <v>4</v>
      </c>
      <c r="E1368" s="460">
        <f>'Area 25'!DD40</f>
        <v>5</v>
      </c>
      <c r="F1368" s="460">
        <f>'Area 25'!DB40</f>
        <v>20</v>
      </c>
      <c r="G1368" s="460" t="str">
        <f>'Area 25'!DH40</f>
        <v>55</v>
      </c>
      <c r="H1368">
        <f t="shared" si="78"/>
        <v>5</v>
      </c>
      <c r="I1368">
        <f t="shared" si="79"/>
        <v>5</v>
      </c>
      <c r="J1368">
        <f t="shared" si="80"/>
        <v>25</v>
      </c>
    </row>
    <row r="1369" spans="1:10">
      <c r="A1369" t="s">
        <v>23</v>
      </c>
      <c r="B1369" t="s">
        <v>86</v>
      </c>
      <c r="C1369" s="460">
        <v>38</v>
      </c>
      <c r="D1369">
        <f>'Area 25'!CZ41</f>
        <v>-1</v>
      </c>
      <c r="E1369" s="460">
        <f>'Area 25'!DD41</f>
        <v>1</v>
      </c>
      <c r="F1369" s="460">
        <f>'Area 25'!DB41</f>
        <v>-1</v>
      </c>
      <c r="G1369" s="460" t="str">
        <f>'Area 25'!DH41</f>
        <v>-1-1</v>
      </c>
      <c r="H1369">
        <f t="shared" si="78"/>
        <v>-1</v>
      </c>
      <c r="I1369">
        <f t="shared" si="79"/>
        <v>-1</v>
      </c>
      <c r="J1369">
        <f t="shared" si="80"/>
        <v>1</v>
      </c>
    </row>
    <row r="1370" spans="1:10">
      <c r="A1370" t="s">
        <v>23</v>
      </c>
      <c r="B1370" t="s">
        <v>87</v>
      </c>
      <c r="C1370" s="460">
        <v>39</v>
      </c>
      <c r="D1370">
        <f>'Area 25'!CZ42</f>
        <v>-1</v>
      </c>
      <c r="E1370" s="460">
        <f>'Area 25'!DD42</f>
        <v>1</v>
      </c>
      <c r="F1370" s="460">
        <f>'Area 25'!DB42</f>
        <v>-1</v>
      </c>
      <c r="G1370" s="460" t="str">
        <f>'Area 25'!DH42</f>
        <v>-1-1</v>
      </c>
      <c r="H1370">
        <f t="shared" si="78"/>
        <v>-1</v>
      </c>
      <c r="I1370">
        <f t="shared" si="79"/>
        <v>-1</v>
      </c>
      <c r="J1370">
        <f t="shared" si="80"/>
        <v>1</v>
      </c>
    </row>
    <row r="1371" spans="1:10">
      <c r="A1371" t="s">
        <v>23</v>
      </c>
      <c r="B1371" t="s">
        <v>88</v>
      </c>
      <c r="C1371" s="460">
        <v>40</v>
      </c>
      <c r="D1371">
        <f>'Area 25'!CZ43</f>
        <v>0</v>
      </c>
      <c r="E1371" s="460">
        <f>'Area 25'!DD43</f>
        <v>0</v>
      </c>
      <c r="F1371" s="460">
        <f>'Area 25'!DB43</f>
        <v>0</v>
      </c>
      <c r="G1371" s="460" t="str">
        <f>'Area 25'!DH43</f>
        <v>0</v>
      </c>
      <c r="H1371">
        <f t="shared" si="78"/>
        <v>0</v>
      </c>
      <c r="I1371">
        <f t="shared" si="79"/>
        <v>0</v>
      </c>
      <c r="J1371">
        <f t="shared" si="80"/>
        <v>0</v>
      </c>
    </row>
    <row r="1372" spans="1:10">
      <c r="A1372" t="s">
        <v>23</v>
      </c>
      <c r="B1372" t="s">
        <v>89</v>
      </c>
      <c r="C1372" s="460">
        <v>41</v>
      </c>
      <c r="D1372">
        <f>'Area 25'!CZ44</f>
        <v>2</v>
      </c>
      <c r="E1372" s="460">
        <f>'Area 25'!DD44</f>
        <v>3</v>
      </c>
      <c r="F1372" s="460">
        <f>'Area 25'!DB44</f>
        <v>6</v>
      </c>
      <c r="G1372" s="460" t="str">
        <f>'Area 25'!DH44</f>
        <v>23</v>
      </c>
      <c r="H1372">
        <f t="shared" ref="H1372:H1435" si="81">VLOOKUP(F1372,biorisk,2,FALSE)</f>
        <v>2</v>
      </c>
      <c r="I1372">
        <f t="shared" ref="I1372:I1435" si="82">VLOOKUP(G1372,futurerisk,2,FALSE)</f>
        <v>2</v>
      </c>
      <c r="J1372">
        <f t="shared" ref="J1372:J1435" si="83">H1372*I1372</f>
        <v>4</v>
      </c>
    </row>
    <row r="1373" spans="1:10">
      <c r="A1373" t="s">
        <v>23</v>
      </c>
      <c r="B1373" t="s">
        <v>90</v>
      </c>
      <c r="C1373" s="460">
        <v>42</v>
      </c>
      <c r="D1373">
        <f>'Area 25'!CZ45</f>
        <v>1</v>
      </c>
      <c r="E1373" s="460">
        <f>'Area 25'!DD45</f>
        <v>1</v>
      </c>
      <c r="F1373" s="460">
        <f>'Area 25'!DB45</f>
        <v>1</v>
      </c>
      <c r="G1373" s="460" t="str">
        <f>'Area 25'!DH45</f>
        <v>13</v>
      </c>
      <c r="H1373">
        <f t="shared" si="81"/>
        <v>1</v>
      </c>
      <c r="I1373">
        <f t="shared" si="82"/>
        <v>1</v>
      </c>
      <c r="J1373">
        <f t="shared" si="83"/>
        <v>1</v>
      </c>
    </row>
    <row r="1374" spans="1:10">
      <c r="A1374" t="s">
        <v>23</v>
      </c>
      <c r="B1374" t="s">
        <v>92</v>
      </c>
      <c r="C1374" s="460">
        <v>43</v>
      </c>
      <c r="D1374">
        <f>'Area 25'!CZ46</f>
        <v>0</v>
      </c>
      <c r="E1374" s="460">
        <f>'Area 25'!DD46</f>
        <v>0</v>
      </c>
      <c r="F1374" s="460">
        <f>'Area 25'!DB46</f>
        <v>0</v>
      </c>
      <c r="G1374" s="460" t="str">
        <f>'Area 25'!DH46</f>
        <v>0</v>
      </c>
      <c r="H1374">
        <f t="shared" si="81"/>
        <v>0</v>
      </c>
      <c r="I1374">
        <f t="shared" si="82"/>
        <v>0</v>
      </c>
      <c r="J1374">
        <f t="shared" si="83"/>
        <v>0</v>
      </c>
    </row>
    <row r="1375" spans="1:10">
      <c r="A1375" t="s">
        <v>23</v>
      </c>
      <c r="B1375" t="s">
        <v>93</v>
      </c>
      <c r="C1375" s="460">
        <v>44</v>
      </c>
      <c r="D1375">
        <f>'Area 25'!CZ47</f>
        <v>0</v>
      </c>
      <c r="E1375" s="460">
        <f>'Area 25'!DD47</f>
        <v>0</v>
      </c>
      <c r="F1375" s="460">
        <f>'Area 25'!DB47</f>
        <v>0</v>
      </c>
      <c r="G1375" s="460" t="str">
        <f>'Area 25'!DH47</f>
        <v>0</v>
      </c>
      <c r="H1375">
        <f t="shared" si="81"/>
        <v>0</v>
      </c>
      <c r="I1375">
        <f t="shared" si="82"/>
        <v>0</v>
      </c>
      <c r="J1375">
        <f t="shared" si="83"/>
        <v>0</v>
      </c>
    </row>
    <row r="1376" spans="1:10">
      <c r="A1376" t="s">
        <v>23</v>
      </c>
      <c r="B1376" t="s">
        <v>94</v>
      </c>
      <c r="C1376" s="460">
        <v>45</v>
      </c>
      <c r="D1376">
        <f>'Area 25'!CZ48</f>
        <v>0</v>
      </c>
      <c r="E1376" s="460">
        <f>'Area 25'!DD48</f>
        <v>0</v>
      </c>
      <c r="F1376" s="460">
        <f>'Area 25'!DB48</f>
        <v>0</v>
      </c>
      <c r="G1376" s="460" t="str">
        <f>'Area 25'!DH48</f>
        <v>0</v>
      </c>
      <c r="H1376">
        <f t="shared" si="81"/>
        <v>0</v>
      </c>
      <c r="I1376">
        <f t="shared" si="82"/>
        <v>0</v>
      </c>
      <c r="J1376">
        <f t="shared" si="83"/>
        <v>0</v>
      </c>
    </row>
    <row r="1377" spans="1:10">
      <c r="A1377" t="s">
        <v>23</v>
      </c>
      <c r="B1377" t="s">
        <v>95</v>
      </c>
      <c r="C1377" s="460">
        <v>46</v>
      </c>
      <c r="D1377">
        <f>'Area 25'!CZ49</f>
        <v>0</v>
      </c>
      <c r="E1377" s="460">
        <f>'Area 25'!DD49</f>
        <v>0</v>
      </c>
      <c r="F1377" s="460">
        <f>'Area 25'!DB49</f>
        <v>0</v>
      </c>
      <c r="G1377" s="460" t="str">
        <f>'Area 25'!DH49</f>
        <v>0</v>
      </c>
      <c r="H1377">
        <f t="shared" si="81"/>
        <v>0</v>
      </c>
      <c r="I1377">
        <f t="shared" si="82"/>
        <v>0</v>
      </c>
      <c r="J1377">
        <f t="shared" si="83"/>
        <v>0</v>
      </c>
    </row>
    <row r="1378" spans="1:10">
      <c r="A1378" t="s">
        <v>23</v>
      </c>
      <c r="B1378" t="s">
        <v>97</v>
      </c>
      <c r="C1378" s="460">
        <v>47</v>
      </c>
      <c r="D1378">
        <f>'Area 25'!CZ50</f>
        <v>1</v>
      </c>
      <c r="E1378" s="460">
        <f>'Area 25'!DD50</f>
        <v>1</v>
      </c>
      <c r="F1378" s="460">
        <f>'Area 25'!DB50</f>
        <v>1</v>
      </c>
      <c r="G1378" s="460" t="str">
        <f>'Area 25'!DH50</f>
        <v>13</v>
      </c>
      <c r="H1378">
        <f t="shared" si="81"/>
        <v>1</v>
      </c>
      <c r="I1378">
        <f t="shared" si="82"/>
        <v>1</v>
      </c>
      <c r="J1378">
        <f t="shared" si="83"/>
        <v>1</v>
      </c>
    </row>
    <row r="1379" spans="1:10">
      <c r="A1379" t="s">
        <v>23</v>
      </c>
      <c r="B1379" t="s">
        <v>98</v>
      </c>
      <c r="C1379" s="460">
        <v>48</v>
      </c>
      <c r="D1379">
        <f>'Area 25'!CZ51</f>
        <v>1</v>
      </c>
      <c r="E1379" s="460">
        <f>'Area 25'!DD51</f>
        <v>1</v>
      </c>
      <c r="F1379" s="460">
        <f>'Area 25'!DB51</f>
        <v>1</v>
      </c>
      <c r="G1379" s="460" t="str">
        <f>'Area 25'!DH51</f>
        <v>13</v>
      </c>
      <c r="H1379">
        <f t="shared" si="81"/>
        <v>1</v>
      </c>
      <c r="I1379">
        <f t="shared" si="82"/>
        <v>1</v>
      </c>
      <c r="J1379">
        <f t="shared" si="83"/>
        <v>1</v>
      </c>
    </row>
    <row r="1380" spans="1:10">
      <c r="A1380" t="s">
        <v>23</v>
      </c>
      <c r="B1380" t="s">
        <v>99</v>
      </c>
      <c r="C1380" s="460">
        <v>49</v>
      </c>
      <c r="D1380">
        <f>'Area 25'!CZ52</f>
        <v>0</v>
      </c>
      <c r="E1380" s="460">
        <f>'Area 25'!DD52</f>
        <v>0</v>
      </c>
      <c r="F1380" s="460">
        <f>'Area 25'!DB52</f>
        <v>0</v>
      </c>
      <c r="G1380" s="460" t="str">
        <f>'Area 25'!DH52</f>
        <v>0</v>
      </c>
      <c r="H1380">
        <f t="shared" si="81"/>
        <v>0</v>
      </c>
      <c r="I1380">
        <f t="shared" si="82"/>
        <v>0</v>
      </c>
      <c r="J1380">
        <f t="shared" si="83"/>
        <v>0</v>
      </c>
    </row>
    <row r="1381" spans="1:10">
      <c r="A1381" t="s">
        <v>23</v>
      </c>
      <c r="B1381" t="s">
        <v>100</v>
      </c>
      <c r="C1381" s="460">
        <v>50</v>
      </c>
      <c r="D1381">
        <f>'Area 25'!CZ53</f>
        <v>1</v>
      </c>
      <c r="E1381" s="460">
        <f>'Area 25'!DD53</f>
        <v>3</v>
      </c>
      <c r="F1381" s="460">
        <f>'Area 25'!DB53</f>
        <v>3</v>
      </c>
      <c r="G1381" s="460" t="str">
        <f>'Area 25'!DH53</f>
        <v>14</v>
      </c>
      <c r="H1381">
        <f t="shared" si="81"/>
        <v>1</v>
      </c>
      <c r="I1381">
        <f t="shared" si="82"/>
        <v>2</v>
      </c>
      <c r="J1381">
        <f t="shared" si="83"/>
        <v>2</v>
      </c>
    </row>
    <row r="1382" spans="1:10">
      <c r="A1382" t="s">
        <v>23</v>
      </c>
      <c r="B1382" t="s">
        <v>101</v>
      </c>
      <c r="C1382" s="460">
        <v>51</v>
      </c>
      <c r="D1382">
        <f>'Area 25'!CZ54</f>
        <v>-1</v>
      </c>
      <c r="E1382" s="460">
        <f>'Area 25'!DD54</f>
        <v>1</v>
      </c>
      <c r="F1382" s="460">
        <f>'Area 25'!DB54</f>
        <v>-1</v>
      </c>
      <c r="G1382" s="460" t="str">
        <f>'Area 25'!DH54</f>
        <v>-1-1</v>
      </c>
      <c r="H1382">
        <f t="shared" si="81"/>
        <v>-1</v>
      </c>
      <c r="I1382">
        <f t="shared" si="82"/>
        <v>-1</v>
      </c>
      <c r="J1382">
        <f t="shared" si="83"/>
        <v>1</v>
      </c>
    </row>
    <row r="1383" spans="1:10">
      <c r="A1383" t="s">
        <v>23</v>
      </c>
      <c r="B1383" t="s">
        <v>102</v>
      </c>
      <c r="C1383" s="460">
        <v>52</v>
      </c>
      <c r="D1383">
        <f>'Area 25'!CZ55</f>
        <v>0</v>
      </c>
      <c r="E1383" s="460">
        <f>'Area 25'!DD55</f>
        <v>0</v>
      </c>
      <c r="F1383" s="460">
        <f>'Area 25'!DB55</f>
        <v>0</v>
      </c>
      <c r="G1383" s="460" t="str">
        <f>'Area 25'!DH55</f>
        <v>0</v>
      </c>
      <c r="H1383">
        <f t="shared" si="81"/>
        <v>0</v>
      </c>
      <c r="I1383">
        <f t="shared" si="82"/>
        <v>0</v>
      </c>
      <c r="J1383">
        <f t="shared" si="83"/>
        <v>0</v>
      </c>
    </row>
    <row r="1384" spans="1:10">
      <c r="A1384" t="s">
        <v>23</v>
      </c>
      <c r="B1384" t="s">
        <v>103</v>
      </c>
      <c r="C1384" s="460">
        <v>53</v>
      </c>
      <c r="D1384">
        <f>'Area 25'!CZ56</f>
        <v>1</v>
      </c>
      <c r="E1384" s="460">
        <f>'Area 25'!DD56</f>
        <v>1</v>
      </c>
      <c r="F1384" s="460">
        <f>'Area 25'!DB56</f>
        <v>1</v>
      </c>
      <c r="G1384" s="460" t="str">
        <f>'Area 25'!DH56</f>
        <v>13</v>
      </c>
      <c r="H1384">
        <f t="shared" si="81"/>
        <v>1</v>
      </c>
      <c r="I1384">
        <f t="shared" si="82"/>
        <v>1</v>
      </c>
      <c r="J1384">
        <f t="shared" si="83"/>
        <v>1</v>
      </c>
    </row>
    <row r="1385" spans="1:10">
      <c r="A1385" t="s">
        <v>23</v>
      </c>
      <c r="B1385" t="s">
        <v>104</v>
      </c>
      <c r="C1385" s="460">
        <v>54</v>
      </c>
      <c r="D1385">
        <f>'Area 25'!CZ57</f>
        <v>-1</v>
      </c>
      <c r="E1385" s="460">
        <f>'Area 25'!DD57</f>
        <v>1</v>
      </c>
      <c r="F1385" s="460">
        <f>'Area 25'!DB57</f>
        <v>-1</v>
      </c>
      <c r="G1385" s="460" t="str">
        <f>'Area 25'!DH57</f>
        <v>-1-1</v>
      </c>
      <c r="H1385">
        <f t="shared" si="81"/>
        <v>-1</v>
      </c>
      <c r="I1385">
        <f t="shared" si="82"/>
        <v>-1</v>
      </c>
      <c r="J1385">
        <f t="shared" si="83"/>
        <v>1</v>
      </c>
    </row>
    <row r="1386" spans="1:10">
      <c r="A1386" t="s">
        <v>23</v>
      </c>
      <c r="B1386" t="s">
        <v>105</v>
      </c>
      <c r="C1386" s="460">
        <v>55</v>
      </c>
      <c r="D1386">
        <f>'Area 25'!CZ58</f>
        <v>-1</v>
      </c>
      <c r="E1386" s="460">
        <f>'Area 25'!DD58</f>
        <v>1</v>
      </c>
      <c r="F1386" s="460">
        <f>'Area 25'!DB58</f>
        <v>-1</v>
      </c>
      <c r="G1386" s="460" t="str">
        <f>'Area 25'!DH58</f>
        <v>-1-1</v>
      </c>
      <c r="H1386">
        <f t="shared" si="81"/>
        <v>-1</v>
      </c>
      <c r="I1386">
        <f t="shared" si="82"/>
        <v>-1</v>
      </c>
      <c r="J1386">
        <f t="shared" si="83"/>
        <v>1</v>
      </c>
    </row>
    <row r="1387" spans="1:10">
      <c r="A1387" t="s">
        <v>23</v>
      </c>
      <c r="B1387" t="s">
        <v>106</v>
      </c>
      <c r="C1387" s="460">
        <v>56</v>
      </c>
      <c r="D1387">
        <f>'Area 25'!CZ59</f>
        <v>-1</v>
      </c>
      <c r="E1387" s="460">
        <f>'Area 25'!DD59</f>
        <v>1</v>
      </c>
      <c r="F1387" s="460">
        <f>'Area 25'!DB59</f>
        <v>-1</v>
      </c>
      <c r="G1387" s="460" t="str">
        <f>'Area 25'!DH59</f>
        <v>-1-1</v>
      </c>
      <c r="H1387">
        <f t="shared" si="81"/>
        <v>-1</v>
      </c>
      <c r="I1387">
        <f t="shared" si="82"/>
        <v>-1</v>
      </c>
      <c r="J1387">
        <f t="shared" si="83"/>
        <v>1</v>
      </c>
    </row>
    <row r="1388" spans="1:10">
      <c r="A1388" t="s">
        <v>23</v>
      </c>
      <c r="B1388" t="s">
        <v>107</v>
      </c>
      <c r="C1388" s="460">
        <v>57</v>
      </c>
      <c r="D1388">
        <f>'Area 25'!CZ60</f>
        <v>-1</v>
      </c>
      <c r="E1388" s="460">
        <f>'Area 25'!DD60</f>
        <v>1</v>
      </c>
      <c r="F1388" s="460">
        <f>'Area 25'!DB60</f>
        <v>-1</v>
      </c>
      <c r="G1388" s="460" t="str">
        <f>'Area 25'!DH60</f>
        <v>-1-1</v>
      </c>
      <c r="H1388">
        <f t="shared" si="81"/>
        <v>-1</v>
      </c>
      <c r="I1388">
        <f t="shared" si="82"/>
        <v>-1</v>
      </c>
      <c r="J1388">
        <f t="shared" si="83"/>
        <v>1</v>
      </c>
    </row>
    <row r="1389" spans="1:10">
      <c r="A1389" t="s">
        <v>23</v>
      </c>
      <c r="B1389" t="s">
        <v>108</v>
      </c>
      <c r="C1389" s="460">
        <v>58</v>
      </c>
      <c r="D1389">
        <f>'Area 25'!CZ61</f>
        <v>-1</v>
      </c>
      <c r="E1389" s="460">
        <f>'Area 25'!DD61</f>
        <v>1</v>
      </c>
      <c r="F1389" s="460">
        <f>'Area 25'!DB61</f>
        <v>-1</v>
      </c>
      <c r="G1389" s="460" t="str">
        <f>'Area 25'!DH61</f>
        <v>-1-1</v>
      </c>
      <c r="H1389">
        <f t="shared" si="81"/>
        <v>-1</v>
      </c>
      <c r="I1389">
        <f t="shared" si="82"/>
        <v>-1</v>
      </c>
      <c r="J1389">
        <f t="shared" si="83"/>
        <v>1</v>
      </c>
    </row>
    <row r="1390" spans="1:10">
      <c r="A1390" t="s">
        <v>23</v>
      </c>
      <c r="B1390" t="s">
        <v>109</v>
      </c>
      <c r="C1390" s="460">
        <v>59</v>
      </c>
      <c r="D1390">
        <f>'Area 25'!CZ62</f>
        <v>-1</v>
      </c>
      <c r="E1390" s="460">
        <f>'Area 25'!DD62</f>
        <v>1</v>
      </c>
      <c r="F1390" s="460">
        <f>'Area 25'!DB62</f>
        <v>-1</v>
      </c>
      <c r="G1390" s="460" t="str">
        <f>'Area 25'!DH62</f>
        <v>-1-1</v>
      </c>
      <c r="H1390">
        <f t="shared" si="81"/>
        <v>-1</v>
      </c>
      <c r="I1390">
        <f t="shared" si="82"/>
        <v>-1</v>
      </c>
      <c r="J1390">
        <f t="shared" si="83"/>
        <v>1</v>
      </c>
    </row>
    <row r="1391" spans="1:10">
      <c r="A1391" t="s">
        <v>23</v>
      </c>
      <c r="B1391" t="s">
        <v>110</v>
      </c>
      <c r="C1391" s="460">
        <v>60</v>
      </c>
      <c r="D1391">
        <f>'Area 25'!CZ63</f>
        <v>0</v>
      </c>
      <c r="E1391" s="460">
        <f>'Area 25'!DD63</f>
        <v>0</v>
      </c>
      <c r="F1391" s="460">
        <f>'Area 25'!DB63</f>
        <v>0</v>
      </c>
      <c r="G1391" s="460" t="str">
        <f>'Area 25'!DH63</f>
        <v>0</v>
      </c>
      <c r="H1391">
        <f t="shared" si="81"/>
        <v>0</v>
      </c>
      <c r="I1391">
        <f t="shared" si="82"/>
        <v>0</v>
      </c>
      <c r="J1391">
        <f t="shared" si="83"/>
        <v>0</v>
      </c>
    </row>
    <row r="1392" spans="1:10">
      <c r="A1392" t="s">
        <v>23</v>
      </c>
      <c r="B1392" t="s">
        <v>111</v>
      </c>
      <c r="C1392" s="460">
        <v>61</v>
      </c>
      <c r="D1392">
        <f>'Area 25'!CZ64</f>
        <v>-1</v>
      </c>
      <c r="E1392" s="460">
        <f>'Area 25'!DD64</f>
        <v>1</v>
      </c>
      <c r="F1392" s="460">
        <f>'Area 25'!DB64</f>
        <v>-1</v>
      </c>
      <c r="G1392" s="460" t="str">
        <f>'Area 25'!DH64</f>
        <v>-1-1</v>
      </c>
      <c r="H1392">
        <f t="shared" si="81"/>
        <v>-1</v>
      </c>
      <c r="I1392">
        <f t="shared" si="82"/>
        <v>-1</v>
      </c>
      <c r="J1392">
        <f t="shared" si="83"/>
        <v>1</v>
      </c>
    </row>
    <row r="1393" spans="1:10">
      <c r="A1393" t="s">
        <v>23</v>
      </c>
      <c r="B1393" t="s">
        <v>112</v>
      </c>
      <c r="C1393" s="460">
        <v>62</v>
      </c>
      <c r="D1393">
        <f>'Area 25'!CZ65</f>
        <v>0</v>
      </c>
      <c r="E1393" s="460">
        <f>'Area 25'!DD65</f>
        <v>0</v>
      </c>
      <c r="F1393" s="460">
        <f>'Area 25'!DB65</f>
        <v>0</v>
      </c>
      <c r="G1393" s="460" t="str">
        <f>'Area 25'!DH65</f>
        <v>0</v>
      </c>
      <c r="H1393">
        <f t="shared" si="81"/>
        <v>0</v>
      </c>
      <c r="I1393">
        <f t="shared" si="82"/>
        <v>0</v>
      </c>
      <c r="J1393">
        <f t="shared" si="83"/>
        <v>0</v>
      </c>
    </row>
    <row r="1394" spans="1:10">
      <c r="A1394" t="s">
        <v>23</v>
      </c>
      <c r="B1394" t="s">
        <v>113</v>
      </c>
      <c r="C1394" s="460">
        <v>63</v>
      </c>
      <c r="D1394">
        <f>'Area 25'!CZ66</f>
        <v>0</v>
      </c>
      <c r="E1394" s="460">
        <f>'Area 25'!DD66</f>
        <v>0</v>
      </c>
      <c r="F1394" s="460">
        <f>'Area 25'!DB66</f>
        <v>0</v>
      </c>
      <c r="G1394" s="460" t="str">
        <f>'Area 25'!DH66</f>
        <v>0</v>
      </c>
      <c r="H1394">
        <f t="shared" si="81"/>
        <v>0</v>
      </c>
      <c r="I1394">
        <f t="shared" si="82"/>
        <v>0</v>
      </c>
      <c r="J1394">
        <f t="shared" si="83"/>
        <v>0</v>
      </c>
    </row>
    <row r="1395" spans="1:10">
      <c r="A1395" t="s">
        <v>23</v>
      </c>
      <c r="B1395" t="s">
        <v>114</v>
      </c>
      <c r="C1395" s="460">
        <v>64</v>
      </c>
      <c r="D1395">
        <f>'Area 25'!CZ67</f>
        <v>0</v>
      </c>
      <c r="E1395" s="460">
        <f>'Area 25'!DD67</f>
        <v>0</v>
      </c>
      <c r="F1395" s="460">
        <f>'Area 25'!DB67</f>
        <v>0</v>
      </c>
      <c r="G1395" s="460" t="str">
        <f>'Area 25'!DH67</f>
        <v>0</v>
      </c>
      <c r="H1395">
        <f t="shared" si="81"/>
        <v>0</v>
      </c>
      <c r="I1395">
        <f t="shared" si="82"/>
        <v>0</v>
      </c>
      <c r="J1395">
        <f t="shared" si="83"/>
        <v>0</v>
      </c>
    </row>
    <row r="1396" spans="1:10">
      <c r="A1396" t="s">
        <v>23</v>
      </c>
      <c r="B1396" t="s">
        <v>115</v>
      </c>
      <c r="C1396" s="460">
        <v>65</v>
      </c>
      <c r="D1396">
        <f>'Area 25'!CZ68</f>
        <v>0</v>
      </c>
      <c r="E1396" s="460">
        <f>'Area 25'!DD68</f>
        <v>0</v>
      </c>
      <c r="F1396" s="460">
        <f>'Area 25'!DB68</f>
        <v>0</v>
      </c>
      <c r="G1396" s="460" t="str">
        <f>'Area 25'!DH68</f>
        <v>0</v>
      </c>
      <c r="H1396">
        <f t="shared" si="81"/>
        <v>0</v>
      </c>
      <c r="I1396">
        <f t="shared" si="82"/>
        <v>0</v>
      </c>
      <c r="J1396">
        <f t="shared" si="83"/>
        <v>0</v>
      </c>
    </row>
    <row r="1397" spans="1:10">
      <c r="A1397" t="s">
        <v>23</v>
      </c>
      <c r="B1397" t="s">
        <v>116</v>
      </c>
      <c r="C1397" s="460">
        <v>66</v>
      </c>
      <c r="D1397">
        <f>'Area 25'!CZ69</f>
        <v>0</v>
      </c>
      <c r="E1397" s="460">
        <f>'Area 25'!DD69</f>
        <v>0</v>
      </c>
      <c r="F1397" s="460">
        <f>'Area 25'!DB69</f>
        <v>0</v>
      </c>
      <c r="G1397" s="460" t="str">
        <f>'Area 25'!DH69</f>
        <v>0</v>
      </c>
      <c r="H1397">
        <f t="shared" si="81"/>
        <v>0</v>
      </c>
      <c r="I1397">
        <f t="shared" si="82"/>
        <v>0</v>
      </c>
      <c r="J1397">
        <f t="shared" si="83"/>
        <v>0</v>
      </c>
    </row>
    <row r="1398" spans="1:10">
      <c r="A1398" t="s">
        <v>23</v>
      </c>
      <c r="B1398" t="s">
        <v>118</v>
      </c>
      <c r="C1398" s="460">
        <v>67</v>
      </c>
      <c r="D1398">
        <f>'Area 25'!CZ70</f>
        <v>-1</v>
      </c>
      <c r="E1398" s="460">
        <f>'Area 25'!DD70</f>
        <v>1</v>
      </c>
      <c r="F1398" s="460">
        <f>'Area 25'!DB70</f>
        <v>-1</v>
      </c>
      <c r="G1398" s="460" t="str">
        <f>'Area 25'!DH70</f>
        <v>-1-1</v>
      </c>
      <c r="H1398">
        <f t="shared" si="81"/>
        <v>-1</v>
      </c>
      <c r="I1398">
        <f t="shared" si="82"/>
        <v>-1</v>
      </c>
      <c r="J1398">
        <f t="shared" si="83"/>
        <v>1</v>
      </c>
    </row>
    <row r="1399" spans="1:10">
      <c r="A1399" t="s">
        <v>23</v>
      </c>
      <c r="B1399" t="s">
        <v>119</v>
      </c>
      <c r="C1399" s="460">
        <v>68</v>
      </c>
      <c r="D1399">
        <f>'Area 25'!CZ71</f>
        <v>5</v>
      </c>
      <c r="E1399" s="460">
        <f>'Area 25'!DD71</f>
        <v>5</v>
      </c>
      <c r="F1399" s="460">
        <f>'Area 25'!DB71</f>
        <v>25</v>
      </c>
      <c r="G1399" s="460" t="str">
        <f>'Area 25'!DH71</f>
        <v>55</v>
      </c>
      <c r="H1399">
        <f t="shared" si="81"/>
        <v>5</v>
      </c>
      <c r="I1399">
        <f t="shared" si="82"/>
        <v>5</v>
      </c>
      <c r="J1399">
        <f t="shared" si="83"/>
        <v>25</v>
      </c>
    </row>
    <row r="1400" spans="1:10">
      <c r="A1400" t="s">
        <v>23</v>
      </c>
      <c r="B1400" t="s">
        <v>120</v>
      </c>
      <c r="C1400" s="460">
        <v>69</v>
      </c>
      <c r="D1400">
        <f>'Area 25'!CZ72</f>
        <v>5</v>
      </c>
      <c r="E1400" s="460">
        <f>'Area 25'!DD72</f>
        <v>5</v>
      </c>
      <c r="F1400" s="460">
        <f>'Area 25'!DB72</f>
        <v>25</v>
      </c>
      <c r="G1400" s="460" t="str">
        <f>'Area 25'!DH72</f>
        <v>55</v>
      </c>
      <c r="H1400">
        <f t="shared" si="81"/>
        <v>5</v>
      </c>
      <c r="I1400">
        <f t="shared" si="82"/>
        <v>5</v>
      </c>
      <c r="J1400">
        <f t="shared" si="83"/>
        <v>25</v>
      </c>
    </row>
    <row r="1401" spans="1:10">
      <c r="A1401" t="s">
        <v>23</v>
      </c>
      <c r="B1401" t="s">
        <v>121</v>
      </c>
      <c r="C1401" s="460">
        <v>70</v>
      </c>
      <c r="D1401">
        <f>'Area 25'!CZ73</f>
        <v>0</v>
      </c>
      <c r="E1401" s="460">
        <f>'Area 25'!DD73</f>
        <v>0</v>
      </c>
      <c r="F1401" s="460">
        <f>'Area 25'!DB73</f>
        <v>0</v>
      </c>
      <c r="G1401" s="460" t="str">
        <f>'Area 25'!DH73</f>
        <v>0</v>
      </c>
      <c r="H1401">
        <f t="shared" si="81"/>
        <v>0</v>
      </c>
      <c r="I1401">
        <f t="shared" si="82"/>
        <v>0</v>
      </c>
      <c r="J1401">
        <f t="shared" si="83"/>
        <v>0</v>
      </c>
    </row>
    <row r="1402" spans="1:10">
      <c r="A1402" t="s">
        <v>25</v>
      </c>
      <c r="B1402" t="s">
        <v>40</v>
      </c>
      <c r="C1402" s="460">
        <v>1</v>
      </c>
      <c r="D1402">
        <f>'Area 26'!J4</f>
        <v>3</v>
      </c>
      <c r="E1402" s="460">
        <f>'Area 26'!N4</f>
        <v>4</v>
      </c>
      <c r="F1402" s="460">
        <f>'Area 26'!L4</f>
        <v>12</v>
      </c>
      <c r="G1402" s="460" t="str">
        <f>'Area 26'!R4</f>
        <v>34</v>
      </c>
      <c r="H1402">
        <f t="shared" si="81"/>
        <v>3</v>
      </c>
      <c r="I1402">
        <f t="shared" si="82"/>
        <v>4</v>
      </c>
      <c r="J1402">
        <f t="shared" si="83"/>
        <v>12</v>
      </c>
    </row>
    <row r="1403" spans="1:10">
      <c r="A1403" t="s">
        <v>25</v>
      </c>
      <c r="B1403" t="s">
        <v>41</v>
      </c>
      <c r="C1403" s="460">
        <v>2</v>
      </c>
      <c r="D1403">
        <f>'Area 26'!J5</f>
        <v>1</v>
      </c>
      <c r="E1403" s="460">
        <f>'Area 26'!N5</f>
        <v>1</v>
      </c>
      <c r="F1403" s="460">
        <f>'Area 26'!L5</f>
        <v>1</v>
      </c>
      <c r="G1403" s="460" t="str">
        <f>'Area 26'!R5</f>
        <v>13</v>
      </c>
      <c r="H1403">
        <f t="shared" si="81"/>
        <v>1</v>
      </c>
      <c r="I1403">
        <f t="shared" si="82"/>
        <v>1</v>
      </c>
      <c r="J1403">
        <f t="shared" si="83"/>
        <v>1</v>
      </c>
    </row>
    <row r="1404" spans="1:10">
      <c r="A1404" t="s">
        <v>25</v>
      </c>
      <c r="B1404" t="s">
        <v>44</v>
      </c>
      <c r="C1404" s="460">
        <v>3</v>
      </c>
      <c r="D1404">
        <f>'Area 26'!J6</f>
        <v>1</v>
      </c>
      <c r="E1404" s="460">
        <f>'Area 26'!N6</f>
        <v>1</v>
      </c>
      <c r="F1404" s="460">
        <f>'Area 26'!L6</f>
        <v>1</v>
      </c>
      <c r="G1404" s="460" t="str">
        <f>'Area 26'!R6</f>
        <v>13</v>
      </c>
      <c r="H1404">
        <f t="shared" si="81"/>
        <v>1</v>
      </c>
      <c r="I1404">
        <f t="shared" si="82"/>
        <v>1</v>
      </c>
      <c r="J1404">
        <f t="shared" si="83"/>
        <v>1</v>
      </c>
    </row>
    <row r="1405" spans="1:10">
      <c r="A1405" t="s">
        <v>25</v>
      </c>
      <c r="B1405" t="s">
        <v>45</v>
      </c>
      <c r="C1405" s="460">
        <v>4</v>
      </c>
      <c r="D1405">
        <f>'Area 26'!J7</f>
        <v>0</v>
      </c>
      <c r="E1405" s="460">
        <f>'Area 26'!N7</f>
        <v>0</v>
      </c>
      <c r="F1405" s="460">
        <f>'Area 26'!L7</f>
        <v>0</v>
      </c>
      <c r="G1405" s="460" t="str">
        <f>'Area 26'!R7</f>
        <v>0</v>
      </c>
      <c r="H1405">
        <f t="shared" si="81"/>
        <v>0</v>
      </c>
      <c r="I1405">
        <f t="shared" si="82"/>
        <v>0</v>
      </c>
      <c r="J1405">
        <f t="shared" si="83"/>
        <v>0</v>
      </c>
    </row>
    <row r="1406" spans="1:10">
      <c r="A1406" t="s">
        <v>25</v>
      </c>
      <c r="B1406" t="s">
        <v>46</v>
      </c>
      <c r="C1406" s="460">
        <v>5</v>
      </c>
      <c r="D1406">
        <f>'Area 26'!J8</f>
        <v>2</v>
      </c>
      <c r="E1406" s="460">
        <f>'Area 26'!N8</f>
        <v>2</v>
      </c>
      <c r="F1406" s="460">
        <f>'Area 26'!L8</f>
        <v>4</v>
      </c>
      <c r="G1406" s="460" t="str">
        <f>'Area 26'!R8</f>
        <v>23</v>
      </c>
      <c r="H1406">
        <f t="shared" si="81"/>
        <v>2</v>
      </c>
      <c r="I1406">
        <f t="shared" si="82"/>
        <v>2</v>
      </c>
      <c r="J1406">
        <f t="shared" si="83"/>
        <v>4</v>
      </c>
    </row>
    <row r="1407" spans="1:10">
      <c r="A1407" t="s">
        <v>25</v>
      </c>
      <c r="B1407" t="s">
        <v>48</v>
      </c>
      <c r="C1407" s="460">
        <v>6</v>
      </c>
      <c r="D1407">
        <f>'Area 26'!J9</f>
        <v>5</v>
      </c>
      <c r="E1407" s="460">
        <f>'Area 26'!N9</f>
        <v>5</v>
      </c>
      <c r="F1407" s="460">
        <f>'Area 26'!L9</f>
        <v>25</v>
      </c>
      <c r="G1407" s="460" t="str">
        <f>'Area 26'!R9</f>
        <v>54</v>
      </c>
      <c r="H1407">
        <f t="shared" si="81"/>
        <v>5</v>
      </c>
      <c r="I1407">
        <f t="shared" si="82"/>
        <v>5</v>
      </c>
      <c r="J1407">
        <f t="shared" si="83"/>
        <v>25</v>
      </c>
    </row>
    <row r="1408" spans="1:10">
      <c r="A1408" t="s">
        <v>25</v>
      </c>
      <c r="B1408" t="s">
        <v>49</v>
      </c>
      <c r="C1408" s="460">
        <v>7</v>
      </c>
      <c r="D1408">
        <f>'Area 26'!J10</f>
        <v>1</v>
      </c>
      <c r="E1408" s="460">
        <f>'Area 26'!N10</f>
        <v>1</v>
      </c>
      <c r="F1408" s="460">
        <f>'Area 26'!L10</f>
        <v>1</v>
      </c>
      <c r="G1408" s="460" t="str">
        <f>'Area 26'!R10</f>
        <v>13</v>
      </c>
      <c r="H1408">
        <f t="shared" si="81"/>
        <v>1</v>
      </c>
      <c r="I1408">
        <f t="shared" si="82"/>
        <v>1</v>
      </c>
      <c r="J1408">
        <f t="shared" si="83"/>
        <v>1</v>
      </c>
    </row>
    <row r="1409" spans="1:10">
      <c r="A1409" t="s">
        <v>25</v>
      </c>
      <c r="B1409" t="s">
        <v>50</v>
      </c>
      <c r="C1409" s="460">
        <v>8</v>
      </c>
      <c r="D1409">
        <f>'Area 26'!J11</f>
        <v>1</v>
      </c>
      <c r="E1409" s="460">
        <f>'Area 26'!N11</f>
        <v>1</v>
      </c>
      <c r="F1409" s="460">
        <f>'Area 26'!L11</f>
        <v>1</v>
      </c>
      <c r="G1409" s="460" t="str">
        <f>'Area 26'!R11</f>
        <v>13</v>
      </c>
      <c r="H1409">
        <f t="shared" si="81"/>
        <v>1</v>
      </c>
      <c r="I1409">
        <f t="shared" si="82"/>
        <v>1</v>
      </c>
      <c r="J1409">
        <f t="shared" si="83"/>
        <v>1</v>
      </c>
    </row>
    <row r="1410" spans="1:10">
      <c r="A1410" t="s">
        <v>25</v>
      </c>
      <c r="B1410" t="s">
        <v>52</v>
      </c>
      <c r="C1410" s="460">
        <v>9</v>
      </c>
      <c r="D1410">
        <f>'Area 26'!J12</f>
        <v>1</v>
      </c>
      <c r="E1410" s="460">
        <f>'Area 26'!N12</f>
        <v>1</v>
      </c>
      <c r="F1410" s="460">
        <f>'Area 26'!L12</f>
        <v>1</v>
      </c>
      <c r="G1410" s="460" t="str">
        <f>'Area 26'!R12</f>
        <v>13</v>
      </c>
      <c r="H1410">
        <f t="shared" si="81"/>
        <v>1</v>
      </c>
      <c r="I1410">
        <f t="shared" si="82"/>
        <v>1</v>
      </c>
      <c r="J1410">
        <f t="shared" si="83"/>
        <v>1</v>
      </c>
    </row>
    <row r="1411" spans="1:10">
      <c r="A1411" t="s">
        <v>25</v>
      </c>
      <c r="B1411" t="s">
        <v>53</v>
      </c>
      <c r="C1411" s="460">
        <v>10</v>
      </c>
      <c r="D1411">
        <f>'Area 26'!J13</f>
        <v>2</v>
      </c>
      <c r="E1411" s="460">
        <f>'Area 26'!N13</f>
        <v>2</v>
      </c>
      <c r="F1411" s="460">
        <f>'Area 26'!L13</f>
        <v>4</v>
      </c>
      <c r="G1411" s="460" t="str">
        <f>'Area 26'!R13</f>
        <v>23</v>
      </c>
      <c r="H1411">
        <f t="shared" si="81"/>
        <v>2</v>
      </c>
      <c r="I1411">
        <f t="shared" si="82"/>
        <v>2</v>
      </c>
      <c r="J1411">
        <f t="shared" si="83"/>
        <v>4</v>
      </c>
    </row>
    <row r="1412" spans="1:10">
      <c r="A1412" t="s">
        <v>25</v>
      </c>
      <c r="B1412" t="s">
        <v>55</v>
      </c>
      <c r="C1412" s="460">
        <v>11</v>
      </c>
      <c r="D1412">
        <f>'Area 26'!J14</f>
        <v>1</v>
      </c>
      <c r="E1412" s="460">
        <f>'Area 26'!N14</f>
        <v>1</v>
      </c>
      <c r="F1412" s="460">
        <f>'Area 26'!L14</f>
        <v>1</v>
      </c>
      <c r="G1412" s="460" t="str">
        <f>'Area 26'!R14</f>
        <v>13</v>
      </c>
      <c r="H1412">
        <f t="shared" si="81"/>
        <v>1</v>
      </c>
      <c r="I1412">
        <f t="shared" si="82"/>
        <v>1</v>
      </c>
      <c r="J1412">
        <f t="shared" si="83"/>
        <v>1</v>
      </c>
    </row>
    <row r="1413" spans="1:10">
      <c r="A1413" t="s">
        <v>25</v>
      </c>
      <c r="B1413" t="s">
        <v>56</v>
      </c>
      <c r="C1413" s="460">
        <v>12</v>
      </c>
      <c r="D1413">
        <f>'Area 26'!J15</f>
        <v>0</v>
      </c>
      <c r="E1413" s="460">
        <f>'Area 26'!N15</f>
        <v>0</v>
      </c>
      <c r="F1413" s="460">
        <f>'Area 26'!L15</f>
        <v>0</v>
      </c>
      <c r="G1413" s="460" t="str">
        <f>'Area 26'!R15</f>
        <v>0</v>
      </c>
      <c r="H1413">
        <f t="shared" si="81"/>
        <v>0</v>
      </c>
      <c r="I1413">
        <f t="shared" si="82"/>
        <v>0</v>
      </c>
      <c r="J1413">
        <f t="shared" si="83"/>
        <v>0</v>
      </c>
    </row>
    <row r="1414" spans="1:10">
      <c r="A1414" t="s">
        <v>25</v>
      </c>
      <c r="B1414" t="s">
        <v>57</v>
      </c>
      <c r="C1414" s="460">
        <v>13</v>
      </c>
      <c r="D1414">
        <f>'Area 26'!J16</f>
        <v>0</v>
      </c>
      <c r="E1414" s="460">
        <f>'Area 26'!N16</f>
        <v>0</v>
      </c>
      <c r="F1414" s="460">
        <f>'Area 26'!L16</f>
        <v>0</v>
      </c>
      <c r="G1414" s="460" t="str">
        <f>'Area 26'!R16</f>
        <v>0</v>
      </c>
      <c r="H1414">
        <f t="shared" si="81"/>
        <v>0</v>
      </c>
      <c r="I1414">
        <f t="shared" si="82"/>
        <v>0</v>
      </c>
      <c r="J1414">
        <f t="shared" si="83"/>
        <v>0</v>
      </c>
    </row>
    <row r="1415" spans="1:10">
      <c r="A1415" t="s">
        <v>25</v>
      </c>
      <c r="B1415" t="s">
        <v>58</v>
      </c>
      <c r="C1415" s="460">
        <v>14</v>
      </c>
      <c r="D1415">
        <f>'Area 26'!J17</f>
        <v>0</v>
      </c>
      <c r="E1415" s="460">
        <f>'Area 26'!N17</f>
        <v>0</v>
      </c>
      <c r="F1415" s="460">
        <f>'Area 26'!L17</f>
        <v>0</v>
      </c>
      <c r="G1415" s="460" t="str">
        <f>'Area 26'!R17</f>
        <v>0</v>
      </c>
      <c r="H1415">
        <f t="shared" si="81"/>
        <v>0</v>
      </c>
      <c r="I1415">
        <f t="shared" si="82"/>
        <v>0</v>
      </c>
      <c r="J1415">
        <f t="shared" si="83"/>
        <v>0</v>
      </c>
    </row>
    <row r="1416" spans="1:10">
      <c r="A1416" t="s">
        <v>25</v>
      </c>
      <c r="B1416" t="s">
        <v>59</v>
      </c>
      <c r="C1416" s="460">
        <v>15</v>
      </c>
      <c r="D1416">
        <f>'Area 26'!J18</f>
        <v>0</v>
      </c>
      <c r="E1416" s="460">
        <f>'Area 26'!N18</f>
        <v>0</v>
      </c>
      <c r="F1416" s="460">
        <f>'Area 26'!L18</f>
        <v>0</v>
      </c>
      <c r="G1416" s="460" t="str">
        <f>'Area 26'!R18</f>
        <v>0</v>
      </c>
      <c r="H1416">
        <f t="shared" si="81"/>
        <v>0</v>
      </c>
      <c r="I1416">
        <f t="shared" si="82"/>
        <v>0</v>
      </c>
      <c r="J1416">
        <f t="shared" si="83"/>
        <v>0</v>
      </c>
    </row>
    <row r="1417" spans="1:10">
      <c r="A1417" t="s">
        <v>25</v>
      </c>
      <c r="B1417" t="s">
        <v>61</v>
      </c>
      <c r="C1417" s="460">
        <v>16</v>
      </c>
      <c r="D1417">
        <f>'Area 26'!J19</f>
        <v>1</v>
      </c>
      <c r="E1417" s="460">
        <f>'Area 26'!N19</f>
        <v>1</v>
      </c>
      <c r="F1417" s="460">
        <f>'Area 26'!L19</f>
        <v>1</v>
      </c>
      <c r="G1417" s="460" t="str">
        <f>'Area 26'!R19</f>
        <v>13</v>
      </c>
      <c r="H1417">
        <f t="shared" si="81"/>
        <v>1</v>
      </c>
      <c r="I1417">
        <f t="shared" si="82"/>
        <v>1</v>
      </c>
      <c r="J1417">
        <f t="shared" si="83"/>
        <v>1</v>
      </c>
    </row>
    <row r="1418" spans="1:10">
      <c r="A1418" t="s">
        <v>25</v>
      </c>
      <c r="B1418" t="s">
        <v>62</v>
      </c>
      <c r="C1418" s="460">
        <v>17</v>
      </c>
      <c r="D1418">
        <f>'Area 26'!J20</f>
        <v>1</v>
      </c>
      <c r="E1418" s="460">
        <f>'Area 26'!N20</f>
        <v>1</v>
      </c>
      <c r="F1418" s="460">
        <f>'Area 26'!L20</f>
        <v>1</v>
      </c>
      <c r="G1418" s="460" t="str">
        <f>'Area 26'!R20</f>
        <v>13</v>
      </c>
      <c r="H1418">
        <f t="shared" si="81"/>
        <v>1</v>
      </c>
      <c r="I1418">
        <f t="shared" si="82"/>
        <v>1</v>
      </c>
      <c r="J1418">
        <f t="shared" si="83"/>
        <v>1</v>
      </c>
    </row>
    <row r="1419" spans="1:10">
      <c r="A1419" t="s">
        <v>25</v>
      </c>
      <c r="B1419" t="s">
        <v>291</v>
      </c>
      <c r="C1419" s="460">
        <v>18</v>
      </c>
      <c r="D1419">
        <f>'Area 26'!J21</f>
        <v>1</v>
      </c>
      <c r="E1419" s="460">
        <f>'Area 26'!N21</f>
        <v>1</v>
      </c>
      <c r="F1419" s="460">
        <f>'Area 26'!L21</f>
        <v>1</v>
      </c>
      <c r="G1419" s="460" t="str">
        <f>'Area 26'!R21</f>
        <v>13</v>
      </c>
      <c r="H1419">
        <f t="shared" si="81"/>
        <v>1</v>
      </c>
      <c r="I1419">
        <f t="shared" si="82"/>
        <v>1</v>
      </c>
      <c r="J1419">
        <f t="shared" si="83"/>
        <v>1</v>
      </c>
    </row>
    <row r="1420" spans="1:10">
      <c r="A1420" t="s">
        <v>25</v>
      </c>
      <c r="B1420" t="s">
        <v>64</v>
      </c>
      <c r="C1420" s="460">
        <v>19</v>
      </c>
      <c r="D1420">
        <f>'Area 26'!J22</f>
        <v>-1</v>
      </c>
      <c r="E1420" s="460">
        <f>'Area 26'!N22</f>
        <v>1</v>
      </c>
      <c r="F1420" s="460">
        <f>'Area 26'!L22</f>
        <v>-1</v>
      </c>
      <c r="G1420" s="460" t="str">
        <f>'Area 26'!R22</f>
        <v>-1-1</v>
      </c>
      <c r="H1420">
        <f t="shared" si="81"/>
        <v>-1</v>
      </c>
      <c r="I1420">
        <f t="shared" si="82"/>
        <v>-1</v>
      </c>
      <c r="J1420">
        <f t="shared" si="83"/>
        <v>1</v>
      </c>
    </row>
    <row r="1421" spans="1:10">
      <c r="A1421" t="s">
        <v>25</v>
      </c>
      <c r="B1421" t="s">
        <v>65</v>
      </c>
      <c r="C1421" s="460">
        <v>20</v>
      </c>
      <c r="D1421">
        <f>'Area 26'!J23</f>
        <v>1</v>
      </c>
      <c r="E1421" s="460">
        <f>'Area 26'!N23</f>
        <v>1</v>
      </c>
      <c r="F1421" s="460">
        <f>'Area 26'!L23</f>
        <v>1</v>
      </c>
      <c r="G1421" s="460" t="str">
        <f>'Area 26'!R23</f>
        <v>13</v>
      </c>
      <c r="H1421">
        <f t="shared" si="81"/>
        <v>1</v>
      </c>
      <c r="I1421">
        <f t="shared" si="82"/>
        <v>1</v>
      </c>
      <c r="J1421">
        <f t="shared" si="83"/>
        <v>1</v>
      </c>
    </row>
    <row r="1422" spans="1:10">
      <c r="A1422" t="s">
        <v>25</v>
      </c>
      <c r="B1422" t="s">
        <v>66</v>
      </c>
      <c r="C1422" s="460">
        <v>21</v>
      </c>
      <c r="D1422">
        <f>'Area 26'!J24</f>
        <v>5</v>
      </c>
      <c r="E1422" s="460">
        <f>'Area 26'!N24</f>
        <v>2</v>
      </c>
      <c r="F1422" s="460">
        <f>'Area 26'!L24</f>
        <v>10</v>
      </c>
      <c r="G1422" s="460" t="str">
        <f>'Area 26'!R24</f>
        <v>34</v>
      </c>
      <c r="H1422">
        <f t="shared" si="81"/>
        <v>3</v>
      </c>
      <c r="I1422">
        <f t="shared" si="82"/>
        <v>4</v>
      </c>
      <c r="J1422">
        <f t="shared" si="83"/>
        <v>12</v>
      </c>
    </row>
    <row r="1423" spans="1:10">
      <c r="A1423" t="s">
        <v>25</v>
      </c>
      <c r="B1423" t="s">
        <v>67</v>
      </c>
      <c r="C1423" s="460">
        <v>22</v>
      </c>
      <c r="D1423">
        <f>'Area 26'!J25</f>
        <v>5</v>
      </c>
      <c r="E1423" s="460">
        <f>'Area 26'!N25</f>
        <v>5</v>
      </c>
      <c r="F1423" s="460">
        <f>'Area 26'!L25</f>
        <v>25</v>
      </c>
      <c r="G1423" s="460" t="str">
        <f>'Area 26'!R25</f>
        <v>54</v>
      </c>
      <c r="H1423">
        <f t="shared" si="81"/>
        <v>5</v>
      </c>
      <c r="I1423">
        <f t="shared" si="82"/>
        <v>5</v>
      </c>
      <c r="J1423">
        <f t="shared" si="83"/>
        <v>25</v>
      </c>
    </row>
    <row r="1424" spans="1:10">
      <c r="A1424" t="s">
        <v>25</v>
      </c>
      <c r="B1424" t="s">
        <v>69</v>
      </c>
      <c r="C1424" s="460">
        <v>23</v>
      </c>
      <c r="D1424">
        <f>'Area 26'!J26</f>
        <v>0</v>
      </c>
      <c r="E1424" s="460">
        <f>'Area 26'!N26</f>
        <v>0</v>
      </c>
      <c r="F1424" s="460">
        <f>'Area 26'!L26</f>
        <v>0</v>
      </c>
      <c r="G1424" s="460" t="str">
        <f>'Area 26'!R26</f>
        <v>0</v>
      </c>
      <c r="H1424">
        <f t="shared" si="81"/>
        <v>0</v>
      </c>
      <c r="I1424">
        <f t="shared" si="82"/>
        <v>0</v>
      </c>
      <c r="J1424">
        <f t="shared" si="83"/>
        <v>0</v>
      </c>
    </row>
    <row r="1425" spans="1:10">
      <c r="A1425" t="s">
        <v>25</v>
      </c>
      <c r="B1425" t="s">
        <v>71</v>
      </c>
      <c r="C1425" s="460">
        <v>24</v>
      </c>
      <c r="D1425">
        <f>'Area 26'!J27</f>
        <v>0</v>
      </c>
      <c r="E1425" s="460">
        <f>'Area 26'!N27</f>
        <v>0</v>
      </c>
      <c r="F1425" s="460">
        <f>'Area 26'!L27</f>
        <v>0</v>
      </c>
      <c r="G1425" s="460" t="str">
        <f>'Area 26'!R27</f>
        <v>0</v>
      </c>
      <c r="H1425">
        <f t="shared" si="81"/>
        <v>0</v>
      </c>
      <c r="I1425">
        <f t="shared" si="82"/>
        <v>0</v>
      </c>
      <c r="J1425">
        <f t="shared" si="83"/>
        <v>0</v>
      </c>
    </row>
    <row r="1426" spans="1:10">
      <c r="A1426" t="s">
        <v>25</v>
      </c>
      <c r="B1426" t="s">
        <v>72</v>
      </c>
      <c r="C1426" s="460">
        <v>25</v>
      </c>
      <c r="D1426">
        <f>'Area 26'!J28</f>
        <v>-1</v>
      </c>
      <c r="E1426" s="460">
        <f>'Area 26'!N28</f>
        <v>1</v>
      </c>
      <c r="F1426" s="460">
        <f>'Area 26'!L28</f>
        <v>-1</v>
      </c>
      <c r="G1426" s="460" t="str">
        <f>'Area 26'!R28</f>
        <v>-1-1</v>
      </c>
      <c r="H1426">
        <f t="shared" si="81"/>
        <v>-1</v>
      </c>
      <c r="I1426">
        <f t="shared" si="82"/>
        <v>-1</v>
      </c>
      <c r="J1426">
        <f t="shared" si="83"/>
        <v>1</v>
      </c>
    </row>
    <row r="1427" spans="1:10">
      <c r="A1427" t="s">
        <v>25</v>
      </c>
      <c r="B1427" t="s">
        <v>73</v>
      </c>
      <c r="C1427" s="460">
        <v>26</v>
      </c>
      <c r="D1427">
        <f>'Area 26'!J29</f>
        <v>0</v>
      </c>
      <c r="E1427" s="460">
        <f>'Area 26'!N29</f>
        <v>0</v>
      </c>
      <c r="F1427" s="460">
        <f>'Area 26'!L29</f>
        <v>0</v>
      </c>
      <c r="G1427" s="460" t="str">
        <f>'Area 26'!R29</f>
        <v>0</v>
      </c>
      <c r="H1427">
        <f t="shared" si="81"/>
        <v>0</v>
      </c>
      <c r="I1427">
        <f t="shared" si="82"/>
        <v>0</v>
      </c>
      <c r="J1427">
        <f t="shared" si="83"/>
        <v>0</v>
      </c>
    </row>
    <row r="1428" spans="1:10">
      <c r="A1428" t="s">
        <v>25</v>
      </c>
      <c r="B1428" t="s">
        <v>74</v>
      </c>
      <c r="C1428" s="460">
        <v>27</v>
      </c>
      <c r="D1428">
        <f>'Area 26'!J30</f>
        <v>0</v>
      </c>
      <c r="E1428" s="460">
        <f>'Area 26'!N30</f>
        <v>0</v>
      </c>
      <c r="F1428" s="460">
        <f>'Area 26'!L30</f>
        <v>0</v>
      </c>
      <c r="G1428" s="460" t="str">
        <f>'Area 26'!R30</f>
        <v>0</v>
      </c>
      <c r="H1428">
        <f t="shared" si="81"/>
        <v>0</v>
      </c>
      <c r="I1428">
        <f t="shared" si="82"/>
        <v>0</v>
      </c>
      <c r="J1428">
        <f t="shared" si="83"/>
        <v>0</v>
      </c>
    </row>
    <row r="1429" spans="1:10">
      <c r="A1429" t="s">
        <v>25</v>
      </c>
      <c r="B1429" t="s">
        <v>75</v>
      </c>
      <c r="C1429" s="460">
        <v>28</v>
      </c>
      <c r="D1429">
        <f>'Area 26'!J31</f>
        <v>0</v>
      </c>
      <c r="E1429" s="460">
        <f>'Area 26'!N31</f>
        <v>0</v>
      </c>
      <c r="F1429" s="460">
        <f>'Area 26'!L31</f>
        <v>0</v>
      </c>
      <c r="G1429" s="460" t="str">
        <f>'Area 26'!R31</f>
        <v>0</v>
      </c>
      <c r="H1429">
        <f t="shared" si="81"/>
        <v>0</v>
      </c>
      <c r="I1429">
        <f t="shared" si="82"/>
        <v>0</v>
      </c>
      <c r="J1429">
        <f t="shared" si="83"/>
        <v>0</v>
      </c>
    </row>
    <row r="1430" spans="1:10">
      <c r="A1430" t="s">
        <v>25</v>
      </c>
      <c r="B1430" t="s">
        <v>76</v>
      </c>
      <c r="C1430" s="460">
        <v>29</v>
      </c>
      <c r="D1430">
        <f>'Area 26'!J32</f>
        <v>0</v>
      </c>
      <c r="E1430" s="460">
        <f>'Area 26'!N32</f>
        <v>0</v>
      </c>
      <c r="F1430" s="460">
        <f>'Area 26'!L32</f>
        <v>0</v>
      </c>
      <c r="G1430" s="460" t="str">
        <f>'Area 26'!R32</f>
        <v>0</v>
      </c>
      <c r="H1430">
        <f t="shared" si="81"/>
        <v>0</v>
      </c>
      <c r="I1430">
        <f t="shared" si="82"/>
        <v>0</v>
      </c>
      <c r="J1430">
        <f t="shared" si="83"/>
        <v>0</v>
      </c>
    </row>
    <row r="1431" spans="1:10">
      <c r="A1431" t="s">
        <v>25</v>
      </c>
      <c r="B1431" t="s">
        <v>78</v>
      </c>
      <c r="C1431" s="460">
        <v>30</v>
      </c>
      <c r="D1431">
        <f>'Area 26'!J33</f>
        <v>0</v>
      </c>
      <c r="E1431" s="460">
        <f>'Area 26'!N33</f>
        <v>0</v>
      </c>
      <c r="F1431" s="460">
        <f>'Area 26'!L33</f>
        <v>0</v>
      </c>
      <c r="G1431" s="460" t="str">
        <f>'Area 26'!R33</f>
        <v>0</v>
      </c>
      <c r="H1431">
        <f t="shared" si="81"/>
        <v>0</v>
      </c>
      <c r="I1431">
        <f t="shared" si="82"/>
        <v>0</v>
      </c>
      <c r="J1431">
        <f t="shared" si="83"/>
        <v>0</v>
      </c>
    </row>
    <row r="1432" spans="1:10">
      <c r="A1432" t="s">
        <v>25</v>
      </c>
      <c r="B1432" t="s">
        <v>79</v>
      </c>
      <c r="C1432" s="460">
        <v>31</v>
      </c>
      <c r="D1432">
        <f>'Area 26'!J34</f>
        <v>0</v>
      </c>
      <c r="E1432" s="460">
        <f>'Area 26'!N34</f>
        <v>0</v>
      </c>
      <c r="F1432" s="460">
        <f>'Area 26'!L34</f>
        <v>0</v>
      </c>
      <c r="G1432" s="460" t="str">
        <f>'Area 26'!R34</f>
        <v>0</v>
      </c>
      <c r="H1432">
        <f t="shared" si="81"/>
        <v>0</v>
      </c>
      <c r="I1432">
        <f t="shared" si="82"/>
        <v>0</v>
      </c>
      <c r="J1432">
        <f t="shared" si="83"/>
        <v>0</v>
      </c>
    </row>
    <row r="1433" spans="1:10">
      <c r="A1433" t="s">
        <v>25</v>
      </c>
      <c r="B1433" t="s">
        <v>80</v>
      </c>
      <c r="C1433" s="460">
        <v>32</v>
      </c>
      <c r="D1433">
        <f>'Area 26'!J35</f>
        <v>1</v>
      </c>
      <c r="E1433" s="460">
        <f>'Area 26'!N35</f>
        <v>1</v>
      </c>
      <c r="F1433" s="460">
        <f>'Area 26'!L35</f>
        <v>1</v>
      </c>
      <c r="G1433" s="460" t="str">
        <f>'Area 26'!R35</f>
        <v>13</v>
      </c>
      <c r="H1433">
        <f t="shared" si="81"/>
        <v>1</v>
      </c>
      <c r="I1433">
        <f t="shared" si="82"/>
        <v>1</v>
      </c>
      <c r="J1433">
        <f t="shared" si="83"/>
        <v>1</v>
      </c>
    </row>
    <row r="1434" spans="1:10">
      <c r="A1434" t="s">
        <v>25</v>
      </c>
      <c r="B1434" t="s">
        <v>81</v>
      </c>
      <c r="C1434" s="460">
        <v>33</v>
      </c>
      <c r="D1434">
        <f>'Area 26'!J36</f>
        <v>1</v>
      </c>
      <c r="E1434" s="460">
        <f>'Area 26'!N36</f>
        <v>1</v>
      </c>
      <c r="F1434" s="460">
        <f>'Area 26'!L36</f>
        <v>1</v>
      </c>
      <c r="G1434" s="460" t="str">
        <f>'Area 26'!R36</f>
        <v>13</v>
      </c>
      <c r="H1434">
        <f t="shared" si="81"/>
        <v>1</v>
      </c>
      <c r="I1434">
        <f t="shared" si="82"/>
        <v>1</v>
      </c>
      <c r="J1434">
        <f t="shared" si="83"/>
        <v>1</v>
      </c>
    </row>
    <row r="1435" spans="1:10">
      <c r="A1435" t="s">
        <v>25</v>
      </c>
      <c r="B1435" t="s">
        <v>82</v>
      </c>
      <c r="C1435" s="460">
        <v>34</v>
      </c>
      <c r="D1435">
        <f>'Area 26'!J37</f>
        <v>1</v>
      </c>
      <c r="E1435" s="460">
        <f>'Area 26'!N37</f>
        <v>1</v>
      </c>
      <c r="F1435" s="460">
        <f>'Area 26'!L37</f>
        <v>1</v>
      </c>
      <c r="G1435" s="460" t="str">
        <f>'Area 26'!R37</f>
        <v>13</v>
      </c>
      <c r="H1435">
        <f t="shared" si="81"/>
        <v>1</v>
      </c>
      <c r="I1435">
        <f t="shared" si="82"/>
        <v>1</v>
      </c>
      <c r="J1435">
        <f t="shared" si="83"/>
        <v>1</v>
      </c>
    </row>
    <row r="1436" spans="1:10">
      <c r="A1436" t="s">
        <v>25</v>
      </c>
      <c r="B1436" t="s">
        <v>83</v>
      </c>
      <c r="C1436" s="460">
        <v>35</v>
      </c>
      <c r="D1436">
        <f>'Area 26'!J38</f>
        <v>0</v>
      </c>
      <c r="E1436" s="460">
        <f>'Area 26'!N38</f>
        <v>0</v>
      </c>
      <c r="F1436" s="460">
        <f>'Area 26'!L38</f>
        <v>0</v>
      </c>
      <c r="G1436" s="460" t="str">
        <f>'Area 26'!R38</f>
        <v>0</v>
      </c>
      <c r="H1436">
        <f t="shared" ref="H1436:H1471" si="84">VLOOKUP(F1436,biorisk,2,FALSE)</f>
        <v>0</v>
      </c>
      <c r="I1436">
        <f t="shared" ref="I1436:I1471" si="85">VLOOKUP(G1436,futurerisk,2,FALSE)</f>
        <v>0</v>
      </c>
      <c r="J1436">
        <f t="shared" ref="J1436:J1471" si="86">H1436*I1436</f>
        <v>0</v>
      </c>
    </row>
    <row r="1437" spans="1:10">
      <c r="A1437" t="s">
        <v>25</v>
      </c>
      <c r="B1437" t="s">
        <v>84</v>
      </c>
      <c r="C1437" s="460">
        <v>36</v>
      </c>
      <c r="D1437">
        <f>'Area 26'!J39</f>
        <v>2</v>
      </c>
      <c r="E1437" s="460">
        <f>'Area 26'!N39</f>
        <v>4</v>
      </c>
      <c r="F1437" s="460">
        <f>'Area 26'!L39</f>
        <v>8</v>
      </c>
      <c r="G1437" s="460" t="str">
        <f>'Area 26'!R39</f>
        <v>34</v>
      </c>
      <c r="H1437">
        <f t="shared" si="84"/>
        <v>3</v>
      </c>
      <c r="I1437">
        <f t="shared" si="85"/>
        <v>4</v>
      </c>
      <c r="J1437">
        <f t="shared" si="86"/>
        <v>12</v>
      </c>
    </row>
    <row r="1438" spans="1:10">
      <c r="A1438" t="s">
        <v>25</v>
      </c>
      <c r="B1438" t="s">
        <v>85</v>
      </c>
      <c r="C1438" s="460">
        <v>37</v>
      </c>
      <c r="D1438">
        <f>'Area 26'!J40</f>
        <v>2</v>
      </c>
      <c r="E1438" s="460">
        <f>'Area 26'!N40</f>
        <v>4</v>
      </c>
      <c r="F1438" s="460">
        <f>'Area 26'!L40</f>
        <v>8</v>
      </c>
      <c r="G1438" s="460" t="str">
        <f>'Area 26'!R40</f>
        <v>34</v>
      </c>
      <c r="H1438">
        <f t="shared" si="84"/>
        <v>3</v>
      </c>
      <c r="I1438">
        <f t="shared" si="85"/>
        <v>4</v>
      </c>
      <c r="J1438">
        <f t="shared" si="86"/>
        <v>12</v>
      </c>
    </row>
    <row r="1439" spans="1:10">
      <c r="A1439" t="s">
        <v>25</v>
      </c>
      <c r="B1439" t="s">
        <v>86</v>
      </c>
      <c r="C1439" s="460">
        <v>38</v>
      </c>
      <c r="D1439">
        <f>'Area 26'!J41</f>
        <v>2</v>
      </c>
      <c r="E1439" s="460">
        <f>'Area 26'!N41</f>
        <v>4</v>
      </c>
      <c r="F1439" s="460">
        <f>'Area 26'!L41</f>
        <v>8</v>
      </c>
      <c r="G1439" s="460" t="str">
        <f>'Area 26'!R41</f>
        <v>34</v>
      </c>
      <c r="H1439">
        <f t="shared" si="84"/>
        <v>3</v>
      </c>
      <c r="I1439">
        <f t="shared" si="85"/>
        <v>4</v>
      </c>
      <c r="J1439">
        <f t="shared" si="86"/>
        <v>12</v>
      </c>
    </row>
    <row r="1440" spans="1:10">
      <c r="A1440" t="s">
        <v>25</v>
      </c>
      <c r="B1440" t="s">
        <v>87</v>
      </c>
      <c r="C1440" s="460">
        <v>39</v>
      </c>
      <c r="D1440">
        <f>'Area 26'!J42</f>
        <v>-1</v>
      </c>
      <c r="E1440" s="460">
        <f>'Area 26'!N42</f>
        <v>1</v>
      </c>
      <c r="F1440" s="460">
        <f>'Area 26'!L42</f>
        <v>-1</v>
      </c>
      <c r="G1440" s="460" t="str">
        <f>'Area 26'!R42</f>
        <v>-1-1</v>
      </c>
      <c r="H1440">
        <f t="shared" si="84"/>
        <v>-1</v>
      </c>
      <c r="I1440">
        <f t="shared" si="85"/>
        <v>-1</v>
      </c>
      <c r="J1440">
        <f t="shared" si="86"/>
        <v>1</v>
      </c>
    </row>
    <row r="1441" spans="1:10">
      <c r="A1441" t="s">
        <v>25</v>
      </c>
      <c r="B1441" t="s">
        <v>88</v>
      </c>
      <c r="C1441" s="460">
        <v>40</v>
      </c>
      <c r="D1441">
        <f>'Area 26'!J43</f>
        <v>2</v>
      </c>
      <c r="E1441" s="460">
        <f>'Area 26'!N43</f>
        <v>3</v>
      </c>
      <c r="F1441" s="460">
        <f>'Area 26'!L43</f>
        <v>6</v>
      </c>
      <c r="G1441" s="460" t="str">
        <f>'Area 26'!R43</f>
        <v>24</v>
      </c>
      <c r="H1441">
        <f t="shared" si="84"/>
        <v>2</v>
      </c>
      <c r="I1441">
        <f t="shared" si="85"/>
        <v>3</v>
      </c>
      <c r="J1441">
        <f t="shared" si="86"/>
        <v>6</v>
      </c>
    </row>
    <row r="1442" spans="1:10">
      <c r="A1442" t="s">
        <v>25</v>
      </c>
      <c r="B1442" t="s">
        <v>89</v>
      </c>
      <c r="C1442" s="460">
        <v>41</v>
      </c>
      <c r="D1442">
        <f>'Area 26'!J44</f>
        <v>1</v>
      </c>
      <c r="E1442" s="460">
        <f>'Area 26'!N44</f>
        <v>1</v>
      </c>
      <c r="F1442" s="460">
        <f>'Area 26'!L44</f>
        <v>1</v>
      </c>
      <c r="G1442" s="460" t="str">
        <f>'Area 26'!R44</f>
        <v>13</v>
      </c>
      <c r="H1442">
        <f t="shared" si="84"/>
        <v>1</v>
      </c>
      <c r="I1442">
        <f t="shared" si="85"/>
        <v>1</v>
      </c>
      <c r="J1442">
        <f t="shared" si="86"/>
        <v>1</v>
      </c>
    </row>
    <row r="1443" spans="1:10">
      <c r="A1443" t="s">
        <v>25</v>
      </c>
      <c r="B1443" t="s">
        <v>90</v>
      </c>
      <c r="C1443" s="460">
        <v>42</v>
      </c>
      <c r="D1443">
        <f>'Area 26'!J45</f>
        <v>1</v>
      </c>
      <c r="E1443" s="460">
        <f>'Area 26'!N45</f>
        <v>1</v>
      </c>
      <c r="F1443" s="460">
        <f>'Area 26'!L45</f>
        <v>1</v>
      </c>
      <c r="G1443" s="460" t="str">
        <f>'Area 26'!R45</f>
        <v>13</v>
      </c>
      <c r="H1443">
        <f t="shared" si="84"/>
        <v>1</v>
      </c>
      <c r="I1443">
        <f t="shared" si="85"/>
        <v>1</v>
      </c>
      <c r="J1443">
        <f t="shared" si="86"/>
        <v>1</v>
      </c>
    </row>
    <row r="1444" spans="1:10">
      <c r="A1444" t="s">
        <v>25</v>
      </c>
      <c r="B1444" t="s">
        <v>92</v>
      </c>
      <c r="C1444" s="460">
        <v>43</v>
      </c>
      <c r="D1444">
        <f>'Area 26'!J46</f>
        <v>0</v>
      </c>
      <c r="E1444" s="460">
        <f>'Area 26'!N46</f>
        <v>0</v>
      </c>
      <c r="F1444" s="460">
        <f>'Area 26'!L46</f>
        <v>0</v>
      </c>
      <c r="G1444" s="460" t="str">
        <f>'Area 26'!R46</f>
        <v>0</v>
      </c>
      <c r="H1444">
        <f t="shared" si="84"/>
        <v>0</v>
      </c>
      <c r="I1444">
        <f t="shared" si="85"/>
        <v>0</v>
      </c>
      <c r="J1444">
        <f t="shared" si="86"/>
        <v>0</v>
      </c>
    </row>
    <row r="1445" spans="1:10">
      <c r="A1445" t="s">
        <v>25</v>
      </c>
      <c r="B1445" t="s">
        <v>93</v>
      </c>
      <c r="C1445" s="460">
        <v>44</v>
      </c>
      <c r="D1445">
        <f>'Area 26'!J47</f>
        <v>0</v>
      </c>
      <c r="E1445" s="460">
        <f>'Area 26'!N47</f>
        <v>0</v>
      </c>
      <c r="F1445" s="460">
        <f>'Area 26'!L47</f>
        <v>0</v>
      </c>
      <c r="G1445" s="460" t="str">
        <f>'Area 26'!R47</f>
        <v>0</v>
      </c>
      <c r="H1445">
        <f t="shared" si="84"/>
        <v>0</v>
      </c>
      <c r="I1445">
        <f t="shared" si="85"/>
        <v>0</v>
      </c>
      <c r="J1445">
        <f t="shared" si="86"/>
        <v>0</v>
      </c>
    </row>
    <row r="1446" spans="1:10">
      <c r="A1446" t="s">
        <v>25</v>
      </c>
      <c r="B1446" t="s">
        <v>94</v>
      </c>
      <c r="C1446" s="460">
        <v>45</v>
      </c>
      <c r="D1446">
        <f>'Area 26'!J48</f>
        <v>0</v>
      </c>
      <c r="E1446" s="460">
        <f>'Area 26'!N48</f>
        <v>0</v>
      </c>
      <c r="F1446" s="460">
        <f>'Area 26'!L48</f>
        <v>0</v>
      </c>
      <c r="G1446" s="460" t="str">
        <f>'Area 26'!R48</f>
        <v>0</v>
      </c>
      <c r="H1446">
        <f t="shared" si="84"/>
        <v>0</v>
      </c>
      <c r="I1446">
        <f t="shared" si="85"/>
        <v>0</v>
      </c>
      <c r="J1446">
        <f t="shared" si="86"/>
        <v>0</v>
      </c>
    </row>
    <row r="1447" spans="1:10">
      <c r="A1447" t="s">
        <v>25</v>
      </c>
      <c r="B1447" t="s">
        <v>95</v>
      </c>
      <c r="C1447" s="460">
        <v>46</v>
      </c>
      <c r="D1447">
        <f>'Area 26'!J49</f>
        <v>0</v>
      </c>
      <c r="E1447" s="460">
        <f>'Area 26'!N49</f>
        <v>0</v>
      </c>
      <c r="F1447" s="460">
        <f>'Area 26'!L49</f>
        <v>0</v>
      </c>
      <c r="G1447" s="460" t="str">
        <f>'Area 26'!R49</f>
        <v>0</v>
      </c>
      <c r="H1447">
        <f t="shared" si="84"/>
        <v>0</v>
      </c>
      <c r="I1447">
        <f t="shared" si="85"/>
        <v>0</v>
      </c>
      <c r="J1447">
        <f t="shared" si="86"/>
        <v>0</v>
      </c>
    </row>
    <row r="1448" spans="1:10">
      <c r="A1448" t="s">
        <v>25</v>
      </c>
      <c r="B1448" t="s">
        <v>97</v>
      </c>
      <c r="C1448" s="460">
        <v>47</v>
      </c>
      <c r="D1448">
        <f>'Area 26'!J50</f>
        <v>1</v>
      </c>
      <c r="E1448" s="460">
        <f>'Area 26'!N50</f>
        <v>1</v>
      </c>
      <c r="F1448" s="460">
        <f>'Area 26'!L50</f>
        <v>1</v>
      </c>
      <c r="G1448" s="460" t="str">
        <f>'Area 26'!R50</f>
        <v>13</v>
      </c>
      <c r="H1448">
        <f t="shared" si="84"/>
        <v>1</v>
      </c>
      <c r="I1448">
        <f t="shared" si="85"/>
        <v>1</v>
      </c>
      <c r="J1448">
        <f t="shared" si="86"/>
        <v>1</v>
      </c>
    </row>
    <row r="1449" spans="1:10">
      <c r="A1449" t="s">
        <v>25</v>
      </c>
      <c r="B1449" t="s">
        <v>98</v>
      </c>
      <c r="C1449" s="460">
        <v>48</v>
      </c>
      <c r="D1449">
        <f>'Area 26'!J51</f>
        <v>1</v>
      </c>
      <c r="E1449" s="460">
        <f>'Area 26'!N51</f>
        <v>1</v>
      </c>
      <c r="F1449" s="460">
        <f>'Area 26'!L51</f>
        <v>1</v>
      </c>
      <c r="G1449" s="460" t="str">
        <f>'Area 26'!R51</f>
        <v>13</v>
      </c>
      <c r="H1449">
        <f t="shared" si="84"/>
        <v>1</v>
      </c>
      <c r="I1449">
        <f t="shared" si="85"/>
        <v>1</v>
      </c>
      <c r="J1449">
        <f t="shared" si="86"/>
        <v>1</v>
      </c>
    </row>
    <row r="1450" spans="1:10">
      <c r="A1450" t="s">
        <v>25</v>
      </c>
      <c r="B1450" t="s">
        <v>99</v>
      </c>
      <c r="C1450" s="460">
        <v>49</v>
      </c>
      <c r="D1450">
        <f>'Area 26'!J52</f>
        <v>0</v>
      </c>
      <c r="E1450" s="460">
        <f>'Area 26'!N52</f>
        <v>0</v>
      </c>
      <c r="F1450" s="460">
        <f>'Area 26'!L52</f>
        <v>0</v>
      </c>
      <c r="G1450" s="460" t="str">
        <f>'Area 26'!R52</f>
        <v>0</v>
      </c>
      <c r="H1450">
        <f t="shared" si="84"/>
        <v>0</v>
      </c>
      <c r="I1450">
        <f t="shared" si="85"/>
        <v>0</v>
      </c>
      <c r="J1450">
        <f t="shared" si="86"/>
        <v>0</v>
      </c>
    </row>
    <row r="1451" spans="1:10">
      <c r="A1451" t="s">
        <v>25</v>
      </c>
      <c r="B1451" t="s">
        <v>100</v>
      </c>
      <c r="C1451" s="460">
        <v>50</v>
      </c>
      <c r="D1451">
        <f>'Area 26'!J53</f>
        <v>1</v>
      </c>
      <c r="E1451" s="460">
        <f>'Area 26'!N53</f>
        <v>1</v>
      </c>
      <c r="F1451" s="460">
        <f>'Area 26'!L53</f>
        <v>1</v>
      </c>
      <c r="G1451" s="460" t="str">
        <f>'Area 26'!R53</f>
        <v>13</v>
      </c>
      <c r="H1451">
        <f t="shared" si="84"/>
        <v>1</v>
      </c>
      <c r="I1451">
        <f t="shared" si="85"/>
        <v>1</v>
      </c>
      <c r="J1451">
        <f t="shared" si="86"/>
        <v>1</v>
      </c>
    </row>
    <row r="1452" spans="1:10">
      <c r="A1452" t="s">
        <v>25</v>
      </c>
      <c r="B1452" t="s">
        <v>101</v>
      </c>
      <c r="C1452" s="460">
        <v>51</v>
      </c>
      <c r="D1452">
        <f>'Area 26'!J54</f>
        <v>1</v>
      </c>
      <c r="E1452" s="460">
        <f>'Area 26'!N54</f>
        <v>1</v>
      </c>
      <c r="F1452" s="460">
        <f>'Area 26'!L54</f>
        <v>1</v>
      </c>
      <c r="G1452" s="460" t="str">
        <f>'Area 26'!R54</f>
        <v>13</v>
      </c>
      <c r="H1452">
        <f t="shared" si="84"/>
        <v>1</v>
      </c>
      <c r="I1452">
        <f t="shared" si="85"/>
        <v>1</v>
      </c>
      <c r="J1452">
        <f t="shared" si="86"/>
        <v>1</v>
      </c>
    </row>
    <row r="1453" spans="1:10">
      <c r="A1453" t="s">
        <v>25</v>
      </c>
      <c r="B1453" t="s">
        <v>102</v>
      </c>
      <c r="C1453" s="460">
        <v>52</v>
      </c>
      <c r="D1453">
        <f>'Area 26'!J55</f>
        <v>0</v>
      </c>
      <c r="E1453" s="460">
        <f>'Area 26'!N55</f>
        <v>0</v>
      </c>
      <c r="F1453" s="460">
        <f>'Area 26'!L55</f>
        <v>0</v>
      </c>
      <c r="G1453" s="460" t="str">
        <f>'Area 26'!R55</f>
        <v>0</v>
      </c>
      <c r="H1453">
        <f t="shared" si="84"/>
        <v>0</v>
      </c>
      <c r="I1453">
        <f t="shared" si="85"/>
        <v>0</v>
      </c>
      <c r="J1453">
        <f t="shared" si="86"/>
        <v>0</v>
      </c>
    </row>
    <row r="1454" spans="1:10">
      <c r="A1454" t="s">
        <v>25</v>
      </c>
      <c r="B1454" t="s">
        <v>103</v>
      </c>
      <c r="C1454" s="460">
        <v>53</v>
      </c>
      <c r="D1454">
        <f>'Area 26'!J56</f>
        <v>2</v>
      </c>
      <c r="E1454" s="460">
        <f>'Area 26'!N56</f>
        <v>2</v>
      </c>
      <c r="F1454" s="460">
        <f>'Area 26'!L56</f>
        <v>4</v>
      </c>
      <c r="G1454" s="460" t="str">
        <f>'Area 26'!R56</f>
        <v>23</v>
      </c>
      <c r="H1454">
        <f t="shared" si="84"/>
        <v>2</v>
      </c>
      <c r="I1454">
        <f t="shared" si="85"/>
        <v>2</v>
      </c>
      <c r="J1454">
        <f t="shared" si="86"/>
        <v>4</v>
      </c>
    </row>
    <row r="1455" spans="1:10">
      <c r="A1455" t="s">
        <v>25</v>
      </c>
      <c r="B1455" t="s">
        <v>104</v>
      </c>
      <c r="C1455" s="460">
        <v>54</v>
      </c>
      <c r="D1455">
        <f>'Area 26'!J57</f>
        <v>0</v>
      </c>
      <c r="E1455" s="460">
        <f>'Area 26'!N57</f>
        <v>0</v>
      </c>
      <c r="F1455" s="460">
        <f>'Area 26'!L57</f>
        <v>0</v>
      </c>
      <c r="G1455" s="460" t="str">
        <f>'Area 26'!R57</f>
        <v>0</v>
      </c>
      <c r="H1455">
        <f t="shared" si="84"/>
        <v>0</v>
      </c>
      <c r="I1455">
        <f t="shared" si="85"/>
        <v>0</v>
      </c>
      <c r="J1455">
        <f t="shared" si="86"/>
        <v>0</v>
      </c>
    </row>
    <row r="1456" spans="1:10">
      <c r="A1456" t="s">
        <v>25</v>
      </c>
      <c r="B1456" t="s">
        <v>105</v>
      </c>
      <c r="C1456" s="460">
        <v>55</v>
      </c>
      <c r="D1456">
        <f>'Area 26'!J58</f>
        <v>0</v>
      </c>
      <c r="E1456" s="460">
        <f>'Area 26'!N58</f>
        <v>0</v>
      </c>
      <c r="F1456" s="460">
        <f>'Area 26'!L58</f>
        <v>0</v>
      </c>
      <c r="G1456" s="460" t="str">
        <f>'Area 26'!R58</f>
        <v>0</v>
      </c>
      <c r="H1456">
        <f t="shared" si="84"/>
        <v>0</v>
      </c>
      <c r="I1456">
        <f t="shared" si="85"/>
        <v>0</v>
      </c>
      <c r="J1456">
        <f t="shared" si="86"/>
        <v>0</v>
      </c>
    </row>
    <row r="1457" spans="1:10">
      <c r="A1457" t="s">
        <v>25</v>
      </c>
      <c r="B1457" t="s">
        <v>106</v>
      </c>
      <c r="C1457" s="460">
        <v>56</v>
      </c>
      <c r="D1457">
        <f>'Area 26'!J59</f>
        <v>0</v>
      </c>
      <c r="E1457" s="460">
        <f>'Area 26'!N59</f>
        <v>0</v>
      </c>
      <c r="F1457" s="460">
        <f>'Area 26'!L59</f>
        <v>0</v>
      </c>
      <c r="G1457" s="460" t="str">
        <f>'Area 26'!R59</f>
        <v>0</v>
      </c>
      <c r="H1457">
        <f t="shared" si="84"/>
        <v>0</v>
      </c>
      <c r="I1457">
        <f t="shared" si="85"/>
        <v>0</v>
      </c>
      <c r="J1457">
        <f t="shared" si="86"/>
        <v>0</v>
      </c>
    </row>
    <row r="1458" spans="1:10">
      <c r="A1458" t="s">
        <v>25</v>
      </c>
      <c r="B1458" t="s">
        <v>107</v>
      </c>
      <c r="C1458" s="460">
        <v>57</v>
      </c>
      <c r="D1458">
        <f>'Area 26'!J60</f>
        <v>0</v>
      </c>
      <c r="E1458" s="460">
        <f>'Area 26'!N60</f>
        <v>0</v>
      </c>
      <c r="F1458" s="460">
        <f>'Area 26'!L60</f>
        <v>0</v>
      </c>
      <c r="G1458" s="460" t="str">
        <f>'Area 26'!R60</f>
        <v>0</v>
      </c>
      <c r="H1458">
        <f t="shared" si="84"/>
        <v>0</v>
      </c>
      <c r="I1458">
        <f t="shared" si="85"/>
        <v>0</v>
      </c>
      <c r="J1458">
        <f t="shared" si="86"/>
        <v>0</v>
      </c>
    </row>
    <row r="1459" spans="1:10">
      <c r="A1459" t="s">
        <v>25</v>
      </c>
      <c r="B1459" t="s">
        <v>108</v>
      </c>
      <c r="C1459" s="460">
        <v>58</v>
      </c>
      <c r="D1459">
        <f>'Area 26'!J61</f>
        <v>-1</v>
      </c>
      <c r="E1459" s="460">
        <f>'Area 26'!N61</f>
        <v>1</v>
      </c>
      <c r="F1459" s="460">
        <f>'Area 26'!L61</f>
        <v>-1</v>
      </c>
      <c r="G1459" s="460" t="str">
        <f>'Area 26'!R61</f>
        <v>-1-1</v>
      </c>
      <c r="H1459">
        <f t="shared" si="84"/>
        <v>-1</v>
      </c>
      <c r="I1459">
        <f t="shared" si="85"/>
        <v>-1</v>
      </c>
      <c r="J1459">
        <f t="shared" si="86"/>
        <v>1</v>
      </c>
    </row>
    <row r="1460" spans="1:10">
      <c r="A1460" t="s">
        <v>25</v>
      </c>
      <c r="B1460" t="s">
        <v>109</v>
      </c>
      <c r="C1460" s="460">
        <v>59</v>
      </c>
      <c r="D1460">
        <f>'Area 26'!J62</f>
        <v>-1</v>
      </c>
      <c r="E1460" s="460">
        <f>'Area 26'!N62</f>
        <v>1</v>
      </c>
      <c r="F1460" s="460">
        <f>'Area 26'!L62</f>
        <v>-1</v>
      </c>
      <c r="G1460" s="460" t="str">
        <f>'Area 26'!R62</f>
        <v>-1-1</v>
      </c>
      <c r="H1460">
        <f t="shared" si="84"/>
        <v>-1</v>
      </c>
      <c r="I1460">
        <f t="shared" si="85"/>
        <v>-1</v>
      </c>
      <c r="J1460">
        <f t="shared" si="86"/>
        <v>1</v>
      </c>
    </row>
    <row r="1461" spans="1:10">
      <c r="A1461" t="s">
        <v>25</v>
      </c>
      <c r="B1461" t="s">
        <v>110</v>
      </c>
      <c r="C1461" s="460">
        <v>60</v>
      </c>
      <c r="D1461">
        <f>'Area 26'!J63</f>
        <v>0</v>
      </c>
      <c r="E1461" s="460">
        <f>'Area 26'!N63</f>
        <v>0</v>
      </c>
      <c r="F1461" s="460">
        <f>'Area 26'!L63</f>
        <v>0</v>
      </c>
      <c r="G1461" s="460" t="str">
        <f>'Area 26'!R63</f>
        <v>0</v>
      </c>
      <c r="H1461">
        <f t="shared" si="84"/>
        <v>0</v>
      </c>
      <c r="I1461">
        <f t="shared" si="85"/>
        <v>0</v>
      </c>
      <c r="J1461">
        <f t="shared" si="86"/>
        <v>0</v>
      </c>
    </row>
    <row r="1462" spans="1:10">
      <c r="A1462" t="s">
        <v>25</v>
      </c>
      <c r="B1462" t="s">
        <v>111</v>
      </c>
      <c r="C1462" s="460">
        <v>61</v>
      </c>
      <c r="D1462">
        <f>'Area 26'!J64</f>
        <v>1</v>
      </c>
      <c r="E1462" s="460">
        <f>'Area 26'!N64</f>
        <v>1</v>
      </c>
      <c r="F1462" s="460">
        <f>'Area 26'!L64</f>
        <v>1</v>
      </c>
      <c r="G1462" s="460" t="str">
        <f>'Area 26'!R64</f>
        <v>13</v>
      </c>
      <c r="H1462">
        <f t="shared" si="84"/>
        <v>1</v>
      </c>
      <c r="I1462">
        <f t="shared" si="85"/>
        <v>1</v>
      </c>
      <c r="J1462">
        <f t="shared" si="86"/>
        <v>1</v>
      </c>
    </row>
    <row r="1463" spans="1:10">
      <c r="A1463" t="s">
        <v>25</v>
      </c>
      <c r="B1463" t="s">
        <v>112</v>
      </c>
      <c r="C1463" s="460">
        <v>62</v>
      </c>
      <c r="D1463">
        <f>'Area 26'!J65</f>
        <v>0</v>
      </c>
      <c r="E1463" s="460">
        <f>'Area 26'!N65</f>
        <v>0</v>
      </c>
      <c r="F1463" s="460">
        <f>'Area 26'!L65</f>
        <v>0</v>
      </c>
      <c r="G1463" s="460" t="str">
        <f>'Area 26'!R65</f>
        <v>0</v>
      </c>
      <c r="H1463">
        <f t="shared" si="84"/>
        <v>0</v>
      </c>
      <c r="I1463">
        <f t="shared" si="85"/>
        <v>0</v>
      </c>
      <c r="J1463">
        <f t="shared" si="86"/>
        <v>0</v>
      </c>
    </row>
    <row r="1464" spans="1:10">
      <c r="A1464" t="s">
        <v>25</v>
      </c>
      <c r="B1464" t="s">
        <v>113</v>
      </c>
      <c r="C1464" s="460">
        <v>63</v>
      </c>
      <c r="D1464">
        <f>'Area 26'!J66</f>
        <v>0</v>
      </c>
      <c r="E1464" s="460">
        <f>'Area 26'!N66</f>
        <v>0</v>
      </c>
      <c r="F1464" s="460">
        <f>'Area 26'!L66</f>
        <v>0</v>
      </c>
      <c r="G1464" s="460" t="str">
        <f>'Area 26'!R66</f>
        <v>0</v>
      </c>
      <c r="H1464">
        <f t="shared" si="84"/>
        <v>0</v>
      </c>
      <c r="I1464">
        <f t="shared" si="85"/>
        <v>0</v>
      </c>
      <c r="J1464">
        <f t="shared" si="86"/>
        <v>0</v>
      </c>
    </row>
    <row r="1465" spans="1:10">
      <c r="A1465" t="s">
        <v>25</v>
      </c>
      <c r="B1465" t="s">
        <v>114</v>
      </c>
      <c r="C1465" s="460">
        <v>64</v>
      </c>
      <c r="D1465">
        <f>'Area 26'!J67</f>
        <v>0</v>
      </c>
      <c r="E1465" s="460">
        <f>'Area 26'!N67</f>
        <v>0</v>
      </c>
      <c r="F1465" s="460">
        <f>'Area 26'!L67</f>
        <v>0</v>
      </c>
      <c r="G1465" s="460" t="str">
        <f>'Area 26'!R67</f>
        <v>0</v>
      </c>
      <c r="H1465">
        <f t="shared" si="84"/>
        <v>0</v>
      </c>
      <c r="I1465">
        <f t="shared" si="85"/>
        <v>0</v>
      </c>
      <c r="J1465">
        <f t="shared" si="86"/>
        <v>0</v>
      </c>
    </row>
    <row r="1466" spans="1:10">
      <c r="A1466" t="s">
        <v>25</v>
      </c>
      <c r="B1466" t="s">
        <v>115</v>
      </c>
      <c r="C1466" s="460">
        <v>65</v>
      </c>
      <c r="D1466">
        <f>'Area 26'!J68</f>
        <v>0</v>
      </c>
      <c r="E1466" s="460">
        <f>'Area 26'!N68</f>
        <v>0</v>
      </c>
      <c r="F1466" s="460">
        <f>'Area 26'!L68</f>
        <v>0</v>
      </c>
      <c r="G1466" s="460" t="str">
        <f>'Area 26'!R68</f>
        <v>0</v>
      </c>
      <c r="H1466">
        <f t="shared" si="84"/>
        <v>0</v>
      </c>
      <c r="I1466">
        <f t="shared" si="85"/>
        <v>0</v>
      </c>
      <c r="J1466">
        <f t="shared" si="86"/>
        <v>0</v>
      </c>
    </row>
    <row r="1467" spans="1:10">
      <c r="A1467" t="s">
        <v>25</v>
      </c>
      <c r="B1467" t="s">
        <v>116</v>
      </c>
      <c r="C1467" s="460">
        <v>66</v>
      </c>
      <c r="D1467">
        <f>'Area 26'!J69</f>
        <v>0</v>
      </c>
      <c r="E1467" s="460">
        <f>'Area 26'!N69</f>
        <v>0</v>
      </c>
      <c r="F1467" s="460">
        <f>'Area 26'!L69</f>
        <v>0</v>
      </c>
      <c r="G1467" s="460" t="str">
        <f>'Area 26'!R69</f>
        <v>0</v>
      </c>
      <c r="H1467">
        <f t="shared" si="84"/>
        <v>0</v>
      </c>
      <c r="I1467">
        <f t="shared" si="85"/>
        <v>0</v>
      </c>
      <c r="J1467">
        <f t="shared" si="86"/>
        <v>0</v>
      </c>
    </row>
    <row r="1468" spans="1:10">
      <c r="A1468" t="s">
        <v>25</v>
      </c>
      <c r="B1468" t="s">
        <v>118</v>
      </c>
      <c r="C1468" s="460">
        <v>67</v>
      </c>
      <c r="D1468">
        <f>'Area 26'!J70</f>
        <v>4</v>
      </c>
      <c r="E1468" s="460">
        <f>'Area 26'!N70</f>
        <v>5</v>
      </c>
      <c r="F1468" s="460">
        <f>'Area 26'!L70</f>
        <v>20</v>
      </c>
      <c r="G1468" s="460" t="str">
        <f>'Area 26'!R70</f>
        <v>53</v>
      </c>
      <c r="H1468">
        <f t="shared" si="84"/>
        <v>5</v>
      </c>
      <c r="I1468">
        <f t="shared" si="85"/>
        <v>5</v>
      </c>
      <c r="J1468">
        <f t="shared" si="86"/>
        <v>25</v>
      </c>
    </row>
    <row r="1469" spans="1:10">
      <c r="A1469" t="s">
        <v>25</v>
      </c>
      <c r="B1469" t="s">
        <v>119</v>
      </c>
      <c r="C1469" s="460">
        <v>68</v>
      </c>
      <c r="D1469">
        <f>'Area 26'!J71</f>
        <v>2</v>
      </c>
      <c r="E1469" s="460">
        <f>'Area 26'!N71</f>
        <v>5</v>
      </c>
      <c r="F1469" s="460">
        <f>'Area 26'!L71</f>
        <v>10</v>
      </c>
      <c r="G1469" s="460" t="str">
        <f>'Area 26'!R71</f>
        <v>32</v>
      </c>
      <c r="H1469">
        <f t="shared" si="84"/>
        <v>3</v>
      </c>
      <c r="I1469">
        <f t="shared" si="85"/>
        <v>1</v>
      </c>
      <c r="J1469">
        <f t="shared" si="86"/>
        <v>3</v>
      </c>
    </row>
    <row r="1470" spans="1:10">
      <c r="A1470" t="s">
        <v>25</v>
      </c>
      <c r="B1470" t="s">
        <v>120</v>
      </c>
      <c r="C1470" s="460">
        <v>69</v>
      </c>
      <c r="D1470">
        <f>'Area 26'!J72</f>
        <v>1</v>
      </c>
      <c r="E1470" s="460">
        <f>'Area 26'!N72</f>
        <v>1</v>
      </c>
      <c r="F1470" s="460">
        <f>'Area 26'!L72</f>
        <v>1</v>
      </c>
      <c r="G1470" s="460" t="str">
        <f>'Area 26'!R72</f>
        <v>13</v>
      </c>
      <c r="H1470">
        <f t="shared" si="84"/>
        <v>1</v>
      </c>
      <c r="I1470">
        <f t="shared" si="85"/>
        <v>1</v>
      </c>
      <c r="J1470">
        <f t="shared" si="86"/>
        <v>1</v>
      </c>
    </row>
    <row r="1471" spans="1:10">
      <c r="A1471" t="s">
        <v>25</v>
      </c>
      <c r="B1471" t="s">
        <v>121</v>
      </c>
      <c r="C1471" s="460">
        <v>70</v>
      </c>
      <c r="D1471">
        <f>'Area 26'!J73</f>
        <v>1</v>
      </c>
      <c r="E1471" s="460">
        <f>'Area 26'!N73</f>
        <v>1</v>
      </c>
      <c r="F1471" s="460">
        <f>'Area 26'!L73</f>
        <v>1</v>
      </c>
      <c r="G1471" s="460" t="str">
        <f>'Area 26'!R73</f>
        <v>13</v>
      </c>
      <c r="H1471">
        <f t="shared" si="84"/>
        <v>1</v>
      </c>
      <c r="I1471">
        <f t="shared" si="85"/>
        <v>1</v>
      </c>
      <c r="J1471">
        <f t="shared" si="86"/>
        <v>1</v>
      </c>
    </row>
    <row r="1472" spans="1:10">
      <c r="A1472" t="s">
        <v>24</v>
      </c>
      <c r="B1472" t="s">
        <v>40</v>
      </c>
      <c r="C1472" s="460">
        <v>1</v>
      </c>
      <c r="D1472">
        <f>'Area 26'!AB4</f>
        <v>3</v>
      </c>
      <c r="E1472" s="460">
        <f>'Area 26'!AF4</f>
        <v>1</v>
      </c>
      <c r="F1472" s="460">
        <f>'Area 26'!AD4</f>
        <v>3</v>
      </c>
      <c r="G1472" s="460" t="str">
        <f>'Area 26'!AJ4</f>
        <v>13</v>
      </c>
      <c r="H1472">
        <f t="shared" ref="H1472:H1535" si="87">VLOOKUP(F1472,biorisk,2,FALSE)</f>
        <v>1</v>
      </c>
      <c r="I1472">
        <f t="shared" ref="I1472:I1535" si="88">VLOOKUP(G1472,futurerisk,2,FALSE)</f>
        <v>1</v>
      </c>
      <c r="J1472">
        <f t="shared" ref="J1472:J1535" si="89">H1472*I1472</f>
        <v>1</v>
      </c>
    </row>
    <row r="1473" spans="1:10">
      <c r="A1473" t="s">
        <v>24</v>
      </c>
      <c r="B1473" t="s">
        <v>41</v>
      </c>
      <c r="C1473" s="460">
        <v>2</v>
      </c>
      <c r="D1473">
        <f>'Area 26'!AB5</f>
        <v>1</v>
      </c>
      <c r="E1473" s="460">
        <f>'Area 26'!AF5</f>
        <v>1</v>
      </c>
      <c r="F1473" s="460">
        <f>'Area 26'!AD5</f>
        <v>1</v>
      </c>
      <c r="G1473" s="460" t="str">
        <f>'Area 26'!AJ5</f>
        <v>13</v>
      </c>
      <c r="H1473">
        <f t="shared" si="87"/>
        <v>1</v>
      </c>
      <c r="I1473">
        <f t="shared" si="88"/>
        <v>1</v>
      </c>
      <c r="J1473">
        <f t="shared" si="89"/>
        <v>1</v>
      </c>
    </row>
    <row r="1474" spans="1:10">
      <c r="A1474" t="s">
        <v>24</v>
      </c>
      <c r="B1474" t="s">
        <v>44</v>
      </c>
      <c r="C1474" s="460">
        <v>3</v>
      </c>
      <c r="D1474">
        <f>'Area 26'!AB6</f>
        <v>1</v>
      </c>
      <c r="E1474" s="460">
        <f>'Area 26'!AF6</f>
        <v>1</v>
      </c>
      <c r="F1474" s="460">
        <f>'Area 26'!AD6</f>
        <v>1</v>
      </c>
      <c r="G1474" s="460" t="str">
        <f>'Area 26'!AJ6</f>
        <v>13</v>
      </c>
      <c r="H1474">
        <f t="shared" si="87"/>
        <v>1</v>
      </c>
      <c r="I1474">
        <f t="shared" si="88"/>
        <v>1</v>
      </c>
      <c r="J1474">
        <f t="shared" si="89"/>
        <v>1</v>
      </c>
    </row>
    <row r="1475" spans="1:10">
      <c r="A1475" t="s">
        <v>24</v>
      </c>
      <c r="B1475" t="s">
        <v>45</v>
      </c>
      <c r="C1475" s="460">
        <v>4</v>
      </c>
      <c r="D1475">
        <f>'Area 26'!AB7</f>
        <v>0</v>
      </c>
      <c r="E1475" s="460">
        <f>'Area 26'!AF7</f>
        <v>0</v>
      </c>
      <c r="F1475" s="460">
        <f>'Area 26'!AD7</f>
        <v>0</v>
      </c>
      <c r="G1475" s="460" t="str">
        <f>'Area 26'!AJ7</f>
        <v>0</v>
      </c>
      <c r="H1475">
        <f t="shared" si="87"/>
        <v>0</v>
      </c>
      <c r="I1475">
        <f t="shared" si="88"/>
        <v>0</v>
      </c>
      <c r="J1475">
        <f t="shared" si="89"/>
        <v>0</v>
      </c>
    </row>
    <row r="1476" spans="1:10">
      <c r="A1476" t="s">
        <v>24</v>
      </c>
      <c r="B1476" t="s">
        <v>46</v>
      </c>
      <c r="C1476" s="460">
        <v>5</v>
      </c>
      <c r="D1476">
        <f>'Area 26'!AB8</f>
        <v>1</v>
      </c>
      <c r="E1476" s="460">
        <f>'Area 26'!AF8</f>
        <v>1</v>
      </c>
      <c r="F1476" s="460">
        <f>'Area 26'!AD8</f>
        <v>1</v>
      </c>
      <c r="G1476" s="460" t="str">
        <f>'Area 26'!AJ8</f>
        <v>13</v>
      </c>
      <c r="H1476">
        <f t="shared" si="87"/>
        <v>1</v>
      </c>
      <c r="I1476">
        <f t="shared" si="88"/>
        <v>1</v>
      </c>
      <c r="J1476">
        <f t="shared" si="89"/>
        <v>1</v>
      </c>
    </row>
    <row r="1477" spans="1:10">
      <c r="A1477" t="s">
        <v>24</v>
      </c>
      <c r="B1477" t="s">
        <v>48</v>
      </c>
      <c r="C1477" s="460">
        <v>6</v>
      </c>
      <c r="D1477">
        <f>'Area 26'!AB9</f>
        <v>3</v>
      </c>
      <c r="E1477" s="460">
        <f>'Area 26'!AF9</f>
        <v>1</v>
      </c>
      <c r="F1477" s="460">
        <f>'Area 26'!AD9</f>
        <v>3</v>
      </c>
      <c r="G1477" s="460" t="str">
        <f>'Area 26'!AJ9</f>
        <v>15</v>
      </c>
      <c r="H1477">
        <f t="shared" si="87"/>
        <v>1</v>
      </c>
      <c r="I1477">
        <f t="shared" si="88"/>
        <v>3</v>
      </c>
      <c r="J1477">
        <f t="shared" si="89"/>
        <v>3</v>
      </c>
    </row>
    <row r="1478" spans="1:10">
      <c r="A1478" t="s">
        <v>24</v>
      </c>
      <c r="B1478" t="s">
        <v>49</v>
      </c>
      <c r="C1478" s="460">
        <v>7</v>
      </c>
      <c r="D1478">
        <f>'Area 26'!AB10</f>
        <v>1</v>
      </c>
      <c r="E1478" s="460">
        <f>'Area 26'!AF10</f>
        <v>1</v>
      </c>
      <c r="F1478" s="460">
        <f>'Area 26'!AD10</f>
        <v>1</v>
      </c>
      <c r="G1478" s="460" t="str">
        <f>'Area 26'!AJ10</f>
        <v>13</v>
      </c>
      <c r="H1478">
        <f t="shared" si="87"/>
        <v>1</v>
      </c>
      <c r="I1478">
        <f t="shared" si="88"/>
        <v>1</v>
      </c>
      <c r="J1478">
        <f t="shared" si="89"/>
        <v>1</v>
      </c>
    </row>
    <row r="1479" spans="1:10">
      <c r="A1479" t="s">
        <v>24</v>
      </c>
      <c r="B1479" t="s">
        <v>50</v>
      </c>
      <c r="C1479" s="460">
        <v>8</v>
      </c>
      <c r="D1479">
        <f>'Area 26'!AB11</f>
        <v>1</v>
      </c>
      <c r="E1479" s="460">
        <f>'Area 26'!AF11</f>
        <v>1</v>
      </c>
      <c r="F1479" s="460">
        <f>'Area 26'!AD11</f>
        <v>1</v>
      </c>
      <c r="G1479" s="460" t="str">
        <f>'Area 26'!AJ11</f>
        <v>13</v>
      </c>
      <c r="H1479">
        <f t="shared" si="87"/>
        <v>1</v>
      </c>
      <c r="I1479">
        <f t="shared" si="88"/>
        <v>1</v>
      </c>
      <c r="J1479">
        <f t="shared" si="89"/>
        <v>1</v>
      </c>
    </row>
    <row r="1480" spans="1:10">
      <c r="A1480" t="s">
        <v>24</v>
      </c>
      <c r="B1480" t="s">
        <v>52</v>
      </c>
      <c r="C1480" s="460">
        <v>9</v>
      </c>
      <c r="D1480">
        <f>'Area 26'!AB12</f>
        <v>2</v>
      </c>
      <c r="E1480" s="460">
        <f>'Area 26'!AF12</f>
        <v>2</v>
      </c>
      <c r="F1480" s="460">
        <f>'Area 26'!AD12</f>
        <v>4</v>
      </c>
      <c r="G1480" s="460" t="str">
        <f>'Area 26'!AJ12</f>
        <v>23</v>
      </c>
      <c r="H1480">
        <f t="shared" si="87"/>
        <v>2</v>
      </c>
      <c r="I1480">
        <f t="shared" si="88"/>
        <v>2</v>
      </c>
      <c r="J1480">
        <f t="shared" si="89"/>
        <v>4</v>
      </c>
    </row>
    <row r="1481" spans="1:10">
      <c r="A1481" t="s">
        <v>24</v>
      </c>
      <c r="B1481" t="s">
        <v>53</v>
      </c>
      <c r="C1481" s="460">
        <v>10</v>
      </c>
      <c r="D1481">
        <f>'Area 26'!AB13</f>
        <v>1</v>
      </c>
      <c r="E1481" s="460">
        <f>'Area 26'!AF13</f>
        <v>1</v>
      </c>
      <c r="F1481" s="460">
        <f>'Area 26'!AD13</f>
        <v>1</v>
      </c>
      <c r="G1481" s="460" t="str">
        <f>'Area 26'!AJ13</f>
        <v>13</v>
      </c>
      <c r="H1481">
        <f t="shared" si="87"/>
        <v>1</v>
      </c>
      <c r="I1481">
        <f t="shared" si="88"/>
        <v>1</v>
      </c>
      <c r="J1481">
        <f t="shared" si="89"/>
        <v>1</v>
      </c>
    </row>
    <row r="1482" spans="1:10">
      <c r="A1482" t="s">
        <v>24</v>
      </c>
      <c r="B1482" t="s">
        <v>55</v>
      </c>
      <c r="C1482" s="460">
        <v>11</v>
      </c>
      <c r="D1482">
        <f>'Area 26'!AB14</f>
        <v>1</v>
      </c>
      <c r="E1482" s="460">
        <f>'Area 26'!AF14</f>
        <v>1</v>
      </c>
      <c r="F1482" s="460">
        <f>'Area 26'!AD14</f>
        <v>1</v>
      </c>
      <c r="G1482" s="460" t="str">
        <f>'Area 26'!AJ14</f>
        <v>13</v>
      </c>
      <c r="H1482">
        <f t="shared" si="87"/>
        <v>1</v>
      </c>
      <c r="I1482">
        <f t="shared" si="88"/>
        <v>1</v>
      </c>
      <c r="J1482">
        <f t="shared" si="89"/>
        <v>1</v>
      </c>
    </row>
    <row r="1483" spans="1:10">
      <c r="A1483" t="s">
        <v>24</v>
      </c>
      <c r="B1483" t="s">
        <v>56</v>
      </c>
      <c r="C1483" s="460">
        <v>12</v>
      </c>
      <c r="D1483">
        <f>'Area 26'!AB15</f>
        <v>0</v>
      </c>
      <c r="E1483" s="460">
        <f>'Area 26'!AF15</f>
        <v>0</v>
      </c>
      <c r="F1483" s="460">
        <f>'Area 26'!AD15</f>
        <v>0</v>
      </c>
      <c r="G1483" s="460" t="str">
        <f>'Area 26'!AJ15</f>
        <v>0</v>
      </c>
      <c r="H1483">
        <f t="shared" si="87"/>
        <v>0</v>
      </c>
      <c r="I1483">
        <f t="shared" si="88"/>
        <v>0</v>
      </c>
      <c r="J1483">
        <f t="shared" si="89"/>
        <v>0</v>
      </c>
    </row>
    <row r="1484" spans="1:10">
      <c r="A1484" t="s">
        <v>24</v>
      </c>
      <c r="B1484" t="s">
        <v>57</v>
      </c>
      <c r="C1484" s="460">
        <v>13</v>
      </c>
      <c r="D1484">
        <f>'Area 26'!AB16</f>
        <v>0</v>
      </c>
      <c r="E1484" s="460">
        <f>'Area 26'!AF16</f>
        <v>0</v>
      </c>
      <c r="F1484" s="460">
        <f>'Area 26'!AD16</f>
        <v>0</v>
      </c>
      <c r="G1484" s="460" t="str">
        <f>'Area 26'!AJ16</f>
        <v>0</v>
      </c>
      <c r="H1484">
        <f t="shared" si="87"/>
        <v>0</v>
      </c>
      <c r="I1484">
        <f t="shared" si="88"/>
        <v>0</v>
      </c>
      <c r="J1484">
        <f t="shared" si="89"/>
        <v>0</v>
      </c>
    </row>
    <row r="1485" spans="1:10">
      <c r="A1485" t="s">
        <v>24</v>
      </c>
      <c r="B1485" t="s">
        <v>58</v>
      </c>
      <c r="C1485" s="460">
        <v>14</v>
      </c>
      <c r="D1485">
        <f>'Area 26'!AB17</f>
        <v>0</v>
      </c>
      <c r="E1485" s="460">
        <f>'Area 26'!AF17</f>
        <v>0</v>
      </c>
      <c r="F1485" s="460">
        <f>'Area 26'!AD17</f>
        <v>0</v>
      </c>
      <c r="G1485" s="460" t="str">
        <f>'Area 26'!AJ17</f>
        <v>0</v>
      </c>
      <c r="H1485">
        <f t="shared" si="87"/>
        <v>0</v>
      </c>
      <c r="I1485">
        <f t="shared" si="88"/>
        <v>0</v>
      </c>
      <c r="J1485">
        <f t="shared" si="89"/>
        <v>0</v>
      </c>
    </row>
    <row r="1486" spans="1:10">
      <c r="A1486" t="s">
        <v>24</v>
      </c>
      <c r="B1486" t="s">
        <v>59</v>
      </c>
      <c r="C1486" s="460">
        <v>15</v>
      </c>
      <c r="D1486">
        <f>'Area 26'!AB18</f>
        <v>0</v>
      </c>
      <c r="E1486" s="460">
        <f>'Area 26'!AF18</f>
        <v>0</v>
      </c>
      <c r="F1486" s="460">
        <f>'Area 26'!AD18</f>
        <v>0</v>
      </c>
      <c r="G1486" s="460" t="str">
        <f>'Area 26'!AJ18</f>
        <v>0</v>
      </c>
      <c r="H1486">
        <f t="shared" si="87"/>
        <v>0</v>
      </c>
      <c r="I1486">
        <f t="shared" si="88"/>
        <v>0</v>
      </c>
      <c r="J1486">
        <f t="shared" si="89"/>
        <v>0</v>
      </c>
    </row>
    <row r="1487" spans="1:10">
      <c r="A1487" t="s">
        <v>24</v>
      </c>
      <c r="B1487" t="s">
        <v>61</v>
      </c>
      <c r="C1487" s="460">
        <v>16</v>
      </c>
      <c r="D1487">
        <f>'Area 26'!AB19</f>
        <v>1</v>
      </c>
      <c r="E1487" s="460">
        <f>'Area 26'!AF19</f>
        <v>1</v>
      </c>
      <c r="F1487" s="460">
        <f>'Area 26'!AD19</f>
        <v>1</v>
      </c>
      <c r="G1487" s="460" t="str">
        <f>'Area 26'!AJ19</f>
        <v>13</v>
      </c>
      <c r="H1487">
        <f t="shared" si="87"/>
        <v>1</v>
      </c>
      <c r="I1487">
        <f t="shared" si="88"/>
        <v>1</v>
      </c>
      <c r="J1487">
        <f t="shared" si="89"/>
        <v>1</v>
      </c>
    </row>
    <row r="1488" spans="1:10">
      <c r="A1488" t="s">
        <v>24</v>
      </c>
      <c r="B1488" t="s">
        <v>62</v>
      </c>
      <c r="C1488" s="460">
        <v>17</v>
      </c>
      <c r="D1488">
        <f>'Area 26'!AB20</f>
        <v>1</v>
      </c>
      <c r="E1488" s="460">
        <f>'Area 26'!AF20</f>
        <v>1</v>
      </c>
      <c r="F1488" s="460">
        <f>'Area 26'!AD20</f>
        <v>1</v>
      </c>
      <c r="G1488" s="460" t="str">
        <f>'Area 26'!AJ20</f>
        <v>13</v>
      </c>
      <c r="H1488">
        <f t="shared" si="87"/>
        <v>1</v>
      </c>
      <c r="I1488">
        <f t="shared" si="88"/>
        <v>1</v>
      </c>
      <c r="J1488">
        <f t="shared" si="89"/>
        <v>1</v>
      </c>
    </row>
    <row r="1489" spans="1:10">
      <c r="A1489" t="s">
        <v>24</v>
      </c>
      <c r="B1489" t="s">
        <v>291</v>
      </c>
      <c r="C1489" s="460">
        <v>18</v>
      </c>
      <c r="D1489">
        <f>'Area 26'!AB21</f>
        <v>1</v>
      </c>
      <c r="E1489" s="460">
        <f>'Area 26'!AF21</f>
        <v>1</v>
      </c>
      <c r="F1489" s="460">
        <f>'Area 26'!AD21</f>
        <v>1</v>
      </c>
      <c r="G1489" s="460" t="str">
        <f>'Area 26'!AJ21</f>
        <v>13</v>
      </c>
      <c r="H1489">
        <f t="shared" si="87"/>
        <v>1</v>
      </c>
      <c r="I1489">
        <f t="shared" si="88"/>
        <v>1</v>
      </c>
      <c r="J1489">
        <f t="shared" si="89"/>
        <v>1</v>
      </c>
    </row>
    <row r="1490" spans="1:10">
      <c r="A1490" t="s">
        <v>24</v>
      </c>
      <c r="B1490" t="s">
        <v>64</v>
      </c>
      <c r="C1490" s="460">
        <v>19</v>
      </c>
      <c r="D1490">
        <f>'Area 26'!AB22</f>
        <v>0</v>
      </c>
      <c r="E1490" s="460">
        <f>'Area 26'!AF22</f>
        <v>0</v>
      </c>
      <c r="F1490" s="460">
        <f>'Area 26'!AD22</f>
        <v>0</v>
      </c>
      <c r="G1490" s="460" t="str">
        <f>'Area 26'!AJ22</f>
        <v>0</v>
      </c>
      <c r="H1490">
        <f t="shared" si="87"/>
        <v>0</v>
      </c>
      <c r="I1490">
        <f t="shared" si="88"/>
        <v>0</v>
      </c>
      <c r="J1490">
        <f t="shared" si="89"/>
        <v>0</v>
      </c>
    </row>
    <row r="1491" spans="1:10">
      <c r="A1491" t="s">
        <v>24</v>
      </c>
      <c r="B1491" t="s">
        <v>65</v>
      </c>
      <c r="C1491" s="460">
        <v>20</v>
      </c>
      <c r="D1491">
        <f>'Area 26'!AB23</f>
        <v>1</v>
      </c>
      <c r="E1491" s="460">
        <f>'Area 26'!AF23</f>
        <v>1</v>
      </c>
      <c r="F1491" s="460">
        <f>'Area 26'!AD23</f>
        <v>1</v>
      </c>
      <c r="G1491" s="460" t="str">
        <f>'Area 26'!AJ23</f>
        <v>13</v>
      </c>
      <c r="H1491">
        <f t="shared" si="87"/>
        <v>1</v>
      </c>
      <c r="I1491">
        <f t="shared" si="88"/>
        <v>1</v>
      </c>
      <c r="J1491">
        <f t="shared" si="89"/>
        <v>1</v>
      </c>
    </row>
    <row r="1492" spans="1:10">
      <c r="A1492" t="s">
        <v>24</v>
      </c>
      <c r="B1492" t="s">
        <v>66</v>
      </c>
      <c r="C1492" s="460">
        <v>21</v>
      </c>
      <c r="D1492">
        <f>'Area 26'!AB24</f>
        <v>5</v>
      </c>
      <c r="E1492" s="460">
        <f>'Area 26'!AF24</f>
        <v>2</v>
      </c>
      <c r="F1492" s="460">
        <f>'Area 26'!AD24</f>
        <v>10</v>
      </c>
      <c r="G1492" s="460" t="str">
        <f>'Area 26'!AJ24</f>
        <v>34</v>
      </c>
      <c r="H1492">
        <f t="shared" si="87"/>
        <v>3</v>
      </c>
      <c r="I1492">
        <f t="shared" si="88"/>
        <v>4</v>
      </c>
      <c r="J1492">
        <f t="shared" si="89"/>
        <v>12</v>
      </c>
    </row>
    <row r="1493" spans="1:10">
      <c r="A1493" t="s">
        <v>24</v>
      </c>
      <c r="B1493" t="s">
        <v>67</v>
      </c>
      <c r="C1493" s="460">
        <v>22</v>
      </c>
      <c r="D1493">
        <f>'Area 26'!AB25</f>
        <v>5</v>
      </c>
      <c r="E1493" s="460">
        <f>'Area 26'!AF25</f>
        <v>5</v>
      </c>
      <c r="F1493" s="460">
        <f>'Area 26'!AD25</f>
        <v>25</v>
      </c>
      <c r="G1493" s="460" t="str">
        <f>'Area 26'!AJ25</f>
        <v>54</v>
      </c>
      <c r="H1493">
        <f t="shared" si="87"/>
        <v>5</v>
      </c>
      <c r="I1493">
        <f t="shared" si="88"/>
        <v>5</v>
      </c>
      <c r="J1493">
        <f t="shared" si="89"/>
        <v>25</v>
      </c>
    </row>
    <row r="1494" spans="1:10">
      <c r="A1494" t="s">
        <v>24</v>
      </c>
      <c r="B1494" t="s">
        <v>69</v>
      </c>
      <c r="C1494" s="460">
        <v>23</v>
      </c>
      <c r="D1494">
        <f>'Area 26'!AB26</f>
        <v>0</v>
      </c>
      <c r="E1494" s="460">
        <f>'Area 26'!AF26</f>
        <v>0</v>
      </c>
      <c r="F1494" s="460">
        <f>'Area 26'!AD26</f>
        <v>0</v>
      </c>
      <c r="G1494" s="460" t="str">
        <f>'Area 26'!AJ26</f>
        <v>0</v>
      </c>
      <c r="H1494">
        <f t="shared" si="87"/>
        <v>0</v>
      </c>
      <c r="I1494">
        <f t="shared" si="88"/>
        <v>0</v>
      </c>
      <c r="J1494">
        <f t="shared" si="89"/>
        <v>0</v>
      </c>
    </row>
    <row r="1495" spans="1:10">
      <c r="A1495" t="s">
        <v>24</v>
      </c>
      <c r="B1495" t="s">
        <v>71</v>
      </c>
      <c r="C1495" s="460">
        <v>24</v>
      </c>
      <c r="D1495">
        <f>'Area 26'!AB27</f>
        <v>0</v>
      </c>
      <c r="E1495" s="460">
        <f>'Area 26'!AF27</f>
        <v>0</v>
      </c>
      <c r="F1495" s="460">
        <f>'Area 26'!AD27</f>
        <v>0</v>
      </c>
      <c r="G1495" s="460" t="str">
        <f>'Area 26'!AJ27</f>
        <v>0</v>
      </c>
      <c r="H1495">
        <f t="shared" si="87"/>
        <v>0</v>
      </c>
      <c r="I1495">
        <f t="shared" si="88"/>
        <v>0</v>
      </c>
      <c r="J1495">
        <f t="shared" si="89"/>
        <v>0</v>
      </c>
    </row>
    <row r="1496" spans="1:10">
      <c r="A1496" t="s">
        <v>24</v>
      </c>
      <c r="B1496" t="s">
        <v>72</v>
      </c>
      <c r="C1496" s="460">
        <v>25</v>
      </c>
      <c r="D1496">
        <f>'Area 26'!AB28</f>
        <v>0</v>
      </c>
      <c r="E1496" s="460">
        <f>'Area 26'!AF28</f>
        <v>0</v>
      </c>
      <c r="F1496" s="460">
        <f>'Area 26'!AD28</f>
        <v>0</v>
      </c>
      <c r="G1496" s="460" t="str">
        <f>'Area 26'!AJ28</f>
        <v>0</v>
      </c>
      <c r="H1496">
        <f t="shared" si="87"/>
        <v>0</v>
      </c>
      <c r="I1496">
        <f t="shared" si="88"/>
        <v>0</v>
      </c>
      <c r="J1496">
        <f t="shared" si="89"/>
        <v>0</v>
      </c>
    </row>
    <row r="1497" spans="1:10">
      <c r="A1497" t="s">
        <v>24</v>
      </c>
      <c r="B1497" t="s">
        <v>73</v>
      </c>
      <c r="C1497" s="460">
        <v>26</v>
      </c>
      <c r="D1497">
        <f>'Area 26'!AB29</f>
        <v>0</v>
      </c>
      <c r="E1497" s="460">
        <f>'Area 26'!AF29</f>
        <v>0</v>
      </c>
      <c r="F1497" s="460">
        <f>'Area 26'!AD29</f>
        <v>0</v>
      </c>
      <c r="G1497" s="460" t="str">
        <f>'Area 26'!AJ29</f>
        <v>0</v>
      </c>
      <c r="H1497">
        <f t="shared" si="87"/>
        <v>0</v>
      </c>
      <c r="I1497">
        <f t="shared" si="88"/>
        <v>0</v>
      </c>
      <c r="J1497">
        <f t="shared" si="89"/>
        <v>0</v>
      </c>
    </row>
    <row r="1498" spans="1:10">
      <c r="A1498" t="s">
        <v>24</v>
      </c>
      <c r="B1498" t="s">
        <v>74</v>
      </c>
      <c r="C1498" s="460">
        <v>27</v>
      </c>
      <c r="D1498">
        <f>'Area 26'!AB30</f>
        <v>0</v>
      </c>
      <c r="E1498" s="460">
        <f>'Area 26'!AF30</f>
        <v>0</v>
      </c>
      <c r="F1498" s="460">
        <f>'Area 26'!AD30</f>
        <v>0</v>
      </c>
      <c r="G1498" s="460" t="str">
        <f>'Area 26'!AJ30</f>
        <v>0</v>
      </c>
      <c r="H1498">
        <f t="shared" si="87"/>
        <v>0</v>
      </c>
      <c r="I1498">
        <f t="shared" si="88"/>
        <v>0</v>
      </c>
      <c r="J1498">
        <f t="shared" si="89"/>
        <v>0</v>
      </c>
    </row>
    <row r="1499" spans="1:10">
      <c r="A1499" t="s">
        <v>24</v>
      </c>
      <c r="B1499" t="s">
        <v>75</v>
      </c>
      <c r="C1499" s="460">
        <v>28</v>
      </c>
      <c r="D1499">
        <f>'Area 26'!AB31</f>
        <v>0</v>
      </c>
      <c r="E1499" s="460">
        <f>'Area 26'!AF31</f>
        <v>0</v>
      </c>
      <c r="F1499" s="460">
        <f>'Area 26'!AD31</f>
        <v>0</v>
      </c>
      <c r="G1499" s="460" t="str">
        <f>'Area 26'!AJ31</f>
        <v>0</v>
      </c>
      <c r="H1499">
        <f t="shared" si="87"/>
        <v>0</v>
      </c>
      <c r="I1499">
        <f t="shared" si="88"/>
        <v>0</v>
      </c>
      <c r="J1499">
        <f t="shared" si="89"/>
        <v>0</v>
      </c>
    </row>
    <row r="1500" spans="1:10">
      <c r="A1500" t="s">
        <v>24</v>
      </c>
      <c r="B1500" t="s">
        <v>76</v>
      </c>
      <c r="C1500" s="460">
        <v>29</v>
      </c>
      <c r="D1500">
        <f>'Area 26'!AB32</f>
        <v>0</v>
      </c>
      <c r="E1500" s="460">
        <f>'Area 26'!AF32</f>
        <v>0</v>
      </c>
      <c r="F1500" s="460">
        <f>'Area 26'!AD32</f>
        <v>0</v>
      </c>
      <c r="G1500" s="460" t="str">
        <f>'Area 26'!AJ32</f>
        <v>0</v>
      </c>
      <c r="H1500">
        <f t="shared" si="87"/>
        <v>0</v>
      </c>
      <c r="I1500">
        <f t="shared" si="88"/>
        <v>0</v>
      </c>
      <c r="J1500">
        <f t="shared" si="89"/>
        <v>0</v>
      </c>
    </row>
    <row r="1501" spans="1:10">
      <c r="A1501" t="s">
        <v>24</v>
      </c>
      <c r="B1501" t="s">
        <v>78</v>
      </c>
      <c r="C1501" s="460">
        <v>30</v>
      </c>
      <c r="D1501">
        <f>'Area 26'!AB33</f>
        <v>0</v>
      </c>
      <c r="E1501" s="460">
        <f>'Area 26'!AF33</f>
        <v>0</v>
      </c>
      <c r="F1501" s="460">
        <f>'Area 26'!AD33</f>
        <v>0</v>
      </c>
      <c r="G1501" s="460" t="str">
        <f>'Area 26'!AJ33</f>
        <v>0</v>
      </c>
      <c r="H1501">
        <f t="shared" si="87"/>
        <v>0</v>
      </c>
      <c r="I1501">
        <f t="shared" si="88"/>
        <v>0</v>
      </c>
      <c r="J1501">
        <f t="shared" si="89"/>
        <v>0</v>
      </c>
    </row>
    <row r="1502" spans="1:10">
      <c r="A1502" t="s">
        <v>24</v>
      </c>
      <c r="B1502" t="s">
        <v>79</v>
      </c>
      <c r="C1502" s="460">
        <v>31</v>
      </c>
      <c r="D1502">
        <f>'Area 26'!AB34</f>
        <v>0</v>
      </c>
      <c r="E1502" s="460">
        <f>'Area 26'!AF34</f>
        <v>0</v>
      </c>
      <c r="F1502" s="460">
        <f>'Area 26'!AD34</f>
        <v>0</v>
      </c>
      <c r="G1502" s="460" t="str">
        <f>'Area 26'!AJ34</f>
        <v>0</v>
      </c>
      <c r="H1502">
        <f t="shared" si="87"/>
        <v>0</v>
      </c>
      <c r="I1502">
        <f t="shared" si="88"/>
        <v>0</v>
      </c>
      <c r="J1502">
        <f t="shared" si="89"/>
        <v>0</v>
      </c>
    </row>
    <row r="1503" spans="1:10">
      <c r="A1503" t="s">
        <v>24</v>
      </c>
      <c r="B1503" t="s">
        <v>80</v>
      </c>
      <c r="C1503" s="460">
        <v>32</v>
      </c>
      <c r="D1503">
        <f>'Area 26'!AB35</f>
        <v>1</v>
      </c>
      <c r="E1503" s="460">
        <f>'Area 26'!AF35</f>
        <v>1</v>
      </c>
      <c r="F1503" s="460">
        <f>'Area 26'!AD35</f>
        <v>1</v>
      </c>
      <c r="G1503" s="460" t="str">
        <f>'Area 26'!AJ35</f>
        <v>13</v>
      </c>
      <c r="H1503">
        <f t="shared" si="87"/>
        <v>1</v>
      </c>
      <c r="I1503">
        <f t="shared" si="88"/>
        <v>1</v>
      </c>
      <c r="J1503">
        <f t="shared" si="89"/>
        <v>1</v>
      </c>
    </row>
    <row r="1504" spans="1:10">
      <c r="A1504" t="s">
        <v>24</v>
      </c>
      <c r="B1504" t="s">
        <v>81</v>
      </c>
      <c r="C1504" s="460">
        <v>33</v>
      </c>
      <c r="D1504">
        <f>'Area 26'!AB36</f>
        <v>1</v>
      </c>
      <c r="E1504" s="460">
        <f>'Area 26'!AF36</f>
        <v>1</v>
      </c>
      <c r="F1504" s="460">
        <f>'Area 26'!AD36</f>
        <v>1</v>
      </c>
      <c r="G1504" s="460" t="str">
        <f>'Area 26'!AJ36</f>
        <v>13</v>
      </c>
      <c r="H1504">
        <f t="shared" si="87"/>
        <v>1</v>
      </c>
      <c r="I1504">
        <f t="shared" si="88"/>
        <v>1</v>
      </c>
      <c r="J1504">
        <f t="shared" si="89"/>
        <v>1</v>
      </c>
    </row>
    <row r="1505" spans="1:10">
      <c r="A1505" t="s">
        <v>24</v>
      </c>
      <c r="B1505" t="s">
        <v>82</v>
      </c>
      <c r="C1505" s="460">
        <v>34</v>
      </c>
      <c r="D1505">
        <f>'Area 26'!AB37</f>
        <v>1</v>
      </c>
      <c r="E1505" s="460">
        <f>'Area 26'!AF37</f>
        <v>1</v>
      </c>
      <c r="F1505" s="460">
        <f>'Area 26'!AD37</f>
        <v>1</v>
      </c>
      <c r="G1505" s="460" t="str">
        <f>'Area 26'!AJ37</f>
        <v>13</v>
      </c>
      <c r="H1505">
        <f t="shared" si="87"/>
        <v>1</v>
      </c>
      <c r="I1505">
        <f t="shared" si="88"/>
        <v>1</v>
      </c>
      <c r="J1505">
        <f t="shared" si="89"/>
        <v>1</v>
      </c>
    </row>
    <row r="1506" spans="1:10">
      <c r="A1506" t="s">
        <v>24</v>
      </c>
      <c r="B1506" t="s">
        <v>83</v>
      </c>
      <c r="C1506" s="460">
        <v>35</v>
      </c>
      <c r="D1506">
        <f>'Area 26'!AB38</f>
        <v>0</v>
      </c>
      <c r="E1506" s="460">
        <f>'Area 26'!AF38</f>
        <v>0</v>
      </c>
      <c r="F1506" s="460">
        <f>'Area 26'!AD38</f>
        <v>0</v>
      </c>
      <c r="G1506" s="460" t="str">
        <f>'Area 26'!AJ38</f>
        <v>0</v>
      </c>
      <c r="H1506">
        <f t="shared" si="87"/>
        <v>0</v>
      </c>
      <c r="I1506">
        <f t="shared" si="88"/>
        <v>0</v>
      </c>
      <c r="J1506">
        <f t="shared" si="89"/>
        <v>0</v>
      </c>
    </row>
    <row r="1507" spans="1:10">
      <c r="A1507" t="s">
        <v>24</v>
      </c>
      <c r="B1507" t="s">
        <v>84</v>
      </c>
      <c r="C1507" s="460">
        <v>36</v>
      </c>
      <c r="D1507">
        <f>'Area 26'!AB39</f>
        <v>2</v>
      </c>
      <c r="E1507" s="460">
        <f>'Area 26'!AF39</f>
        <v>4</v>
      </c>
      <c r="F1507" s="460">
        <f>'Area 26'!AD39</f>
        <v>8</v>
      </c>
      <c r="G1507" s="460" t="str">
        <f>'Area 26'!AJ39</f>
        <v>34</v>
      </c>
      <c r="H1507">
        <f t="shared" si="87"/>
        <v>3</v>
      </c>
      <c r="I1507">
        <f t="shared" si="88"/>
        <v>4</v>
      </c>
      <c r="J1507">
        <f t="shared" si="89"/>
        <v>12</v>
      </c>
    </row>
    <row r="1508" spans="1:10">
      <c r="A1508" t="s">
        <v>24</v>
      </c>
      <c r="B1508" t="s">
        <v>85</v>
      </c>
      <c r="C1508" s="460">
        <v>37</v>
      </c>
      <c r="D1508">
        <f>'Area 26'!AB40</f>
        <v>2</v>
      </c>
      <c r="E1508" s="460">
        <f>'Area 26'!AF40</f>
        <v>4</v>
      </c>
      <c r="F1508" s="460">
        <f>'Area 26'!AD40</f>
        <v>8</v>
      </c>
      <c r="G1508" s="460" t="str">
        <f>'Area 26'!AJ40</f>
        <v>34</v>
      </c>
      <c r="H1508">
        <f t="shared" si="87"/>
        <v>3</v>
      </c>
      <c r="I1508">
        <f t="shared" si="88"/>
        <v>4</v>
      </c>
      <c r="J1508">
        <f t="shared" si="89"/>
        <v>12</v>
      </c>
    </row>
    <row r="1509" spans="1:10">
      <c r="A1509" t="s">
        <v>24</v>
      </c>
      <c r="B1509" t="s">
        <v>86</v>
      </c>
      <c r="C1509" s="460">
        <v>38</v>
      </c>
      <c r="D1509">
        <f>'Area 26'!AB41</f>
        <v>2</v>
      </c>
      <c r="E1509" s="460">
        <f>'Area 26'!AF41</f>
        <v>4</v>
      </c>
      <c r="F1509" s="460">
        <f>'Area 26'!AD41</f>
        <v>8</v>
      </c>
      <c r="G1509" s="460" t="str">
        <f>'Area 26'!AJ41</f>
        <v>34</v>
      </c>
      <c r="H1509">
        <f t="shared" si="87"/>
        <v>3</v>
      </c>
      <c r="I1509">
        <f t="shared" si="88"/>
        <v>4</v>
      </c>
      <c r="J1509">
        <f t="shared" si="89"/>
        <v>12</v>
      </c>
    </row>
    <row r="1510" spans="1:10">
      <c r="A1510" t="s">
        <v>24</v>
      </c>
      <c r="B1510" t="s">
        <v>87</v>
      </c>
      <c r="C1510" s="460">
        <v>39</v>
      </c>
      <c r="D1510">
        <f>'Area 26'!AB42</f>
        <v>-1</v>
      </c>
      <c r="E1510" s="460">
        <f>'Area 26'!AF42</f>
        <v>1</v>
      </c>
      <c r="F1510" s="460">
        <f>'Area 26'!AD42</f>
        <v>-1</v>
      </c>
      <c r="G1510" s="460" t="str">
        <f>'Area 26'!AJ42</f>
        <v>-1-1</v>
      </c>
      <c r="H1510">
        <f t="shared" si="87"/>
        <v>-1</v>
      </c>
      <c r="I1510">
        <f t="shared" si="88"/>
        <v>-1</v>
      </c>
      <c r="J1510">
        <f t="shared" si="89"/>
        <v>1</v>
      </c>
    </row>
    <row r="1511" spans="1:10">
      <c r="A1511" t="s">
        <v>24</v>
      </c>
      <c r="B1511" t="s">
        <v>88</v>
      </c>
      <c r="C1511" s="460">
        <v>40</v>
      </c>
      <c r="D1511">
        <f>'Area 26'!AB43</f>
        <v>2</v>
      </c>
      <c r="E1511" s="460">
        <f>'Area 26'!AF43</f>
        <v>3</v>
      </c>
      <c r="F1511" s="460">
        <f>'Area 26'!AD43</f>
        <v>6</v>
      </c>
      <c r="G1511" s="460" t="str">
        <f>'Area 26'!AJ43</f>
        <v>24</v>
      </c>
      <c r="H1511">
        <f t="shared" si="87"/>
        <v>2</v>
      </c>
      <c r="I1511">
        <f t="shared" si="88"/>
        <v>3</v>
      </c>
      <c r="J1511">
        <f t="shared" si="89"/>
        <v>6</v>
      </c>
    </row>
    <row r="1512" spans="1:10">
      <c r="A1512" t="s">
        <v>24</v>
      </c>
      <c r="B1512" t="s">
        <v>89</v>
      </c>
      <c r="C1512" s="460">
        <v>41</v>
      </c>
      <c r="D1512">
        <f>'Area 26'!AB44</f>
        <v>1</v>
      </c>
      <c r="E1512" s="460">
        <f>'Area 26'!AF44</f>
        <v>1</v>
      </c>
      <c r="F1512" s="460">
        <f>'Area 26'!AD44</f>
        <v>1</v>
      </c>
      <c r="G1512" s="460" t="str">
        <f>'Area 26'!AJ44</f>
        <v>13</v>
      </c>
      <c r="H1512">
        <f t="shared" si="87"/>
        <v>1</v>
      </c>
      <c r="I1512">
        <f t="shared" si="88"/>
        <v>1</v>
      </c>
      <c r="J1512">
        <f t="shared" si="89"/>
        <v>1</v>
      </c>
    </row>
    <row r="1513" spans="1:10">
      <c r="A1513" t="s">
        <v>24</v>
      </c>
      <c r="B1513" t="s">
        <v>90</v>
      </c>
      <c r="C1513" s="460">
        <v>42</v>
      </c>
      <c r="D1513">
        <f>'Area 26'!AB45</f>
        <v>1</v>
      </c>
      <c r="E1513" s="460">
        <f>'Area 26'!AF45</f>
        <v>1</v>
      </c>
      <c r="F1513" s="460">
        <f>'Area 26'!AD45</f>
        <v>1</v>
      </c>
      <c r="G1513" s="460" t="str">
        <f>'Area 26'!AJ45</f>
        <v>13</v>
      </c>
      <c r="H1513">
        <f t="shared" si="87"/>
        <v>1</v>
      </c>
      <c r="I1513">
        <f t="shared" si="88"/>
        <v>1</v>
      </c>
      <c r="J1513">
        <f t="shared" si="89"/>
        <v>1</v>
      </c>
    </row>
    <row r="1514" spans="1:10">
      <c r="A1514" t="s">
        <v>24</v>
      </c>
      <c r="B1514" t="s">
        <v>92</v>
      </c>
      <c r="C1514" s="460">
        <v>43</v>
      </c>
      <c r="D1514">
        <f>'Area 26'!AB46</f>
        <v>0</v>
      </c>
      <c r="E1514" s="460">
        <f>'Area 26'!AF46</f>
        <v>0</v>
      </c>
      <c r="F1514" s="460">
        <f>'Area 26'!AD46</f>
        <v>0</v>
      </c>
      <c r="G1514" s="460" t="str">
        <f>'Area 26'!AJ46</f>
        <v>0</v>
      </c>
      <c r="H1514">
        <f t="shared" si="87"/>
        <v>0</v>
      </c>
      <c r="I1514">
        <f t="shared" si="88"/>
        <v>0</v>
      </c>
      <c r="J1514">
        <f t="shared" si="89"/>
        <v>0</v>
      </c>
    </row>
    <row r="1515" spans="1:10">
      <c r="A1515" t="s">
        <v>24</v>
      </c>
      <c r="B1515" t="s">
        <v>93</v>
      </c>
      <c r="C1515" s="460">
        <v>44</v>
      </c>
      <c r="D1515">
        <f>'Area 26'!AB47</f>
        <v>0</v>
      </c>
      <c r="E1515" s="460">
        <f>'Area 26'!AF47</f>
        <v>0</v>
      </c>
      <c r="F1515" s="460">
        <f>'Area 26'!AD47</f>
        <v>0</v>
      </c>
      <c r="G1515" s="460" t="str">
        <f>'Area 26'!AJ47</f>
        <v>0</v>
      </c>
      <c r="H1515">
        <f t="shared" si="87"/>
        <v>0</v>
      </c>
      <c r="I1515">
        <f t="shared" si="88"/>
        <v>0</v>
      </c>
      <c r="J1515">
        <f t="shared" si="89"/>
        <v>0</v>
      </c>
    </row>
    <row r="1516" spans="1:10">
      <c r="A1516" t="s">
        <v>24</v>
      </c>
      <c r="B1516" t="s">
        <v>94</v>
      </c>
      <c r="C1516" s="460">
        <v>45</v>
      </c>
      <c r="D1516">
        <f>'Area 26'!AB48</f>
        <v>0</v>
      </c>
      <c r="E1516" s="460">
        <f>'Area 26'!AF48</f>
        <v>0</v>
      </c>
      <c r="F1516" s="460">
        <f>'Area 26'!AD48</f>
        <v>0</v>
      </c>
      <c r="G1516" s="460" t="str">
        <f>'Area 26'!AJ48</f>
        <v>0</v>
      </c>
      <c r="H1516">
        <f t="shared" si="87"/>
        <v>0</v>
      </c>
      <c r="I1516">
        <f t="shared" si="88"/>
        <v>0</v>
      </c>
      <c r="J1516">
        <f t="shared" si="89"/>
        <v>0</v>
      </c>
    </row>
    <row r="1517" spans="1:10">
      <c r="A1517" t="s">
        <v>24</v>
      </c>
      <c r="B1517" t="s">
        <v>95</v>
      </c>
      <c r="C1517" s="460">
        <v>46</v>
      </c>
      <c r="D1517">
        <f>'Area 26'!AB49</f>
        <v>0</v>
      </c>
      <c r="E1517" s="460">
        <f>'Area 26'!AF49</f>
        <v>0</v>
      </c>
      <c r="F1517" s="460">
        <f>'Area 26'!AD49</f>
        <v>0</v>
      </c>
      <c r="G1517" s="460" t="str">
        <f>'Area 26'!AJ49</f>
        <v>0</v>
      </c>
      <c r="H1517">
        <f t="shared" si="87"/>
        <v>0</v>
      </c>
      <c r="I1517">
        <f t="shared" si="88"/>
        <v>0</v>
      </c>
      <c r="J1517">
        <f t="shared" si="89"/>
        <v>0</v>
      </c>
    </row>
    <row r="1518" spans="1:10">
      <c r="A1518" t="s">
        <v>24</v>
      </c>
      <c r="B1518" t="s">
        <v>97</v>
      </c>
      <c r="C1518" s="460">
        <v>47</v>
      </c>
      <c r="D1518">
        <f>'Area 26'!AB50</f>
        <v>1</v>
      </c>
      <c r="E1518" s="460">
        <f>'Area 26'!AF50</f>
        <v>1</v>
      </c>
      <c r="F1518" s="460">
        <f>'Area 26'!AD50</f>
        <v>1</v>
      </c>
      <c r="G1518" s="460" t="str">
        <f>'Area 26'!AJ50</f>
        <v>13</v>
      </c>
      <c r="H1518">
        <f t="shared" si="87"/>
        <v>1</v>
      </c>
      <c r="I1518">
        <f t="shared" si="88"/>
        <v>1</v>
      </c>
      <c r="J1518">
        <f t="shared" si="89"/>
        <v>1</v>
      </c>
    </row>
    <row r="1519" spans="1:10">
      <c r="A1519" t="s">
        <v>24</v>
      </c>
      <c r="B1519" t="s">
        <v>98</v>
      </c>
      <c r="C1519" s="460">
        <v>48</v>
      </c>
      <c r="D1519">
        <f>'Area 26'!AB51</f>
        <v>1</v>
      </c>
      <c r="E1519" s="460">
        <f>'Area 26'!AF51</f>
        <v>1</v>
      </c>
      <c r="F1519" s="460">
        <f>'Area 26'!AD51</f>
        <v>1</v>
      </c>
      <c r="G1519" s="460" t="str">
        <f>'Area 26'!AJ51</f>
        <v>13</v>
      </c>
      <c r="H1519">
        <f t="shared" si="87"/>
        <v>1</v>
      </c>
      <c r="I1519">
        <f t="shared" si="88"/>
        <v>1</v>
      </c>
      <c r="J1519">
        <f t="shared" si="89"/>
        <v>1</v>
      </c>
    </row>
    <row r="1520" spans="1:10">
      <c r="A1520" t="s">
        <v>24</v>
      </c>
      <c r="B1520" t="s">
        <v>99</v>
      </c>
      <c r="C1520" s="460">
        <v>49</v>
      </c>
      <c r="D1520">
        <f>'Area 26'!AB52</f>
        <v>0</v>
      </c>
      <c r="E1520" s="460">
        <f>'Area 26'!AF52</f>
        <v>0</v>
      </c>
      <c r="F1520" s="460">
        <f>'Area 26'!AD52</f>
        <v>0</v>
      </c>
      <c r="G1520" s="460" t="str">
        <f>'Area 26'!AJ52</f>
        <v>0</v>
      </c>
      <c r="H1520">
        <f t="shared" si="87"/>
        <v>0</v>
      </c>
      <c r="I1520">
        <f t="shared" si="88"/>
        <v>0</v>
      </c>
      <c r="J1520">
        <f t="shared" si="89"/>
        <v>0</v>
      </c>
    </row>
    <row r="1521" spans="1:10">
      <c r="A1521" t="s">
        <v>24</v>
      </c>
      <c r="B1521" t="s">
        <v>100</v>
      </c>
      <c r="C1521" s="460">
        <v>50</v>
      </c>
      <c r="D1521">
        <f>'Area 26'!AB53</f>
        <v>2</v>
      </c>
      <c r="E1521" s="460">
        <f>'Area 26'!AF53</f>
        <v>4</v>
      </c>
      <c r="F1521" s="460">
        <f>'Area 26'!AD53</f>
        <v>8</v>
      </c>
      <c r="G1521" s="460" t="str">
        <f>'Area 26'!AJ53</f>
        <v>34</v>
      </c>
      <c r="H1521">
        <f t="shared" si="87"/>
        <v>3</v>
      </c>
      <c r="I1521">
        <f t="shared" si="88"/>
        <v>4</v>
      </c>
      <c r="J1521">
        <f t="shared" si="89"/>
        <v>12</v>
      </c>
    </row>
    <row r="1522" spans="1:10">
      <c r="A1522" t="s">
        <v>24</v>
      </c>
      <c r="B1522" t="s">
        <v>101</v>
      </c>
      <c r="C1522" s="460">
        <v>51</v>
      </c>
      <c r="D1522">
        <f>'Area 26'!AB54</f>
        <v>1</v>
      </c>
      <c r="E1522" s="460">
        <f>'Area 26'!AF54</f>
        <v>1</v>
      </c>
      <c r="F1522" s="460">
        <f>'Area 26'!AD54</f>
        <v>1</v>
      </c>
      <c r="G1522" s="460" t="str">
        <f>'Area 26'!AJ54</f>
        <v>13</v>
      </c>
      <c r="H1522">
        <f t="shared" si="87"/>
        <v>1</v>
      </c>
      <c r="I1522">
        <f t="shared" si="88"/>
        <v>1</v>
      </c>
      <c r="J1522">
        <f t="shared" si="89"/>
        <v>1</v>
      </c>
    </row>
    <row r="1523" spans="1:10">
      <c r="A1523" t="s">
        <v>24</v>
      </c>
      <c r="B1523" t="s">
        <v>102</v>
      </c>
      <c r="C1523" s="460">
        <v>52</v>
      </c>
      <c r="D1523">
        <f>'Area 26'!AB55</f>
        <v>0</v>
      </c>
      <c r="E1523" s="460">
        <f>'Area 26'!AF55</f>
        <v>0</v>
      </c>
      <c r="F1523" s="460">
        <f>'Area 26'!AD55</f>
        <v>0</v>
      </c>
      <c r="G1523" s="460" t="str">
        <f>'Area 26'!AJ55</f>
        <v>0</v>
      </c>
      <c r="H1523">
        <f t="shared" si="87"/>
        <v>0</v>
      </c>
      <c r="I1523">
        <f t="shared" si="88"/>
        <v>0</v>
      </c>
      <c r="J1523">
        <f t="shared" si="89"/>
        <v>0</v>
      </c>
    </row>
    <row r="1524" spans="1:10">
      <c r="A1524" t="s">
        <v>24</v>
      </c>
      <c r="B1524" t="s">
        <v>103</v>
      </c>
      <c r="C1524" s="460">
        <v>53</v>
      </c>
      <c r="D1524">
        <f>'Area 26'!AB56</f>
        <v>1</v>
      </c>
      <c r="E1524" s="460">
        <f>'Area 26'!AF56</f>
        <v>1</v>
      </c>
      <c r="F1524" s="460">
        <f>'Area 26'!AD56</f>
        <v>1</v>
      </c>
      <c r="G1524" s="460" t="str">
        <f>'Area 26'!AJ56</f>
        <v>13</v>
      </c>
      <c r="H1524">
        <f t="shared" si="87"/>
        <v>1</v>
      </c>
      <c r="I1524">
        <f t="shared" si="88"/>
        <v>1</v>
      </c>
      <c r="J1524">
        <f t="shared" si="89"/>
        <v>1</v>
      </c>
    </row>
    <row r="1525" spans="1:10">
      <c r="A1525" t="s">
        <v>24</v>
      </c>
      <c r="B1525" t="s">
        <v>104</v>
      </c>
      <c r="C1525" s="460">
        <v>54</v>
      </c>
      <c r="D1525">
        <f>'Area 26'!AB57</f>
        <v>1</v>
      </c>
      <c r="E1525" s="460">
        <f>'Area 26'!AF57</f>
        <v>1</v>
      </c>
      <c r="F1525" s="460">
        <f>'Area 26'!AD57</f>
        <v>1</v>
      </c>
      <c r="G1525" s="460" t="str">
        <f>'Area 26'!AJ57</f>
        <v>13</v>
      </c>
      <c r="H1525">
        <f t="shared" si="87"/>
        <v>1</v>
      </c>
      <c r="I1525">
        <f t="shared" si="88"/>
        <v>1</v>
      </c>
      <c r="J1525">
        <f t="shared" si="89"/>
        <v>1</v>
      </c>
    </row>
    <row r="1526" spans="1:10">
      <c r="A1526" t="s">
        <v>24</v>
      </c>
      <c r="B1526" t="s">
        <v>105</v>
      </c>
      <c r="C1526" s="460">
        <v>55</v>
      </c>
      <c r="D1526">
        <f>'Area 26'!AB58</f>
        <v>1</v>
      </c>
      <c r="E1526" s="460">
        <f>'Area 26'!AF58</f>
        <v>1</v>
      </c>
      <c r="F1526" s="460">
        <f>'Area 26'!AD58</f>
        <v>1</v>
      </c>
      <c r="G1526" s="460" t="str">
        <f>'Area 26'!AJ58</f>
        <v>13</v>
      </c>
      <c r="H1526">
        <f t="shared" si="87"/>
        <v>1</v>
      </c>
      <c r="I1526">
        <f t="shared" si="88"/>
        <v>1</v>
      </c>
      <c r="J1526">
        <f t="shared" si="89"/>
        <v>1</v>
      </c>
    </row>
    <row r="1527" spans="1:10">
      <c r="A1527" t="s">
        <v>24</v>
      </c>
      <c r="B1527" t="s">
        <v>106</v>
      </c>
      <c r="C1527" s="460">
        <v>56</v>
      </c>
      <c r="D1527">
        <f>'Area 26'!AB59</f>
        <v>2</v>
      </c>
      <c r="E1527" s="460">
        <f>'Area 26'!AF59</f>
        <v>3</v>
      </c>
      <c r="F1527" s="460">
        <f>'Area 26'!AD59</f>
        <v>6</v>
      </c>
      <c r="G1527" s="460" t="str">
        <f>'Area 26'!AJ59</f>
        <v>22</v>
      </c>
      <c r="H1527">
        <f t="shared" si="87"/>
        <v>2</v>
      </c>
      <c r="I1527">
        <f t="shared" si="88"/>
        <v>1</v>
      </c>
      <c r="J1527">
        <f t="shared" si="89"/>
        <v>2</v>
      </c>
    </row>
    <row r="1528" spans="1:10">
      <c r="A1528" t="s">
        <v>24</v>
      </c>
      <c r="B1528" t="s">
        <v>107</v>
      </c>
      <c r="C1528" s="460">
        <v>57</v>
      </c>
      <c r="D1528">
        <f>'Area 26'!AB60</f>
        <v>2</v>
      </c>
      <c r="E1528" s="460">
        <f>'Area 26'!AF60</f>
        <v>3</v>
      </c>
      <c r="F1528" s="460">
        <f>'Area 26'!AD60</f>
        <v>6</v>
      </c>
      <c r="G1528" s="460" t="str">
        <f>'Area 26'!AJ60</f>
        <v>22</v>
      </c>
      <c r="H1528">
        <f t="shared" si="87"/>
        <v>2</v>
      </c>
      <c r="I1528">
        <f t="shared" si="88"/>
        <v>1</v>
      </c>
      <c r="J1528">
        <f t="shared" si="89"/>
        <v>2</v>
      </c>
    </row>
    <row r="1529" spans="1:10">
      <c r="A1529" t="s">
        <v>24</v>
      </c>
      <c r="B1529" t="s">
        <v>108</v>
      </c>
      <c r="C1529" s="460">
        <v>58</v>
      </c>
      <c r="D1529">
        <f>'Area 26'!AB61</f>
        <v>3</v>
      </c>
      <c r="E1529" s="460">
        <f>'Area 26'!AF61</f>
        <v>3</v>
      </c>
      <c r="F1529" s="460">
        <f>'Area 26'!AD61</f>
        <v>9</v>
      </c>
      <c r="G1529" s="460" t="str">
        <f>'Area 26'!AJ61</f>
        <v>34</v>
      </c>
      <c r="H1529">
        <f t="shared" si="87"/>
        <v>3</v>
      </c>
      <c r="I1529">
        <f t="shared" si="88"/>
        <v>4</v>
      </c>
      <c r="J1529">
        <f t="shared" si="89"/>
        <v>12</v>
      </c>
    </row>
    <row r="1530" spans="1:10">
      <c r="A1530" t="s">
        <v>24</v>
      </c>
      <c r="B1530" t="s">
        <v>109</v>
      </c>
      <c r="C1530" s="460">
        <v>59</v>
      </c>
      <c r="D1530">
        <f>'Area 26'!AB62</f>
        <v>3</v>
      </c>
      <c r="E1530" s="460">
        <f>'Area 26'!AF62</f>
        <v>3</v>
      </c>
      <c r="F1530" s="460">
        <f>'Area 26'!AD62</f>
        <v>9</v>
      </c>
      <c r="G1530" s="460" t="str">
        <f>'Area 26'!AJ62</f>
        <v>34</v>
      </c>
      <c r="H1530">
        <f t="shared" si="87"/>
        <v>3</v>
      </c>
      <c r="I1530">
        <f t="shared" si="88"/>
        <v>4</v>
      </c>
      <c r="J1530">
        <f t="shared" si="89"/>
        <v>12</v>
      </c>
    </row>
    <row r="1531" spans="1:10">
      <c r="A1531" t="s">
        <v>24</v>
      </c>
      <c r="B1531" t="s">
        <v>110</v>
      </c>
      <c r="C1531" s="460">
        <v>60</v>
      </c>
      <c r="D1531">
        <f>'Area 26'!AB63</f>
        <v>0</v>
      </c>
      <c r="E1531" s="460">
        <f>'Area 26'!AF63</f>
        <v>0</v>
      </c>
      <c r="F1531" s="460">
        <f>'Area 26'!AD63</f>
        <v>0</v>
      </c>
      <c r="G1531" s="460" t="str">
        <f>'Area 26'!AJ63</f>
        <v>0</v>
      </c>
      <c r="H1531">
        <f t="shared" si="87"/>
        <v>0</v>
      </c>
      <c r="I1531">
        <f t="shared" si="88"/>
        <v>0</v>
      </c>
      <c r="J1531">
        <f t="shared" si="89"/>
        <v>0</v>
      </c>
    </row>
    <row r="1532" spans="1:10">
      <c r="A1532" t="s">
        <v>24</v>
      </c>
      <c r="B1532" t="s">
        <v>111</v>
      </c>
      <c r="C1532" s="460">
        <v>61</v>
      </c>
      <c r="D1532">
        <f>'Area 26'!AB64</f>
        <v>1</v>
      </c>
      <c r="E1532" s="460">
        <f>'Area 26'!AF64</f>
        <v>1</v>
      </c>
      <c r="F1532" s="460">
        <f>'Area 26'!AD64</f>
        <v>1</v>
      </c>
      <c r="G1532" s="460" t="str">
        <f>'Area 26'!AJ64</f>
        <v>13</v>
      </c>
      <c r="H1532">
        <f t="shared" si="87"/>
        <v>1</v>
      </c>
      <c r="I1532">
        <f t="shared" si="88"/>
        <v>1</v>
      </c>
      <c r="J1532">
        <f t="shared" si="89"/>
        <v>1</v>
      </c>
    </row>
    <row r="1533" spans="1:10">
      <c r="A1533" t="s">
        <v>24</v>
      </c>
      <c r="B1533" t="s">
        <v>112</v>
      </c>
      <c r="C1533" s="460">
        <v>62</v>
      </c>
      <c r="D1533">
        <f>'Area 26'!AB65</f>
        <v>0</v>
      </c>
      <c r="E1533" s="460">
        <f>'Area 26'!AF65</f>
        <v>0</v>
      </c>
      <c r="F1533" s="460">
        <f>'Area 26'!AD65</f>
        <v>0</v>
      </c>
      <c r="G1533" s="460" t="str">
        <f>'Area 26'!AJ65</f>
        <v>0</v>
      </c>
      <c r="H1533">
        <f t="shared" si="87"/>
        <v>0</v>
      </c>
      <c r="I1533">
        <f t="shared" si="88"/>
        <v>0</v>
      </c>
      <c r="J1533">
        <f t="shared" si="89"/>
        <v>0</v>
      </c>
    </row>
    <row r="1534" spans="1:10">
      <c r="A1534" t="s">
        <v>24</v>
      </c>
      <c r="B1534" t="s">
        <v>113</v>
      </c>
      <c r="C1534" s="460">
        <v>63</v>
      </c>
      <c r="D1534">
        <f>'Area 26'!AB66</f>
        <v>0</v>
      </c>
      <c r="E1534" s="460">
        <f>'Area 26'!AF66</f>
        <v>0</v>
      </c>
      <c r="F1534" s="460">
        <f>'Area 26'!AD66</f>
        <v>0</v>
      </c>
      <c r="G1534" s="460" t="str">
        <f>'Area 26'!AJ66</f>
        <v>0</v>
      </c>
      <c r="H1534">
        <f t="shared" si="87"/>
        <v>0</v>
      </c>
      <c r="I1534">
        <f t="shared" si="88"/>
        <v>0</v>
      </c>
      <c r="J1534">
        <f t="shared" si="89"/>
        <v>0</v>
      </c>
    </row>
    <row r="1535" spans="1:10">
      <c r="A1535" t="s">
        <v>24</v>
      </c>
      <c r="B1535" t="s">
        <v>114</v>
      </c>
      <c r="C1535" s="460">
        <v>64</v>
      </c>
      <c r="D1535">
        <f>'Area 26'!AB67</f>
        <v>0</v>
      </c>
      <c r="E1535" s="460">
        <f>'Area 26'!AF67</f>
        <v>0</v>
      </c>
      <c r="F1535" s="460">
        <f>'Area 26'!AD67</f>
        <v>0</v>
      </c>
      <c r="G1535" s="460" t="str">
        <f>'Area 26'!AJ67</f>
        <v>0</v>
      </c>
      <c r="H1535">
        <f t="shared" si="87"/>
        <v>0</v>
      </c>
      <c r="I1535">
        <f t="shared" si="88"/>
        <v>0</v>
      </c>
      <c r="J1535">
        <f t="shared" si="89"/>
        <v>0</v>
      </c>
    </row>
    <row r="1536" spans="1:10">
      <c r="A1536" t="s">
        <v>24</v>
      </c>
      <c r="B1536" t="s">
        <v>115</v>
      </c>
      <c r="C1536" s="460">
        <v>65</v>
      </c>
      <c r="D1536">
        <f>'Area 26'!AB68</f>
        <v>2</v>
      </c>
      <c r="E1536" s="460">
        <f>'Area 26'!AF68</f>
        <v>2</v>
      </c>
      <c r="F1536" s="460">
        <f>'Area 26'!AD68</f>
        <v>4</v>
      </c>
      <c r="G1536" s="460" t="str">
        <f>'Area 26'!AJ68</f>
        <v>25</v>
      </c>
      <c r="H1536">
        <f t="shared" ref="H1536:H1541" si="90">VLOOKUP(F1536,biorisk,2,FALSE)</f>
        <v>2</v>
      </c>
      <c r="I1536">
        <f t="shared" ref="I1536:I1541" si="91">VLOOKUP(G1536,futurerisk,2,FALSE)</f>
        <v>4</v>
      </c>
      <c r="J1536">
        <f t="shared" ref="J1536:J1541" si="92">H1536*I1536</f>
        <v>8</v>
      </c>
    </row>
    <row r="1537" spans="1:10">
      <c r="A1537" t="s">
        <v>24</v>
      </c>
      <c r="B1537" t="s">
        <v>116</v>
      </c>
      <c r="C1537" s="460">
        <v>66</v>
      </c>
      <c r="D1537">
        <f>'Area 26'!AB69</f>
        <v>0</v>
      </c>
      <c r="E1537" s="460">
        <f>'Area 26'!AF69</f>
        <v>0</v>
      </c>
      <c r="F1537" s="460">
        <f>'Area 26'!AD69</f>
        <v>0</v>
      </c>
      <c r="G1537" s="460" t="str">
        <f>'Area 26'!AJ69</f>
        <v>0</v>
      </c>
      <c r="H1537">
        <f t="shared" si="90"/>
        <v>0</v>
      </c>
      <c r="I1537">
        <f t="shared" si="91"/>
        <v>0</v>
      </c>
      <c r="J1537">
        <f t="shared" si="92"/>
        <v>0</v>
      </c>
    </row>
    <row r="1538" spans="1:10">
      <c r="A1538" t="s">
        <v>24</v>
      </c>
      <c r="B1538" t="s">
        <v>118</v>
      </c>
      <c r="C1538" s="460">
        <v>67</v>
      </c>
      <c r="D1538">
        <f>'Area 26'!AB70</f>
        <v>4</v>
      </c>
      <c r="E1538" s="460">
        <f>'Area 26'!AF70</f>
        <v>5</v>
      </c>
      <c r="F1538" s="460">
        <f>'Area 26'!AD70</f>
        <v>20</v>
      </c>
      <c r="G1538" s="460" t="str">
        <f>'Area 26'!AJ70</f>
        <v>53</v>
      </c>
      <c r="H1538">
        <f t="shared" si="90"/>
        <v>5</v>
      </c>
      <c r="I1538">
        <f t="shared" si="91"/>
        <v>5</v>
      </c>
      <c r="J1538">
        <f t="shared" si="92"/>
        <v>25</v>
      </c>
    </row>
    <row r="1539" spans="1:10">
      <c r="A1539" t="s">
        <v>24</v>
      </c>
      <c r="B1539" t="s">
        <v>119</v>
      </c>
      <c r="C1539" s="460">
        <v>68</v>
      </c>
      <c r="D1539">
        <f>'Area 26'!AB71</f>
        <v>-1</v>
      </c>
      <c r="E1539" s="460">
        <f>'Area 26'!AF71</f>
        <v>1</v>
      </c>
      <c r="F1539" s="460">
        <f>'Area 26'!AD71</f>
        <v>-1</v>
      </c>
      <c r="G1539" s="460" t="str">
        <f>'Area 26'!AJ71</f>
        <v>-1-1</v>
      </c>
      <c r="H1539">
        <f t="shared" si="90"/>
        <v>-1</v>
      </c>
      <c r="I1539">
        <f t="shared" si="91"/>
        <v>-1</v>
      </c>
      <c r="J1539">
        <f t="shared" si="92"/>
        <v>1</v>
      </c>
    </row>
    <row r="1540" spans="1:10">
      <c r="A1540" t="s">
        <v>24</v>
      </c>
      <c r="B1540" t="s">
        <v>120</v>
      </c>
      <c r="C1540" s="460">
        <v>69</v>
      </c>
      <c r="D1540">
        <f>'Area 26'!AB72</f>
        <v>1</v>
      </c>
      <c r="E1540" s="460">
        <f>'Area 26'!AF72</f>
        <v>1</v>
      </c>
      <c r="F1540" s="460">
        <f>'Area 26'!AD72</f>
        <v>1</v>
      </c>
      <c r="G1540" s="460" t="str">
        <f>'Area 26'!AJ72</f>
        <v>13</v>
      </c>
      <c r="H1540">
        <f t="shared" si="90"/>
        <v>1</v>
      </c>
      <c r="I1540">
        <f t="shared" si="91"/>
        <v>1</v>
      </c>
      <c r="J1540">
        <f t="shared" si="92"/>
        <v>1</v>
      </c>
    </row>
    <row r="1541" spans="1:10">
      <c r="A1541" t="s">
        <v>24</v>
      </c>
      <c r="B1541" t="s">
        <v>121</v>
      </c>
      <c r="C1541" s="460">
        <v>70</v>
      </c>
      <c r="D1541">
        <f>'Area 26'!AB73</f>
        <v>1</v>
      </c>
      <c r="E1541" s="460">
        <f>'Area 26'!AF73</f>
        <v>1</v>
      </c>
      <c r="F1541" s="460">
        <f>'Area 26'!AD73</f>
        <v>1</v>
      </c>
      <c r="G1541" s="460" t="str">
        <f>'Area 26'!AJ73</f>
        <v>13</v>
      </c>
      <c r="H1541">
        <f t="shared" si="90"/>
        <v>1</v>
      </c>
      <c r="I1541">
        <f t="shared" si="91"/>
        <v>1</v>
      </c>
      <c r="J1541">
        <f t="shared" si="92"/>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7241F-0FFA-4C1E-98C1-C7E7AAC60373}">
  <dimension ref="A1:B155"/>
  <sheetViews>
    <sheetView workbookViewId="0">
      <selection activeCell="F14" sqref="F14"/>
    </sheetView>
  </sheetViews>
  <sheetFormatPr baseColWidth="10" defaultColWidth="8.83203125" defaultRowHeight="21"/>
  <cols>
    <col min="1" max="1" width="67.83203125" style="150" customWidth="1"/>
    <col min="2" max="2" width="247.5" style="167" customWidth="1"/>
  </cols>
  <sheetData>
    <row r="1" spans="1:2" ht="52.5" customHeight="1">
      <c r="A1" s="534" t="s">
        <v>26</v>
      </c>
      <c r="B1" s="534" t="s">
        <v>28</v>
      </c>
    </row>
    <row r="2" spans="1:2" ht="52.5" customHeight="1">
      <c r="A2" s="535" t="s">
        <v>38</v>
      </c>
      <c r="B2" s="536" t="s">
        <v>40</v>
      </c>
    </row>
    <row r="3" spans="1:2" ht="52.5" customHeight="1">
      <c r="A3" s="535" t="s">
        <v>38</v>
      </c>
      <c r="B3" s="536" t="s">
        <v>41</v>
      </c>
    </row>
    <row r="4" spans="1:2" ht="52.5" customHeight="1">
      <c r="A4" s="535" t="s">
        <v>38</v>
      </c>
      <c r="B4" s="536" t="s">
        <v>44</v>
      </c>
    </row>
    <row r="5" spans="1:2" ht="52.5" customHeight="1">
      <c r="A5" s="535" t="s">
        <v>38</v>
      </c>
      <c r="B5" s="536" t="s">
        <v>45</v>
      </c>
    </row>
    <row r="6" spans="1:2" ht="52.5" customHeight="1">
      <c r="A6" s="535" t="s">
        <v>38</v>
      </c>
      <c r="B6" s="537" t="s">
        <v>46</v>
      </c>
    </row>
    <row r="7" spans="1:2" ht="52.5" customHeight="1">
      <c r="A7" s="535" t="s">
        <v>38</v>
      </c>
      <c r="B7" s="536" t="s">
        <v>48</v>
      </c>
    </row>
    <row r="8" spans="1:2" ht="52.5" customHeight="1">
      <c r="A8" s="535" t="s">
        <v>38</v>
      </c>
      <c r="B8" s="536" t="s">
        <v>49</v>
      </c>
    </row>
    <row r="9" spans="1:2" ht="52.5" customHeight="1">
      <c r="A9" s="535" t="s">
        <v>38</v>
      </c>
      <c r="B9" s="536" t="s">
        <v>50</v>
      </c>
    </row>
    <row r="10" spans="1:2" ht="52.5" customHeight="1">
      <c r="A10" s="535" t="s">
        <v>38</v>
      </c>
      <c r="B10" s="536" t="s">
        <v>52</v>
      </c>
    </row>
    <row r="11" spans="1:2" ht="52.5" customHeight="1">
      <c r="A11" s="535" t="s">
        <v>38</v>
      </c>
      <c r="B11" s="536" t="s">
        <v>53</v>
      </c>
    </row>
    <row r="12" spans="1:2" ht="52.5" customHeight="1">
      <c r="A12" s="535" t="s">
        <v>38</v>
      </c>
      <c r="B12" s="536" t="s">
        <v>55</v>
      </c>
    </row>
    <row r="13" spans="1:2" ht="52.5" customHeight="1">
      <c r="A13" s="535" t="s">
        <v>38</v>
      </c>
      <c r="B13" s="536" t="s">
        <v>56</v>
      </c>
    </row>
    <row r="14" spans="1:2" ht="52.5" customHeight="1">
      <c r="A14" s="535" t="s">
        <v>38</v>
      </c>
      <c r="B14" s="536" t="s">
        <v>57</v>
      </c>
    </row>
    <row r="15" spans="1:2" ht="52.5" customHeight="1">
      <c r="A15" s="535" t="s">
        <v>38</v>
      </c>
      <c r="B15" s="536" t="s">
        <v>58</v>
      </c>
    </row>
    <row r="16" spans="1:2" ht="52.5" customHeight="1">
      <c r="A16" s="535" t="s">
        <v>38</v>
      </c>
      <c r="B16" s="536" t="s">
        <v>59</v>
      </c>
    </row>
    <row r="17" spans="1:2" ht="52.5" customHeight="1">
      <c r="A17" s="535" t="s">
        <v>60</v>
      </c>
      <c r="B17" s="536" t="s">
        <v>61</v>
      </c>
    </row>
    <row r="18" spans="1:2" ht="52.5" customHeight="1">
      <c r="A18" s="535" t="s">
        <v>60</v>
      </c>
      <c r="B18" s="536" t="s">
        <v>62</v>
      </c>
    </row>
    <row r="19" spans="1:2" ht="52.5" customHeight="1">
      <c r="A19" s="535" t="s">
        <v>60</v>
      </c>
      <c r="B19" s="536" t="s">
        <v>62</v>
      </c>
    </row>
    <row r="20" spans="1:2" ht="52.5" customHeight="1">
      <c r="A20" s="535" t="s">
        <v>60</v>
      </c>
      <c r="B20" s="536" t="s">
        <v>64</v>
      </c>
    </row>
    <row r="21" spans="1:2" ht="52.5" customHeight="1">
      <c r="A21" s="535" t="s">
        <v>60</v>
      </c>
      <c r="B21" s="536" t="s">
        <v>65</v>
      </c>
    </row>
    <row r="22" spans="1:2" ht="52.5" customHeight="1">
      <c r="A22" s="535" t="s">
        <v>60</v>
      </c>
      <c r="B22" s="536" t="s">
        <v>66</v>
      </c>
    </row>
    <row r="23" spans="1:2" ht="52.5" customHeight="1">
      <c r="A23" s="535" t="s">
        <v>60</v>
      </c>
      <c r="B23" s="538" t="s">
        <v>67</v>
      </c>
    </row>
    <row r="24" spans="1:2" ht="52.5" customHeight="1">
      <c r="A24" s="535" t="s">
        <v>60</v>
      </c>
      <c r="B24" s="536" t="s">
        <v>69</v>
      </c>
    </row>
    <row r="25" spans="1:2" ht="52.5" customHeight="1">
      <c r="A25" s="535" t="s">
        <v>60</v>
      </c>
      <c r="B25" s="536" t="s">
        <v>71</v>
      </c>
    </row>
    <row r="26" spans="1:2" ht="52.5" customHeight="1">
      <c r="A26" s="535" t="s">
        <v>60</v>
      </c>
      <c r="B26" s="536" t="s">
        <v>72</v>
      </c>
    </row>
    <row r="27" spans="1:2" ht="52.5" customHeight="1">
      <c r="A27" s="535" t="s">
        <v>60</v>
      </c>
      <c r="B27" s="536" t="s">
        <v>73</v>
      </c>
    </row>
    <row r="28" spans="1:2" ht="52.5" customHeight="1">
      <c r="A28" s="535" t="s">
        <v>60</v>
      </c>
      <c r="B28" s="536" t="s">
        <v>74</v>
      </c>
    </row>
    <row r="29" spans="1:2" ht="52.5" customHeight="1">
      <c r="A29" s="535" t="s">
        <v>60</v>
      </c>
      <c r="B29" s="536" t="s">
        <v>75</v>
      </c>
    </row>
    <row r="30" spans="1:2" ht="52.5" customHeight="1">
      <c r="A30" s="535" t="s">
        <v>60</v>
      </c>
      <c r="B30" s="536" t="s">
        <v>76</v>
      </c>
    </row>
    <row r="31" spans="1:2" ht="52.5" customHeight="1">
      <c r="A31" s="535" t="s">
        <v>77</v>
      </c>
      <c r="B31" s="536" t="s">
        <v>78</v>
      </c>
    </row>
    <row r="32" spans="1:2" ht="52.5" customHeight="1">
      <c r="A32" s="535" t="s">
        <v>77</v>
      </c>
      <c r="B32" s="536" t="s">
        <v>79</v>
      </c>
    </row>
    <row r="33" spans="1:2" ht="52.5" customHeight="1">
      <c r="A33" s="535" t="s">
        <v>77</v>
      </c>
      <c r="B33" s="536" t="s">
        <v>80</v>
      </c>
    </row>
    <row r="34" spans="1:2" ht="52.5" customHeight="1">
      <c r="A34" s="535" t="s">
        <v>77</v>
      </c>
      <c r="B34" s="536" t="s">
        <v>81</v>
      </c>
    </row>
    <row r="35" spans="1:2" ht="52.5" customHeight="1">
      <c r="A35" s="535" t="s">
        <v>77</v>
      </c>
      <c r="B35" s="536" t="s">
        <v>82</v>
      </c>
    </row>
    <row r="36" spans="1:2" ht="52.5" customHeight="1">
      <c r="A36" s="535" t="s">
        <v>77</v>
      </c>
      <c r="B36" s="536" t="s">
        <v>83</v>
      </c>
    </row>
    <row r="37" spans="1:2" ht="52.5" customHeight="1">
      <c r="A37" s="535" t="s">
        <v>77</v>
      </c>
      <c r="B37" s="536" t="s">
        <v>84</v>
      </c>
    </row>
    <row r="38" spans="1:2" ht="52.5" customHeight="1">
      <c r="A38" s="535" t="s">
        <v>77</v>
      </c>
      <c r="B38" s="536" t="s">
        <v>85</v>
      </c>
    </row>
    <row r="39" spans="1:2" ht="52.5" customHeight="1">
      <c r="A39" s="535" t="s">
        <v>77</v>
      </c>
      <c r="B39" s="536" t="s">
        <v>86</v>
      </c>
    </row>
    <row r="40" spans="1:2" ht="52.5" customHeight="1">
      <c r="A40" s="535" t="s">
        <v>77</v>
      </c>
      <c r="B40" s="536" t="s">
        <v>87</v>
      </c>
    </row>
    <row r="41" spans="1:2" ht="52.5" customHeight="1">
      <c r="A41" s="535" t="s">
        <v>77</v>
      </c>
      <c r="B41" s="536" t="s">
        <v>88</v>
      </c>
    </row>
    <row r="42" spans="1:2" ht="52.5" customHeight="1">
      <c r="A42" s="535" t="s">
        <v>77</v>
      </c>
      <c r="B42" s="536" t="s">
        <v>89</v>
      </c>
    </row>
    <row r="43" spans="1:2" ht="52.5" customHeight="1">
      <c r="A43" s="535" t="s">
        <v>77</v>
      </c>
      <c r="B43" s="539" t="s">
        <v>90</v>
      </c>
    </row>
    <row r="44" spans="1:2" ht="52.5" customHeight="1">
      <c r="A44" s="535" t="s">
        <v>77</v>
      </c>
      <c r="B44" s="537" t="s">
        <v>92</v>
      </c>
    </row>
    <row r="45" spans="1:2" ht="52.5" customHeight="1">
      <c r="A45" s="535" t="s">
        <v>77</v>
      </c>
      <c r="B45" s="537" t="s">
        <v>93</v>
      </c>
    </row>
    <row r="46" spans="1:2" ht="52.5" customHeight="1">
      <c r="A46" s="535" t="s">
        <v>77</v>
      </c>
      <c r="B46" s="537" t="s">
        <v>94</v>
      </c>
    </row>
    <row r="47" spans="1:2" ht="52.5" customHeight="1">
      <c r="A47" s="535" t="s">
        <v>77</v>
      </c>
      <c r="B47" s="537" t="s">
        <v>95</v>
      </c>
    </row>
    <row r="48" spans="1:2" ht="52.5" customHeight="1">
      <c r="A48" s="535" t="s">
        <v>96</v>
      </c>
      <c r="B48" s="537" t="s">
        <v>97</v>
      </c>
    </row>
    <row r="49" spans="1:2" ht="52.5" customHeight="1">
      <c r="A49" s="535" t="s">
        <v>96</v>
      </c>
      <c r="B49" s="537" t="s">
        <v>98</v>
      </c>
    </row>
    <row r="50" spans="1:2" ht="52.5" customHeight="1">
      <c r="A50" s="535" t="s">
        <v>96</v>
      </c>
      <c r="B50" s="537" t="s">
        <v>99</v>
      </c>
    </row>
    <row r="51" spans="1:2" ht="52.5" customHeight="1">
      <c r="A51" s="535" t="s">
        <v>96</v>
      </c>
      <c r="B51" s="537" t="s">
        <v>100</v>
      </c>
    </row>
    <row r="52" spans="1:2" ht="52.5" customHeight="1">
      <c r="A52" s="535" t="s">
        <v>96</v>
      </c>
      <c r="B52" s="537" t="s">
        <v>101</v>
      </c>
    </row>
    <row r="53" spans="1:2" ht="52.5" customHeight="1">
      <c r="A53" s="535" t="s">
        <v>96</v>
      </c>
      <c r="B53" s="537" t="s">
        <v>102</v>
      </c>
    </row>
    <row r="54" spans="1:2" ht="52.5" customHeight="1">
      <c r="A54" s="535" t="s">
        <v>96</v>
      </c>
      <c r="B54" s="537" t="s">
        <v>103</v>
      </c>
    </row>
    <row r="55" spans="1:2" ht="52.5" customHeight="1">
      <c r="A55" s="535" t="s">
        <v>96</v>
      </c>
      <c r="B55" s="537" t="s">
        <v>104</v>
      </c>
    </row>
    <row r="56" spans="1:2" ht="52.5" customHeight="1">
      <c r="A56" s="535" t="s">
        <v>96</v>
      </c>
      <c r="B56" s="537" t="s">
        <v>105</v>
      </c>
    </row>
    <row r="57" spans="1:2" ht="52.5" customHeight="1">
      <c r="A57" s="535" t="s">
        <v>96</v>
      </c>
      <c r="B57" s="537" t="s">
        <v>106</v>
      </c>
    </row>
    <row r="58" spans="1:2" ht="52.5" customHeight="1">
      <c r="A58" s="535" t="s">
        <v>96</v>
      </c>
      <c r="B58" s="537" t="s">
        <v>107</v>
      </c>
    </row>
    <row r="59" spans="1:2" ht="52.5" customHeight="1">
      <c r="A59" s="535" t="s">
        <v>96</v>
      </c>
      <c r="B59" s="537" t="s">
        <v>108</v>
      </c>
    </row>
    <row r="60" spans="1:2" ht="52.5" customHeight="1">
      <c r="A60" s="535" t="s">
        <v>96</v>
      </c>
      <c r="B60" s="537" t="s">
        <v>109</v>
      </c>
    </row>
    <row r="61" spans="1:2" ht="52.5" customHeight="1">
      <c r="A61" s="535" t="s">
        <v>96</v>
      </c>
      <c r="B61" s="537" t="s">
        <v>110</v>
      </c>
    </row>
    <row r="62" spans="1:2" ht="52.5" customHeight="1">
      <c r="A62" s="535" t="s">
        <v>96</v>
      </c>
      <c r="B62" s="537" t="s">
        <v>111</v>
      </c>
    </row>
    <row r="63" spans="1:2" ht="52.5" customHeight="1">
      <c r="A63" s="535" t="s">
        <v>96</v>
      </c>
      <c r="B63" s="537" t="s">
        <v>112</v>
      </c>
    </row>
    <row r="64" spans="1:2" ht="52.5" customHeight="1">
      <c r="A64" s="535" t="s">
        <v>96</v>
      </c>
      <c r="B64" s="537" t="s">
        <v>113</v>
      </c>
    </row>
    <row r="65" spans="1:2" ht="52.5" customHeight="1">
      <c r="A65" s="535" t="s">
        <v>96</v>
      </c>
      <c r="B65" s="537" t="s">
        <v>114</v>
      </c>
    </row>
    <row r="66" spans="1:2" ht="52.5" customHeight="1">
      <c r="A66" s="535" t="s">
        <v>96</v>
      </c>
      <c r="B66" s="537" t="s">
        <v>115</v>
      </c>
    </row>
    <row r="67" spans="1:2" ht="52.5" customHeight="1">
      <c r="A67" s="535" t="s">
        <v>96</v>
      </c>
      <c r="B67" s="537" t="s">
        <v>116</v>
      </c>
    </row>
    <row r="68" spans="1:2" ht="52.5" customHeight="1">
      <c r="A68" s="535" t="s">
        <v>117</v>
      </c>
      <c r="B68" s="537" t="s">
        <v>118</v>
      </c>
    </row>
    <row r="69" spans="1:2" ht="52.5" customHeight="1">
      <c r="A69" s="535" t="s">
        <v>117</v>
      </c>
      <c r="B69" s="537" t="s">
        <v>119</v>
      </c>
    </row>
    <row r="70" spans="1:2" ht="52.5" customHeight="1">
      <c r="A70" s="535" t="s">
        <v>117</v>
      </c>
      <c r="B70" s="537" t="s">
        <v>120</v>
      </c>
    </row>
    <row r="71" spans="1:2" ht="52.5" customHeight="1">
      <c r="A71" s="535" t="s">
        <v>117</v>
      </c>
      <c r="B71" s="537" t="s">
        <v>121</v>
      </c>
    </row>
    <row r="72" spans="1:2" ht="52.5" customHeight="1"/>
    <row r="73" spans="1:2" ht="52.5" customHeight="1"/>
    <row r="74" spans="1:2" ht="52.5" customHeight="1"/>
    <row r="75" spans="1:2" ht="52.5" customHeight="1"/>
    <row r="76" spans="1:2" ht="52.5" customHeight="1"/>
    <row r="77" spans="1:2" ht="52.5" customHeight="1"/>
    <row r="78" spans="1:2" ht="52.5" customHeight="1"/>
    <row r="79" spans="1:2" ht="52.5" customHeight="1"/>
    <row r="80" spans="1:2" ht="52.5" customHeight="1"/>
    <row r="81" spans="1:2" ht="52.5" customHeight="1"/>
    <row r="82" spans="1:2" ht="52.5" customHeight="1"/>
    <row r="83" spans="1:2" ht="52.5" customHeight="1"/>
    <row r="84" spans="1:2" ht="52.5" customHeight="1"/>
    <row r="85" spans="1:2" ht="28">
      <c r="A85" s="154"/>
      <c r="B85" s="164"/>
    </row>
    <row r="86" spans="1:2" ht="28">
      <c r="A86" s="152"/>
      <c r="B86" s="165"/>
    </row>
    <row r="87" spans="1:2" ht="28">
      <c r="A87" s="152"/>
      <c r="B87" s="165"/>
    </row>
    <row r="88" spans="1:2" ht="28">
      <c r="A88" s="152"/>
      <c r="B88" s="165"/>
    </row>
    <row r="89" spans="1:2" ht="28">
      <c r="A89" s="152"/>
      <c r="B89" s="165"/>
    </row>
    <row r="90" spans="1:2" ht="28">
      <c r="A90" s="152"/>
      <c r="B90" s="166"/>
    </row>
    <row r="91" spans="1:2" ht="28">
      <c r="A91" s="152"/>
      <c r="B91" s="165"/>
    </row>
    <row r="92" spans="1:2" ht="28">
      <c r="A92" s="152"/>
      <c r="B92" s="165"/>
    </row>
    <row r="93" spans="1:2" ht="28">
      <c r="A93" s="152"/>
      <c r="B93" s="165"/>
    </row>
    <row r="94" spans="1:2" ht="28">
      <c r="A94" s="152"/>
      <c r="B94" s="165"/>
    </row>
    <row r="95" spans="1:2" ht="28">
      <c r="A95" s="152"/>
      <c r="B95" s="165"/>
    </row>
    <row r="96" spans="1:2" ht="28">
      <c r="A96" s="152"/>
      <c r="B96" s="165"/>
    </row>
    <row r="97" spans="1:2" ht="28">
      <c r="A97" s="152"/>
      <c r="B97" s="165"/>
    </row>
    <row r="98" spans="1:2" ht="28">
      <c r="A98" s="152"/>
      <c r="B98" s="165"/>
    </row>
    <row r="99" spans="1:2" ht="28">
      <c r="A99" s="152"/>
      <c r="B99" s="165"/>
    </row>
    <row r="100" spans="1:2" ht="28">
      <c r="A100" s="152"/>
      <c r="B100" s="165"/>
    </row>
    <row r="101" spans="1:2" ht="28">
      <c r="A101" s="152"/>
      <c r="B101" s="165"/>
    </row>
    <row r="102" spans="1:2" ht="28">
      <c r="A102" s="152"/>
      <c r="B102" s="165"/>
    </row>
    <row r="103" spans="1:2" ht="28">
      <c r="A103" s="152"/>
      <c r="B103" s="165"/>
    </row>
    <row r="104" spans="1:2" ht="28">
      <c r="A104" s="152"/>
      <c r="B104" s="165"/>
    </row>
    <row r="105" spans="1:2" ht="28">
      <c r="A105" s="152"/>
      <c r="B105" s="165"/>
    </row>
    <row r="106" spans="1:2" ht="28">
      <c r="A106" s="152"/>
      <c r="B106" s="165"/>
    </row>
    <row r="107" spans="1:2" ht="28">
      <c r="A107" s="152"/>
      <c r="B107" s="169"/>
    </row>
    <row r="108" spans="1:2" ht="28">
      <c r="A108" s="152"/>
      <c r="B108" s="165"/>
    </row>
    <row r="109" spans="1:2" ht="28">
      <c r="A109" s="152"/>
      <c r="B109" s="165"/>
    </row>
    <row r="110" spans="1:2" ht="28">
      <c r="A110" s="152"/>
      <c r="B110" s="165"/>
    </row>
    <row r="111" spans="1:2" ht="28">
      <c r="A111" s="152"/>
      <c r="B111" s="165"/>
    </row>
    <row r="112" spans="1:2" ht="28">
      <c r="A112" s="152"/>
      <c r="B112" s="165"/>
    </row>
    <row r="113" spans="1:2" ht="28">
      <c r="A113" s="152"/>
      <c r="B113" s="165"/>
    </row>
    <row r="114" spans="1:2" ht="28">
      <c r="A114" s="152"/>
      <c r="B114" s="165"/>
    </row>
    <row r="115" spans="1:2" ht="28">
      <c r="A115" s="152"/>
      <c r="B115" s="165"/>
    </row>
    <row r="116" spans="1:2" ht="28">
      <c r="A116" s="152"/>
      <c r="B116" s="165"/>
    </row>
    <row r="117" spans="1:2" ht="28">
      <c r="A117" s="152"/>
      <c r="B117" s="165"/>
    </row>
    <row r="118" spans="1:2" ht="28">
      <c r="A118" s="152"/>
      <c r="B118" s="165"/>
    </row>
    <row r="119" spans="1:2" ht="28">
      <c r="A119" s="152"/>
      <c r="B119" s="165"/>
    </row>
    <row r="120" spans="1:2" ht="28">
      <c r="A120" s="152"/>
      <c r="B120" s="165"/>
    </row>
    <row r="121" spans="1:2" ht="28">
      <c r="A121" s="152"/>
      <c r="B121" s="165"/>
    </row>
    <row r="122" spans="1:2" ht="28">
      <c r="A122" s="152"/>
      <c r="B122" s="165"/>
    </row>
    <row r="123" spans="1:2" ht="28">
      <c r="A123" s="152"/>
      <c r="B123" s="165"/>
    </row>
    <row r="124" spans="1:2" ht="28">
      <c r="A124" s="152"/>
      <c r="B124" s="165"/>
    </row>
    <row r="125" spans="1:2" ht="28">
      <c r="A125" s="152"/>
      <c r="B125" s="165"/>
    </row>
    <row r="126" spans="1:2" ht="28">
      <c r="A126" s="152"/>
      <c r="B126" s="165"/>
    </row>
    <row r="127" spans="1:2" ht="28">
      <c r="A127" s="152"/>
      <c r="B127" s="170"/>
    </row>
    <row r="128" spans="1:2" ht="28">
      <c r="A128" s="152"/>
      <c r="B128" s="166"/>
    </row>
    <row r="129" spans="1:2" ht="28">
      <c r="A129" s="152"/>
      <c r="B129" s="166"/>
    </row>
    <row r="130" spans="1:2" ht="28">
      <c r="A130" s="152"/>
      <c r="B130" s="166"/>
    </row>
    <row r="131" spans="1:2" ht="28">
      <c r="A131" s="152"/>
      <c r="B131" s="166"/>
    </row>
    <row r="132" spans="1:2" ht="28">
      <c r="A132" s="152"/>
      <c r="B132" s="166"/>
    </row>
    <row r="133" spans="1:2" ht="28">
      <c r="A133" s="152"/>
      <c r="B133" s="166"/>
    </row>
    <row r="134" spans="1:2" ht="28">
      <c r="A134" s="152"/>
      <c r="B134" s="166"/>
    </row>
    <row r="135" spans="1:2" ht="28">
      <c r="A135" s="152"/>
      <c r="B135" s="166"/>
    </row>
    <row r="136" spans="1:2" ht="28">
      <c r="A136" s="152"/>
      <c r="B136" s="166"/>
    </row>
    <row r="137" spans="1:2" ht="28">
      <c r="A137" s="152"/>
      <c r="B137" s="166"/>
    </row>
    <row r="138" spans="1:2" ht="28">
      <c r="A138" s="152"/>
      <c r="B138" s="166"/>
    </row>
    <row r="139" spans="1:2" ht="28">
      <c r="A139" s="152"/>
      <c r="B139" s="166"/>
    </row>
    <row r="140" spans="1:2" ht="28">
      <c r="A140" s="152"/>
      <c r="B140" s="166"/>
    </row>
    <row r="141" spans="1:2" ht="28">
      <c r="A141" s="152"/>
      <c r="B141" s="166"/>
    </row>
    <row r="142" spans="1:2" ht="28">
      <c r="A142" s="152"/>
      <c r="B142" s="166"/>
    </row>
    <row r="143" spans="1:2" ht="28">
      <c r="A143" s="152"/>
      <c r="B143" s="166"/>
    </row>
    <row r="144" spans="1:2" ht="28">
      <c r="A144" s="152"/>
      <c r="B144" s="166"/>
    </row>
    <row r="145" spans="1:2" ht="28">
      <c r="A145" s="152"/>
      <c r="B145" s="166"/>
    </row>
    <row r="146" spans="1:2" ht="28">
      <c r="A146" s="152"/>
      <c r="B146" s="166"/>
    </row>
    <row r="147" spans="1:2" ht="28">
      <c r="A147" s="152"/>
      <c r="B147" s="166"/>
    </row>
    <row r="148" spans="1:2" ht="28">
      <c r="A148" s="152"/>
      <c r="B148" s="166"/>
    </row>
    <row r="149" spans="1:2" ht="28">
      <c r="A149" s="152"/>
      <c r="B149" s="166"/>
    </row>
    <row r="150" spans="1:2" ht="28">
      <c r="A150" s="152"/>
      <c r="B150" s="166"/>
    </row>
    <row r="151" spans="1:2" ht="28">
      <c r="A151" s="152"/>
      <c r="B151" s="166"/>
    </row>
    <row r="152" spans="1:2" ht="28">
      <c r="A152" s="152"/>
      <c r="B152" s="166"/>
    </row>
    <row r="153" spans="1:2" ht="28">
      <c r="A153" s="152"/>
      <c r="B153" s="166"/>
    </row>
    <row r="154" spans="1:2" ht="28">
      <c r="A154" s="152"/>
      <c r="B154" s="166"/>
    </row>
    <row r="155" spans="1:2" ht="28">
      <c r="A155" s="152"/>
      <c r="B155" s="166"/>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17"/>
    <pageSetUpPr fitToPage="1"/>
  </sheetPr>
  <dimension ref="A1:BF157"/>
  <sheetViews>
    <sheetView topLeftCell="A103" zoomScale="30" zoomScaleNormal="30" zoomScaleSheetLayoutView="75" workbookViewId="0">
      <pane xSplit="6" topLeftCell="G1" activePane="topRight" state="frozen"/>
      <selection activeCell="Y23" sqref="Y23"/>
      <selection pane="topRight" activeCell="C22" sqref="C22"/>
    </sheetView>
  </sheetViews>
  <sheetFormatPr baseColWidth="10" defaultColWidth="9.5" defaultRowHeight="21"/>
  <cols>
    <col min="1" max="1" width="20.83203125" style="150" customWidth="1"/>
    <col min="2" max="2" width="21.5" style="150" hidden="1" customWidth="1"/>
    <col min="3" max="3" width="142.5" style="167" customWidth="1"/>
    <col min="4" max="4" width="14" style="167" customWidth="1"/>
    <col min="5" max="5" width="30" style="150" customWidth="1"/>
    <col min="6" max="6" width="32.5" style="150" customWidth="1"/>
    <col min="7" max="10" width="20.83203125" style="150" customWidth="1"/>
    <col min="11" max="15" width="20.83203125" style="151" customWidth="1"/>
    <col min="16" max="16" width="24.5" style="151" customWidth="1"/>
    <col min="17" max="24" width="20.83203125" style="151" customWidth="1"/>
    <col min="25" max="25" width="23.5" style="151" customWidth="1"/>
    <col min="26" max="26" width="24.1640625" style="151" customWidth="1"/>
    <col min="27" max="27" width="24.83203125" style="151" customWidth="1"/>
    <col min="28" max="28" width="24.1640625" style="151" customWidth="1"/>
    <col min="29" max="29" width="25.1640625" style="151" customWidth="1"/>
    <col min="30" max="30" width="24.1640625" style="151" customWidth="1"/>
    <col min="31" max="44" width="20.83203125" style="151" customWidth="1"/>
    <col min="45" max="48" width="20.83203125" style="6" customWidth="1"/>
    <col min="49" max="49" width="16.5" style="6" customWidth="1"/>
    <col min="50" max="50" width="28.5" style="6" customWidth="1"/>
    <col min="51" max="51" width="20" style="6" customWidth="1"/>
    <col min="52" max="52" width="22.5" style="6" customWidth="1"/>
    <col min="53" max="53" width="18.5" style="6" customWidth="1"/>
    <col min="54" max="54" width="16.5" style="6" customWidth="1"/>
    <col min="55" max="16384" width="9.5" style="6"/>
  </cols>
  <sheetData>
    <row r="1" spans="1:58" ht="80" customHeight="1" thickBot="1">
      <c r="A1" s="159"/>
      <c r="B1" s="159"/>
      <c r="C1" s="163"/>
      <c r="D1" s="163"/>
      <c r="E1" s="159"/>
      <c r="F1" s="159"/>
      <c r="G1" s="638" t="s">
        <v>0</v>
      </c>
      <c r="H1" s="639"/>
      <c r="I1" s="639"/>
      <c r="J1" s="639"/>
      <c r="K1" s="639"/>
      <c r="L1" s="640"/>
      <c r="M1" s="641" t="s">
        <v>1</v>
      </c>
      <c r="N1" s="642"/>
      <c r="O1" s="642"/>
      <c r="P1" s="642"/>
      <c r="Q1" s="642"/>
      <c r="R1" s="642"/>
      <c r="S1" s="642"/>
      <c r="T1" s="642"/>
      <c r="U1" s="642"/>
      <c r="V1" s="642"/>
      <c r="W1" s="642"/>
      <c r="X1" s="642"/>
      <c r="Y1" s="642"/>
      <c r="Z1" s="642"/>
      <c r="AA1" s="642"/>
      <c r="AB1" s="642"/>
      <c r="AC1" s="642"/>
      <c r="AD1" s="642"/>
      <c r="AE1" s="642"/>
      <c r="AF1" s="643"/>
      <c r="AG1" s="627" t="s">
        <v>2</v>
      </c>
      <c r="AH1" s="628"/>
      <c r="AI1" s="628"/>
      <c r="AJ1" s="628"/>
      <c r="AK1" s="628"/>
      <c r="AL1" s="628"/>
      <c r="AM1" s="628"/>
      <c r="AN1" s="628"/>
      <c r="AO1" s="628"/>
      <c r="AP1" s="628"/>
      <c r="AQ1" s="628"/>
      <c r="AR1" s="629"/>
      <c r="AS1" s="630" t="s">
        <v>3</v>
      </c>
      <c r="AT1" s="631"/>
      <c r="AU1" s="631"/>
      <c r="AV1" s="631"/>
    </row>
    <row r="2" spans="1:58" ht="80" customHeight="1">
      <c r="A2" s="160"/>
      <c r="B2" s="160"/>
      <c r="C2" s="160"/>
      <c r="D2" s="160"/>
      <c r="E2" s="632" t="s">
        <v>4</v>
      </c>
      <c r="F2" s="633"/>
      <c r="G2" s="632" t="s">
        <v>5</v>
      </c>
      <c r="H2" s="633"/>
      <c r="I2" s="632" t="s">
        <v>6</v>
      </c>
      <c r="J2" s="633"/>
      <c r="K2" s="632" t="s">
        <v>7</v>
      </c>
      <c r="L2" s="633"/>
      <c r="M2" s="632" t="s">
        <v>8</v>
      </c>
      <c r="N2" s="633"/>
      <c r="O2" s="632" t="s">
        <v>9</v>
      </c>
      <c r="P2" s="633"/>
      <c r="Q2" s="632" t="s">
        <v>10</v>
      </c>
      <c r="R2" s="633"/>
      <c r="S2" s="632" t="s">
        <v>11</v>
      </c>
      <c r="T2" s="633"/>
      <c r="U2" s="632" t="s">
        <v>12</v>
      </c>
      <c r="V2" s="633"/>
      <c r="W2" s="632" t="s">
        <v>13</v>
      </c>
      <c r="X2" s="633"/>
      <c r="Y2" s="632" t="s">
        <v>14</v>
      </c>
      <c r="Z2" s="633"/>
      <c r="AA2" s="632" t="s">
        <v>15</v>
      </c>
      <c r="AB2" s="633"/>
      <c r="AC2" s="632" t="s">
        <v>16</v>
      </c>
      <c r="AD2" s="633"/>
      <c r="AE2" s="632" t="s">
        <v>17</v>
      </c>
      <c r="AF2" s="633"/>
      <c r="AG2" s="632" t="s">
        <v>18</v>
      </c>
      <c r="AH2" s="633"/>
      <c r="AI2" s="651" t="s">
        <v>19</v>
      </c>
      <c r="AJ2" s="652"/>
      <c r="AK2" s="651" t="s">
        <v>20</v>
      </c>
      <c r="AL2" s="652"/>
      <c r="AM2" s="651" t="s">
        <v>21</v>
      </c>
      <c r="AN2" s="652"/>
      <c r="AO2" s="651" t="s">
        <v>22</v>
      </c>
      <c r="AP2" s="652"/>
      <c r="AQ2" s="651" t="s">
        <v>23</v>
      </c>
      <c r="AR2" s="652"/>
      <c r="AS2" s="651" t="s">
        <v>24</v>
      </c>
      <c r="AT2" s="652"/>
      <c r="AU2" s="653" t="s">
        <v>25</v>
      </c>
      <c r="AV2" s="654"/>
    </row>
    <row r="3" spans="1:58" s="155" customFormat="1" ht="80" customHeight="1">
      <c r="A3" s="154" t="s">
        <v>26</v>
      </c>
      <c r="B3" s="154" t="s">
        <v>27</v>
      </c>
      <c r="C3" s="164" t="s">
        <v>28</v>
      </c>
      <c r="D3" s="164" t="s">
        <v>29</v>
      </c>
      <c r="E3" s="162" t="s">
        <v>30</v>
      </c>
      <c r="F3" s="161" t="s">
        <v>31</v>
      </c>
      <c r="G3" s="162" t="s">
        <v>30</v>
      </c>
      <c r="H3" s="161" t="s">
        <v>31</v>
      </c>
      <c r="I3" s="162" t="s">
        <v>30</v>
      </c>
      <c r="J3" s="161" t="s">
        <v>31</v>
      </c>
      <c r="K3" s="162" t="s">
        <v>30</v>
      </c>
      <c r="L3" s="161" t="s">
        <v>31</v>
      </c>
      <c r="M3" s="162" t="s">
        <v>30</v>
      </c>
      <c r="N3" s="161" t="s">
        <v>31</v>
      </c>
      <c r="O3" s="162" t="s">
        <v>30</v>
      </c>
      <c r="P3" s="161" t="s">
        <v>31</v>
      </c>
      <c r="Q3" s="162" t="s">
        <v>30</v>
      </c>
      <c r="R3" s="161" t="s">
        <v>31</v>
      </c>
      <c r="S3" s="162" t="s">
        <v>30</v>
      </c>
      <c r="T3" s="161" t="s">
        <v>31</v>
      </c>
      <c r="U3" s="162" t="s">
        <v>30</v>
      </c>
      <c r="V3" s="161" t="s">
        <v>31</v>
      </c>
      <c r="W3" s="162" t="s">
        <v>30</v>
      </c>
      <c r="X3" s="161" t="s">
        <v>31</v>
      </c>
      <c r="Y3" s="162" t="s">
        <v>30</v>
      </c>
      <c r="Z3" s="161" t="s">
        <v>31</v>
      </c>
      <c r="AA3" s="162" t="s">
        <v>30</v>
      </c>
      <c r="AB3" s="161" t="s">
        <v>31</v>
      </c>
      <c r="AC3" s="162" t="s">
        <v>30</v>
      </c>
      <c r="AD3" s="161" t="s">
        <v>31</v>
      </c>
      <c r="AE3" s="162" t="s">
        <v>30</v>
      </c>
      <c r="AF3" s="161" t="s">
        <v>31</v>
      </c>
      <c r="AG3" s="162" t="s">
        <v>30</v>
      </c>
      <c r="AH3" s="161" t="s">
        <v>31</v>
      </c>
      <c r="AI3" s="162" t="s">
        <v>30</v>
      </c>
      <c r="AJ3" s="161" t="s">
        <v>31</v>
      </c>
      <c r="AK3" s="162" t="s">
        <v>30</v>
      </c>
      <c r="AL3" s="161" t="s">
        <v>31</v>
      </c>
      <c r="AM3" s="389" t="s">
        <v>30</v>
      </c>
      <c r="AN3" s="161" t="s">
        <v>31</v>
      </c>
      <c r="AO3" s="162" t="s">
        <v>30</v>
      </c>
      <c r="AP3" s="161" t="s">
        <v>31</v>
      </c>
      <c r="AQ3" s="162" t="s">
        <v>30</v>
      </c>
      <c r="AR3" s="161" t="s">
        <v>31</v>
      </c>
      <c r="AS3" s="162" t="s">
        <v>30</v>
      </c>
      <c r="AT3" s="161" t="s">
        <v>31</v>
      </c>
      <c r="AU3" s="162" t="s">
        <v>30</v>
      </c>
      <c r="AV3" s="161" t="s">
        <v>31</v>
      </c>
      <c r="AW3" s="156" t="s">
        <v>32</v>
      </c>
      <c r="AX3" s="156" t="s">
        <v>33</v>
      </c>
      <c r="AY3" s="156" t="s">
        <v>34</v>
      </c>
      <c r="AZ3" s="156" t="s">
        <v>35</v>
      </c>
      <c r="BA3" s="156" t="s">
        <v>36</v>
      </c>
      <c r="BB3" s="156" t="s">
        <v>37</v>
      </c>
    </row>
    <row r="4" spans="1:58" ht="80" customHeight="1">
      <c r="A4" s="152" t="s">
        <v>38</v>
      </c>
      <c r="B4" s="152" t="s">
        <v>39</v>
      </c>
      <c r="C4" s="165" t="s">
        <v>40</v>
      </c>
      <c r="D4" s="168">
        <v>1</v>
      </c>
      <c r="E4" s="219" t="str">
        <f>'Area 23'!BQ5</f>
        <v>Moderate</v>
      </c>
      <c r="F4" s="220" t="str">
        <f>'Area 23'!BW5</f>
        <v>Moderate</v>
      </c>
      <c r="G4" s="219" t="str">
        <f>'Area 23'!L5</f>
        <v>Moderate</v>
      </c>
      <c r="H4" s="220" t="str">
        <f>'Area 23'!R5</f>
        <v>High</v>
      </c>
      <c r="I4" s="219" t="str">
        <f>'Area 23'!AE5</f>
        <v>Low</v>
      </c>
      <c r="J4" s="220" t="str">
        <f>'Area 23'!AK5</f>
        <v>Very Low</v>
      </c>
      <c r="K4" s="219" t="str">
        <f>'Area 23'!AX5</f>
        <v>Low Priority Data Gap</v>
      </c>
      <c r="L4" s="220" t="str">
        <f>'Area 23'!BD5</f>
        <v>Low Priority Data Gap</v>
      </c>
      <c r="M4" s="219" t="str">
        <f>'Area 24'!L5</f>
        <v>Very Low</v>
      </c>
      <c r="N4" s="220" t="str">
        <f>'Area 24'!R5</f>
        <v>Very Low</v>
      </c>
      <c r="O4" s="219" t="str">
        <f>'Area 24'!AF5</f>
        <v>Very Low</v>
      </c>
      <c r="P4" s="220" t="str">
        <f>'Area 24'!AL5</f>
        <v>Very Low</v>
      </c>
      <c r="Q4" s="219" t="str">
        <f>'Area 24'!BT5</f>
        <v>Very Low</v>
      </c>
      <c r="R4" s="220" t="str">
        <f>'Area 24'!BZ5</f>
        <v>Very Low</v>
      </c>
      <c r="S4" s="219" t="str">
        <f>'Area 24'!AZ5</f>
        <v>Low</v>
      </c>
      <c r="T4" s="220" t="str">
        <f>'Area 24'!BF5</f>
        <v>Moderate</v>
      </c>
      <c r="U4" s="219" t="str">
        <f>'Area 24'!CO5</f>
        <v>Moderate</v>
      </c>
      <c r="V4" s="220" t="str">
        <f>'Area 24'!CU5</f>
        <v>Moderate</v>
      </c>
      <c r="W4" s="219" t="str">
        <f>'Area 24'!DK5</f>
        <v>Low</v>
      </c>
      <c r="X4" s="220" t="str">
        <f>'Area 24'!DQ5</f>
        <v>Moderate</v>
      </c>
      <c r="Y4" s="219" t="str">
        <f>'Area 24'!EF5</f>
        <v>Low</v>
      </c>
      <c r="Z4" s="219" t="str">
        <f>'Area 24'!EL5</f>
        <v>Moderate</v>
      </c>
      <c r="AA4" s="219" t="str">
        <f>'Area 24'!FA5</f>
        <v>Very Low</v>
      </c>
      <c r="AB4" s="220" t="str">
        <f>'Area 24'!FG5</f>
        <v>Very Low</v>
      </c>
      <c r="AC4" s="219" t="str">
        <f>'Area 24'!FV5</f>
        <v>Low</v>
      </c>
      <c r="AD4" s="220" t="str">
        <f>'Area 24'!GB5</f>
        <v>Moderate</v>
      </c>
      <c r="AE4" s="219" t="str">
        <f>'Area 24'!GQ5</f>
        <v>Moderate</v>
      </c>
      <c r="AF4" s="220" t="str">
        <f>'Area 24'!GW5</f>
        <v>High</v>
      </c>
      <c r="AG4" s="219" t="str">
        <f>'Area 25'!L4</f>
        <v>Very Low</v>
      </c>
      <c r="AH4" s="220" t="str">
        <f>'Area 25'!R4</f>
        <v>Very Low</v>
      </c>
      <c r="AI4" s="219" t="str">
        <f>'Area 25'!AE4</f>
        <v>Low Priority Data Gap</v>
      </c>
      <c r="AJ4" s="220" t="str">
        <f>'Area 25'!AK4</f>
        <v>Low Priority Data Gap</v>
      </c>
      <c r="AK4" s="219" t="str">
        <f>'Area 25'!AX4</f>
        <v>High Priority Data Gap</v>
      </c>
      <c r="AL4" s="220" t="str">
        <f>'Area 25'!BD4</f>
        <v>High Priority Data Gap</v>
      </c>
      <c r="AM4" s="388" t="str">
        <f>'Area 25'!BQ4</f>
        <v>High Priority Data Gap</v>
      </c>
      <c r="AN4" s="220" t="str">
        <f>'Area 25'!BW4</f>
        <v>High Priority Data Gap</v>
      </c>
      <c r="AO4" s="219" t="str">
        <f>'Area 25'!CJ4</f>
        <v>High Priority Data Gap</v>
      </c>
      <c r="AP4" s="220" t="str">
        <f>'Area 25'!CP4</f>
        <v>High Priority Data Gap</v>
      </c>
      <c r="AQ4" s="219" t="str">
        <f>'Area 25'!DC4</f>
        <v>Very Low</v>
      </c>
      <c r="AR4" s="220" t="str">
        <f>'Area 25'!DI4</f>
        <v>Moderate</v>
      </c>
      <c r="AS4" s="219" t="str">
        <f>'Area 26'!AE4</f>
        <v>Very Low</v>
      </c>
      <c r="AT4" s="221" t="str">
        <f>'Area 26'!AK4</f>
        <v>Very Low</v>
      </c>
      <c r="AU4" s="222" t="str">
        <f>'Area 26'!M4</f>
        <v>Moderate</v>
      </c>
      <c r="AV4" s="223" t="str">
        <f>'Area 26'!S4</f>
        <v>High</v>
      </c>
      <c r="AW4" s="171">
        <f t="shared" ref="AW4:AW35" si="0">COUNTIF(G4:AV4, "Data Gap")</f>
        <v>0</v>
      </c>
      <c r="AX4" s="171">
        <f t="shared" ref="AX4:AX35" si="1">COUNTIF(H4:AW4, "Very Low")</f>
        <v>14</v>
      </c>
      <c r="AY4" s="171">
        <f t="shared" ref="AY4:AY35" si="2">COUNTIF(I4:AX4, "Low")</f>
        <v>5</v>
      </c>
      <c r="AZ4" s="171">
        <f t="shared" ref="AZ4:AZ35" si="3">COUNTIF(J4:AY4, "Moderate")</f>
        <v>9</v>
      </c>
      <c r="BA4" s="171">
        <f>COUNTIF(K4:AZ4, "High")</f>
        <v>2</v>
      </c>
      <c r="BB4" s="171">
        <f>COUNTIF(L4:BA4, "Very High")</f>
        <v>0</v>
      </c>
    </row>
    <row r="5" spans="1:58" ht="80" customHeight="1">
      <c r="A5" s="152" t="s">
        <v>38</v>
      </c>
      <c r="B5" s="152" t="s">
        <v>39</v>
      </c>
      <c r="C5" s="165" t="s">
        <v>41</v>
      </c>
      <c r="D5" s="168">
        <v>2</v>
      </c>
      <c r="E5" s="219" t="str">
        <f>'Area 23'!BQ6</f>
        <v>High Priority Data Gap</v>
      </c>
      <c r="F5" s="220" t="str">
        <f>'Area 23'!BW6</f>
        <v>High Priority Data Gap</v>
      </c>
      <c r="G5" s="219" t="str">
        <f>'Area 23'!L6</f>
        <v>Low</v>
      </c>
      <c r="H5" s="220" t="str">
        <f>'Area 23'!R6</f>
        <v>Low</v>
      </c>
      <c r="I5" s="219" t="str">
        <f>'Area 23'!AE6</f>
        <v>Low Priority Data Gap</v>
      </c>
      <c r="J5" s="220" t="str">
        <f>'Area 23'!AK6</f>
        <v>Low Priority Data Gap</v>
      </c>
      <c r="K5" s="219" t="str">
        <f>'Area 23'!AX6</f>
        <v>Low Priority Data Gap</v>
      </c>
      <c r="L5" s="220" t="str">
        <f>'Area 23'!BD6</f>
        <v>Low Priority Data Gap</v>
      </c>
      <c r="M5" s="219" t="str">
        <f>'Area 24'!L6</f>
        <v>Very Low</v>
      </c>
      <c r="N5" s="220" t="str">
        <f>'Area 24'!R6</f>
        <v>Very Low</v>
      </c>
      <c r="O5" s="219" t="str">
        <f>'Area 24'!AF6</f>
        <v>Very Low</v>
      </c>
      <c r="P5" s="220" t="str">
        <f>'Area 24'!AL6</f>
        <v>Very Low</v>
      </c>
      <c r="Q5" s="219" t="str">
        <f>'Area 24'!BT6</f>
        <v>Very Low</v>
      </c>
      <c r="R5" s="220" t="str">
        <f>'Area 24'!BZ6</f>
        <v>Very Low</v>
      </c>
      <c r="S5" s="219" t="str">
        <f>'Area 24'!AZ6</f>
        <v>Very Low</v>
      </c>
      <c r="T5" s="220" t="str">
        <f>'Area 24'!BF6</f>
        <v>Very Low</v>
      </c>
      <c r="U5" s="219" t="str">
        <f>'Area 24'!CO6</f>
        <v>Very Low</v>
      </c>
      <c r="V5" s="220" t="str">
        <f>'Area 24'!CU6</f>
        <v>Very Low</v>
      </c>
      <c r="W5" s="219" t="str">
        <f>'Area 24'!DK6</f>
        <v>Very Low</v>
      </c>
      <c r="X5" s="220" t="str">
        <f>'Area 24'!DQ6</f>
        <v>Very Low</v>
      </c>
      <c r="Y5" s="219" t="str">
        <f>'Area 24'!EF6</f>
        <v>Very Low</v>
      </c>
      <c r="Z5" s="219" t="str">
        <f>'Area 24'!EL6</f>
        <v>Very Low</v>
      </c>
      <c r="AA5" s="219" t="str">
        <f>'Area 24'!FA6</f>
        <v>Very Low</v>
      </c>
      <c r="AB5" s="220" t="str">
        <f>'Area 24'!FG6</f>
        <v>Very Low</v>
      </c>
      <c r="AC5" s="219" t="str">
        <f>'Area 24'!FV6</f>
        <v>Very Low</v>
      </c>
      <c r="AD5" s="220" t="str">
        <f>'Area 24'!GB6</f>
        <v>Very Low</v>
      </c>
      <c r="AE5" s="219" t="str">
        <f>'Area 24'!GQ6</f>
        <v>Very Low</v>
      </c>
      <c r="AF5" s="220" t="str">
        <f>'Area 24'!GW6</f>
        <v>Low</v>
      </c>
      <c r="AG5" s="219" t="str">
        <f>'Area 25'!L5</f>
        <v>Very Low</v>
      </c>
      <c r="AH5" s="220" t="str">
        <f>'Area 25'!R5</f>
        <v>Very Low</v>
      </c>
      <c r="AI5" s="219" t="str">
        <f>'Area 25'!AE5</f>
        <v>Very Low</v>
      </c>
      <c r="AJ5" s="220" t="str">
        <f>'Area 25'!AK5</f>
        <v>Very Low</v>
      </c>
      <c r="AK5" s="219" t="str">
        <f>'Area 25'!AX5</f>
        <v>Very Low</v>
      </c>
      <c r="AL5" s="220" t="str">
        <f>'Area 25'!BD5</f>
        <v>Very Low</v>
      </c>
      <c r="AM5" s="388" t="str">
        <f>'Area 25'!BQ5</f>
        <v>Very Low</v>
      </c>
      <c r="AN5" s="220" t="str">
        <f>'Area 25'!BW5</f>
        <v>Very Low</v>
      </c>
      <c r="AO5" s="219" t="str">
        <f>'Area 25'!CJ5</f>
        <v>Very Low</v>
      </c>
      <c r="AP5" s="220" t="str">
        <f>'Area 25'!CP5</f>
        <v>Very Low</v>
      </c>
      <c r="AQ5" s="219" t="str">
        <f>'Area 25'!DC5</f>
        <v>Very Low</v>
      </c>
      <c r="AR5" s="220" t="str">
        <f>'Area 25'!DI5</f>
        <v>Very Low</v>
      </c>
      <c r="AS5" s="219" t="str">
        <f>'Area 26'!AE5</f>
        <v>Very Low</v>
      </c>
      <c r="AT5" s="221" t="str">
        <f>'Area 26'!AK5</f>
        <v>Very Low</v>
      </c>
      <c r="AU5" s="222" t="str">
        <f>'Area 26'!M5</f>
        <v>Very Low</v>
      </c>
      <c r="AV5" s="223" t="str">
        <f>'Area 26'!S5</f>
        <v>Very Low</v>
      </c>
      <c r="AW5" s="171">
        <f t="shared" si="0"/>
        <v>0</v>
      </c>
      <c r="AX5" s="171">
        <f t="shared" si="1"/>
        <v>35</v>
      </c>
      <c r="AY5" s="171">
        <f t="shared" si="2"/>
        <v>1</v>
      </c>
      <c r="AZ5" s="171">
        <f t="shared" si="3"/>
        <v>0</v>
      </c>
      <c r="BA5" s="171">
        <f t="shared" ref="BA5:BA68" si="4">COUNTIF(K5:AZ5, "High")</f>
        <v>0</v>
      </c>
      <c r="BB5" s="171">
        <f t="shared" ref="BB5:BB68" si="5">COUNTIF(L5:BA5, "Very High")</f>
        <v>0</v>
      </c>
      <c r="BE5" s="6" t="s">
        <v>42</v>
      </c>
      <c r="BF5" s="6" t="s">
        <v>43</v>
      </c>
    </row>
    <row r="6" spans="1:58" ht="80" customHeight="1">
      <c r="A6" s="152" t="s">
        <v>38</v>
      </c>
      <c r="B6" s="152" t="s">
        <v>39</v>
      </c>
      <c r="C6" s="165" t="s">
        <v>44</v>
      </c>
      <c r="D6" s="168">
        <v>3</v>
      </c>
      <c r="E6" s="219" t="str">
        <f>'Area 23'!BQ7</f>
        <v>Very Low</v>
      </c>
      <c r="F6" s="220" t="str">
        <f>'Area 23'!BW7</f>
        <v>Very Low</v>
      </c>
      <c r="G6" s="219" t="str">
        <f>'Area 23'!L7</f>
        <v>Moderate</v>
      </c>
      <c r="H6" s="220" t="str">
        <f>'Area 23'!R7</f>
        <v>Very High</v>
      </c>
      <c r="I6" s="219" t="str">
        <f>'Area 23'!AE7</f>
        <v>Very Low</v>
      </c>
      <c r="J6" s="220" t="str">
        <f>'Area 23'!AK7</f>
        <v>Moderate</v>
      </c>
      <c r="K6" s="219" t="str">
        <f>'Area 23'!AX7</f>
        <v>Very Low</v>
      </c>
      <c r="L6" s="220" t="str">
        <f>'Area 23'!BD7</f>
        <v>Very Low</v>
      </c>
      <c r="M6" s="219" t="str">
        <f>'Area 24'!L7</f>
        <v>Very Low</v>
      </c>
      <c r="N6" s="220" t="str">
        <f>'Area 24'!R7</f>
        <v>Low</v>
      </c>
      <c r="O6" s="219" t="str">
        <f>'Area 24'!AF7</f>
        <v>Very Low</v>
      </c>
      <c r="P6" s="220" t="str">
        <f>'Area 24'!AL7</f>
        <v>Low</v>
      </c>
      <c r="Q6" s="219" t="str">
        <f>'Area 24'!BT7</f>
        <v>Very Low</v>
      </c>
      <c r="R6" s="220" t="str">
        <f>'Area 24'!BZ7</f>
        <v>Very Low</v>
      </c>
      <c r="S6" s="219" t="str">
        <f>'Area 24'!AZ7</f>
        <v>Very Low</v>
      </c>
      <c r="T6" s="220" t="str">
        <f>'Area 24'!BF7</f>
        <v>Very Low</v>
      </c>
      <c r="U6" s="219" t="str">
        <f>'Area 24'!CO7</f>
        <v>Very Low</v>
      </c>
      <c r="V6" s="220" t="str">
        <f>'Area 24'!CU7</f>
        <v>Very Low</v>
      </c>
      <c r="W6" s="219" t="str">
        <f>'Area 24'!DK7</f>
        <v>Very Low</v>
      </c>
      <c r="X6" s="220" t="str">
        <f>'Area 24'!DQ7</f>
        <v>Very Low</v>
      </c>
      <c r="Y6" s="219" t="str">
        <f>'Area 24'!EF7</f>
        <v>Very Low</v>
      </c>
      <c r="Z6" s="219" t="str">
        <f>'Area 24'!EL7</f>
        <v>Very Low</v>
      </c>
      <c r="AA6" s="219" t="str">
        <f>'Area 24'!FA7</f>
        <v>Very Low</v>
      </c>
      <c r="AB6" s="220" t="str">
        <f>'Area 24'!FG7</f>
        <v>Very Low</v>
      </c>
      <c r="AC6" s="219" t="str">
        <f>'Area 24'!FV7</f>
        <v>Very Low</v>
      </c>
      <c r="AD6" s="220" t="str">
        <f>'Area 24'!GB7</f>
        <v>Very Low</v>
      </c>
      <c r="AE6" s="219" t="str">
        <f>'Area 24'!GQ7</f>
        <v>Very Low</v>
      </c>
      <c r="AF6" s="220" t="str">
        <f>'Area 24'!GW7</f>
        <v>Low</v>
      </c>
      <c r="AG6" s="219" t="str">
        <f>'Area 25'!L6</f>
        <v>Very Low</v>
      </c>
      <c r="AH6" s="220" t="str">
        <f>'Area 25'!R6</f>
        <v>Very Low</v>
      </c>
      <c r="AI6" s="219" t="str">
        <f>'Area 25'!AE6</f>
        <v>Very Low</v>
      </c>
      <c r="AJ6" s="220" t="str">
        <f>'Area 25'!AK6</f>
        <v>Very Low</v>
      </c>
      <c r="AK6" s="219" t="str">
        <f>'Area 25'!AX6</f>
        <v>Very Low</v>
      </c>
      <c r="AL6" s="220" t="str">
        <f>'Area 25'!BD6</f>
        <v>Very Low</v>
      </c>
      <c r="AM6" s="388" t="str">
        <f>'Area 25'!BQ6</f>
        <v>Very Low</v>
      </c>
      <c r="AN6" s="220" t="str">
        <f>'Area 25'!BW6</f>
        <v>Very Low</v>
      </c>
      <c r="AO6" s="219" t="str">
        <f>'Area 25'!CJ6</f>
        <v>Very Low</v>
      </c>
      <c r="AP6" s="220" t="str">
        <f>'Area 25'!CP6</f>
        <v>Very Low</v>
      </c>
      <c r="AQ6" s="219" t="str">
        <f>'Area 25'!DC6</f>
        <v>Very Low</v>
      </c>
      <c r="AR6" s="220" t="str">
        <f>'Area 25'!DI6</f>
        <v>Very Low</v>
      </c>
      <c r="AS6" s="219" t="str">
        <f>'Area 26'!AE6</f>
        <v>Very Low</v>
      </c>
      <c r="AT6" s="221" t="str">
        <f>'Area 26'!AK6</f>
        <v>Very Low</v>
      </c>
      <c r="AU6" s="222" t="str">
        <f>'Area 26'!M6</f>
        <v>Very Low</v>
      </c>
      <c r="AV6" s="223" t="str">
        <f>'Area 26'!S6</f>
        <v>Very Low</v>
      </c>
      <c r="AW6" s="171">
        <f t="shared" si="0"/>
        <v>0</v>
      </c>
      <c r="AX6" s="171">
        <f t="shared" si="1"/>
        <v>36</v>
      </c>
      <c r="AY6" s="171">
        <f t="shared" si="2"/>
        <v>3</v>
      </c>
      <c r="AZ6" s="171">
        <f t="shared" si="3"/>
        <v>1</v>
      </c>
      <c r="BA6" s="171">
        <f t="shared" si="4"/>
        <v>0</v>
      </c>
      <c r="BB6" s="171">
        <f t="shared" si="5"/>
        <v>0</v>
      </c>
      <c r="BE6" s="6">
        <v>15.5</v>
      </c>
      <c r="BF6" s="6">
        <v>0</v>
      </c>
    </row>
    <row r="7" spans="1:58" ht="80" customHeight="1">
      <c r="A7" s="152" t="s">
        <v>38</v>
      </c>
      <c r="B7" s="152" t="s">
        <v>39</v>
      </c>
      <c r="C7" s="165" t="s">
        <v>45</v>
      </c>
      <c r="D7" s="168">
        <v>4</v>
      </c>
      <c r="E7" s="219" t="str">
        <f>'Area 23'!BQ8</f>
        <v>Low Priority Data Gap</v>
      </c>
      <c r="F7" s="220" t="str">
        <f>'Area 23'!BW8</f>
        <v>Low Priority Data Gap</v>
      </c>
      <c r="G7" s="219" t="str">
        <f>'Area 23'!L8</f>
        <v>Low Priority Data Gap</v>
      </c>
      <c r="H7" s="220" t="str">
        <f>'Area 23'!R8</f>
        <v>Low Priority Data Gap</v>
      </c>
      <c r="I7" s="219" t="str">
        <f>'Area 23'!AE8</f>
        <v>Low Priority Data Gap</v>
      </c>
      <c r="J7" s="220" t="str">
        <f>'Area 23'!AK8</f>
        <v>Low Priority Data Gap</v>
      </c>
      <c r="K7" s="219" t="str">
        <f>'Area 23'!AX8</f>
        <v>Low Priority Data Gap</v>
      </c>
      <c r="L7" s="220" t="str">
        <f>'Area 23'!BD8</f>
        <v>Low Priority Data Gap</v>
      </c>
      <c r="M7" s="219" t="str">
        <f>'Area 24'!L8</f>
        <v>High Priority Data Gap</v>
      </c>
      <c r="N7" s="220" t="str">
        <f>'Area 24'!R8</f>
        <v>High Priority Data Gap</v>
      </c>
      <c r="O7" s="219" t="str">
        <f>'Area 24'!AF8</f>
        <v>High Priority Data Gap</v>
      </c>
      <c r="P7" s="220" t="str">
        <f>'Area 24'!AL8</f>
        <v>High Priority Data Gap</v>
      </c>
      <c r="Q7" s="219" t="str">
        <f>'Area 24'!BT8</f>
        <v>High Priority Data Gap</v>
      </c>
      <c r="R7" s="220" t="str">
        <f>'Area 24'!BZ8</f>
        <v>High Priority Data Gap</v>
      </c>
      <c r="S7" s="219" t="str">
        <f>'Area 24'!AZ8</f>
        <v>High Priority Data Gap</v>
      </c>
      <c r="T7" s="220" t="str">
        <f>'Area 24'!BF8</f>
        <v>High Priority Data Gap</v>
      </c>
      <c r="U7" s="219" t="str">
        <f>'Area 24'!CO8</f>
        <v>High Priority Data Gap</v>
      </c>
      <c r="V7" s="220" t="str">
        <f>'Area 24'!CU8</f>
        <v>High Priority Data Gap</v>
      </c>
      <c r="W7" s="219" t="str">
        <f>'Area 24'!DK8</f>
        <v>High Priority Data Gap</v>
      </c>
      <c r="X7" s="220" t="str">
        <f>'Area 24'!DQ8</f>
        <v>High Priority Data Gap</v>
      </c>
      <c r="Y7" s="219" t="str">
        <f>'Area 24'!EF8</f>
        <v>High Priority Data Gap</v>
      </c>
      <c r="Z7" s="219" t="str">
        <f>'Area 24'!EL8</f>
        <v>High Priority Data Gap</v>
      </c>
      <c r="AA7" s="219" t="str">
        <f>'Area 24'!FA8</f>
        <v>High Priority Data Gap</v>
      </c>
      <c r="AB7" s="220" t="str">
        <f>'Area 24'!FG8</f>
        <v>High Priority Data Gap</v>
      </c>
      <c r="AC7" s="219" t="str">
        <f>'Area 24'!FV8</f>
        <v>High Priority Data Gap</v>
      </c>
      <c r="AD7" s="220" t="str">
        <f>'Area 24'!GB8</f>
        <v>High Priority Data Gap</v>
      </c>
      <c r="AE7" s="219" t="str">
        <f>'Area 24'!GQ8</f>
        <v>High Priority Data Gap</v>
      </c>
      <c r="AF7" s="220" t="str">
        <f>'Area 24'!GW8</f>
        <v>High Priority Data Gap</v>
      </c>
      <c r="AG7" s="219" t="str">
        <f>'Area 25'!L7</f>
        <v>Low Priority Data Gap</v>
      </c>
      <c r="AH7" s="220" t="str">
        <f>'Area 25'!R7</f>
        <v>Low Priority Data Gap</v>
      </c>
      <c r="AI7" s="219" t="str">
        <f>'Area 25'!AE7</f>
        <v>High Priority Data Gap</v>
      </c>
      <c r="AJ7" s="220" t="str">
        <f>'Area 25'!AK7</f>
        <v>High Priority Data Gap</v>
      </c>
      <c r="AK7" s="219" t="str">
        <f>'Area 25'!AX7</f>
        <v>Low Priority Data Gap</v>
      </c>
      <c r="AL7" s="220" t="str">
        <f>'Area 25'!BD7</f>
        <v>Low Priority Data Gap</v>
      </c>
      <c r="AM7" s="388" t="str">
        <f>'Area 25'!BQ7</f>
        <v>Low Priority Data Gap</v>
      </c>
      <c r="AN7" s="220" t="str">
        <f>'Area 25'!BW7</f>
        <v>Low Priority Data Gap</v>
      </c>
      <c r="AO7" s="219" t="str">
        <f>'Area 25'!CJ7</f>
        <v>Low Priority Data Gap</v>
      </c>
      <c r="AP7" s="220" t="str">
        <f>'Area 25'!CP7</f>
        <v>Low Priority Data Gap</v>
      </c>
      <c r="AQ7" s="219" t="str">
        <f>'Area 25'!DC7</f>
        <v>Low Priority Data Gap</v>
      </c>
      <c r="AR7" s="220" t="str">
        <f>'Area 25'!DI7</f>
        <v>Low Priority Data Gap</v>
      </c>
      <c r="AS7" s="219" t="str">
        <f>'Area 26'!AE7</f>
        <v>Low Priority Data Gap</v>
      </c>
      <c r="AT7" s="221" t="str">
        <f>'Area 26'!AK7</f>
        <v>Low Priority Data Gap</v>
      </c>
      <c r="AU7" s="222" t="str">
        <f>'Area 26'!M7</f>
        <v>Low Priority Data Gap</v>
      </c>
      <c r="AV7" s="223" t="str">
        <f>'Area 26'!S7</f>
        <v>Low Priority Data Gap</v>
      </c>
      <c r="AW7" s="171">
        <f t="shared" si="0"/>
        <v>0</v>
      </c>
      <c r="AX7" s="171">
        <f t="shared" si="1"/>
        <v>0</v>
      </c>
      <c r="AY7" s="171">
        <f t="shared" si="2"/>
        <v>0</v>
      </c>
      <c r="AZ7" s="171">
        <f t="shared" si="3"/>
        <v>0</v>
      </c>
      <c r="BA7" s="171">
        <f t="shared" si="4"/>
        <v>0</v>
      </c>
      <c r="BB7" s="171">
        <f t="shared" si="5"/>
        <v>0</v>
      </c>
      <c r="BE7" s="6">
        <v>15.5</v>
      </c>
      <c r="BF7" s="6">
        <v>45</v>
      </c>
    </row>
    <row r="8" spans="1:58" ht="80" customHeight="1">
      <c r="A8" s="152" t="s">
        <v>38</v>
      </c>
      <c r="B8" s="152" t="s">
        <v>39</v>
      </c>
      <c r="C8" s="166" t="s">
        <v>46</v>
      </c>
      <c r="D8" s="168">
        <v>5</v>
      </c>
      <c r="E8" s="219" t="str">
        <f>'Area 23'!BQ9</f>
        <v>Low Priority Data Gap</v>
      </c>
      <c r="F8" s="220" t="str">
        <f>'Area 23'!BW9</f>
        <v>Low Priority Data Gap</v>
      </c>
      <c r="G8" s="219" t="str">
        <f>'Area 23'!L9</f>
        <v>Low</v>
      </c>
      <c r="H8" s="220" t="str">
        <f>'Area 23'!R9</f>
        <v>Low</v>
      </c>
      <c r="I8" s="219" t="str">
        <f>'Area 23'!AE9</f>
        <v>Low Priority Data Gap</v>
      </c>
      <c r="J8" s="220" t="str">
        <f>'Area 23'!AK9</f>
        <v>Low Priority Data Gap</v>
      </c>
      <c r="K8" s="219" t="str">
        <f>'Area 23'!AX9</f>
        <v>Low Priority Data Gap</v>
      </c>
      <c r="L8" s="220" t="str">
        <f>'Area 23'!BD9</f>
        <v>Low Priority Data Gap</v>
      </c>
      <c r="M8" s="219" t="str">
        <f>'Area 24'!L9</f>
        <v>Very Low</v>
      </c>
      <c r="N8" s="220" t="str">
        <f>'Area 24'!R9</f>
        <v>Very Low</v>
      </c>
      <c r="O8" s="219" t="str">
        <f>'Area 24'!AF9</f>
        <v>Very Low</v>
      </c>
      <c r="P8" s="220" t="str">
        <f>'Area 24'!AL9</f>
        <v>Very Low</v>
      </c>
      <c r="Q8" s="219" t="str">
        <f>'Area 24'!BT9</f>
        <v>Very Low</v>
      </c>
      <c r="R8" s="220" t="str">
        <f>'Area 24'!BZ9</f>
        <v>Very Low</v>
      </c>
      <c r="S8" s="219" t="str">
        <f>'Area 24'!AZ9</f>
        <v>Very Low</v>
      </c>
      <c r="T8" s="220" t="str">
        <f>'Area 24'!BF9</f>
        <v>Very Low</v>
      </c>
      <c r="U8" s="219" t="str">
        <f>'Area 24'!CO9</f>
        <v>Very Low</v>
      </c>
      <c r="V8" s="220" t="str">
        <f>'Area 24'!CU9</f>
        <v>Very Low</v>
      </c>
      <c r="W8" s="219" t="str">
        <f>'Area 24'!DK9</f>
        <v>Very Low</v>
      </c>
      <c r="X8" s="220" t="str">
        <f>'Area 24'!DQ9</f>
        <v>Very Low</v>
      </c>
      <c r="Y8" s="219" t="str">
        <f>'Area 24'!EF9</f>
        <v>Very Low</v>
      </c>
      <c r="Z8" s="219" t="str">
        <f>'Area 24'!EL9</f>
        <v>Very Low</v>
      </c>
      <c r="AA8" s="219" t="str">
        <f>'Area 24'!FA9</f>
        <v>Very Low</v>
      </c>
      <c r="AB8" s="220" t="str">
        <f>'Area 24'!FG9</f>
        <v>Very Low</v>
      </c>
      <c r="AC8" s="219" t="str">
        <f>'Area 24'!FV9</f>
        <v>Very Low</v>
      </c>
      <c r="AD8" s="220" t="str">
        <f>'Area 24'!GB9</f>
        <v>Very Low</v>
      </c>
      <c r="AE8" s="219" t="str">
        <f>'Area 24'!GQ9</f>
        <v>Very Low</v>
      </c>
      <c r="AF8" s="220" t="str">
        <f>'Area 24'!GW9</f>
        <v>Very Low</v>
      </c>
      <c r="AG8" s="219" t="str">
        <f>'Area 25'!L8</f>
        <v>Very Low</v>
      </c>
      <c r="AH8" s="220" t="str">
        <f>'Area 25'!R8</f>
        <v>Very Low</v>
      </c>
      <c r="AI8" s="219" t="str">
        <f>'Area 25'!AE8</f>
        <v>Very Low</v>
      </c>
      <c r="AJ8" s="220" t="str">
        <f>'Area 25'!AK8</f>
        <v>Very Low</v>
      </c>
      <c r="AK8" s="219" t="str">
        <f>'Area 25'!AX8</f>
        <v>Very Low</v>
      </c>
      <c r="AL8" s="220" t="str">
        <f>'Area 25'!BD8</f>
        <v>Very Low</v>
      </c>
      <c r="AM8" s="388" t="str">
        <f>'Area 25'!BQ8</f>
        <v>Very Low</v>
      </c>
      <c r="AN8" s="220" t="str">
        <f>'Area 25'!BW8</f>
        <v>Very Low</v>
      </c>
      <c r="AO8" s="219" t="str">
        <f>'Area 25'!CJ8</f>
        <v>Very Low</v>
      </c>
      <c r="AP8" s="220" t="str">
        <f>'Area 25'!CP8</f>
        <v>Very Low</v>
      </c>
      <c r="AQ8" s="219" t="str">
        <f>'Area 25'!DC8</f>
        <v>Very Low</v>
      </c>
      <c r="AR8" s="220" t="str">
        <f>'Area 25'!DI8</f>
        <v>Very Low</v>
      </c>
      <c r="AS8" s="219" t="str">
        <f>'Area 26'!AE8</f>
        <v>Very Low</v>
      </c>
      <c r="AT8" s="221" t="str">
        <f>'Area 26'!AK8</f>
        <v>Very Low</v>
      </c>
      <c r="AU8" s="222" t="str">
        <f>'Area 26'!M8</f>
        <v>Low</v>
      </c>
      <c r="AV8" s="223" t="str">
        <f>'Area 26'!S8</f>
        <v>Low</v>
      </c>
      <c r="AW8" s="171">
        <f t="shared" si="0"/>
        <v>0</v>
      </c>
      <c r="AX8" s="171">
        <f t="shared" si="1"/>
        <v>34</v>
      </c>
      <c r="AY8" s="171">
        <f t="shared" si="2"/>
        <v>2</v>
      </c>
      <c r="AZ8" s="171">
        <f t="shared" si="3"/>
        <v>0</v>
      </c>
      <c r="BA8" s="171">
        <f t="shared" si="4"/>
        <v>0</v>
      </c>
      <c r="BB8" s="171">
        <f t="shared" si="5"/>
        <v>0</v>
      </c>
      <c r="BE8" s="6">
        <v>29.5</v>
      </c>
      <c r="BF8" s="6">
        <v>0</v>
      </c>
    </row>
    <row r="9" spans="1:58" ht="80" customHeight="1">
      <c r="A9" s="152" t="s">
        <v>38</v>
      </c>
      <c r="B9" s="152" t="s">
        <v>47</v>
      </c>
      <c r="C9" s="165" t="s">
        <v>48</v>
      </c>
      <c r="D9" s="168">
        <v>6</v>
      </c>
      <c r="E9" s="219" t="str">
        <f>'Area 23'!BQ10</f>
        <v>Moderate</v>
      </c>
      <c r="F9" s="220" t="str">
        <f>'Area 23'!BW10</f>
        <v>Moderate</v>
      </c>
      <c r="G9" s="219" t="str">
        <f>'Area 23'!L10</f>
        <v>Very High</v>
      </c>
      <c r="H9" s="220" t="str">
        <f>'Area 23'!R10</f>
        <v>Very High</v>
      </c>
      <c r="I9" s="219" t="str">
        <f>'Area 23'!AE10</f>
        <v>Moderate</v>
      </c>
      <c r="J9" s="220" t="str">
        <f>'Area 23'!AK10</f>
        <v>High</v>
      </c>
      <c r="K9" s="219" t="str">
        <f>'Area 23'!AX10</f>
        <v>Low Priority Data Gap</v>
      </c>
      <c r="L9" s="220" t="str">
        <f>'Area 23'!BD10</f>
        <v>Low Priority Data Gap</v>
      </c>
      <c r="M9" s="219" t="str">
        <f>'Area 24'!L10</f>
        <v>Very Low</v>
      </c>
      <c r="N9" s="220" t="str">
        <f>'Area 24'!R10</f>
        <v>Low</v>
      </c>
      <c r="O9" s="219" t="str">
        <f>'Area 24'!AF10</f>
        <v>Very Low</v>
      </c>
      <c r="P9" s="220" t="str">
        <f>'Area 24'!AL10</f>
        <v>Low</v>
      </c>
      <c r="Q9" s="219" t="str">
        <f>'Area 24'!BT10</f>
        <v>Moderate</v>
      </c>
      <c r="R9" s="220" t="str">
        <f>'Area 24'!BZ10</f>
        <v>High</v>
      </c>
      <c r="S9" s="219" t="str">
        <f>'Area 24'!AZ10</f>
        <v>Moderate</v>
      </c>
      <c r="T9" s="220" t="str">
        <f>'Area 24'!BF10</f>
        <v>High</v>
      </c>
      <c r="U9" s="219" t="str">
        <f>'Area 24'!CO10</f>
        <v>High</v>
      </c>
      <c r="V9" s="220" t="str">
        <f>'Area 24'!CU10</f>
        <v>Very High</v>
      </c>
      <c r="W9" s="219" t="str">
        <f>'Area 24'!DK10</f>
        <v>Very Low</v>
      </c>
      <c r="X9" s="220" t="str">
        <f>'Area 24'!DQ10</f>
        <v>Very Low</v>
      </c>
      <c r="Y9" s="219" t="str">
        <f>'Area 24'!EF10</f>
        <v>High</v>
      </c>
      <c r="Z9" s="219" t="str">
        <f>'Area 24'!EL10</f>
        <v>Very High</v>
      </c>
      <c r="AA9" s="219" t="str">
        <f>'Area 24'!FA10</f>
        <v>Very High</v>
      </c>
      <c r="AB9" s="220" t="str">
        <f>'Area 24'!FG10</f>
        <v>Very High</v>
      </c>
      <c r="AC9" s="219" t="str">
        <f>'Area 24'!FV10</f>
        <v>High</v>
      </c>
      <c r="AD9" s="220" t="str">
        <f>'Area 24'!GB10</f>
        <v>Very High</v>
      </c>
      <c r="AE9" s="219" t="str">
        <f>'Area 24'!GQ10</f>
        <v>Very High</v>
      </c>
      <c r="AF9" s="220" t="str">
        <f>'Area 24'!GW10</f>
        <v>Very High</v>
      </c>
      <c r="AG9" s="219" t="str">
        <f>'Area 25'!L9</f>
        <v>High</v>
      </c>
      <c r="AH9" s="220" t="str">
        <f>'Area 25'!R9</f>
        <v>Very High</v>
      </c>
      <c r="AI9" s="219" t="str">
        <f>'Area 25'!AE9</f>
        <v>Very Low</v>
      </c>
      <c r="AJ9" s="220" t="str">
        <f>'Area 25'!AK9</f>
        <v>Low</v>
      </c>
      <c r="AK9" s="219" t="str">
        <f>'Area 25'!AX9</f>
        <v>High Priority Data Gap</v>
      </c>
      <c r="AL9" s="220" t="str">
        <f>'Area 25'!BD9</f>
        <v>High Priority Data Gap</v>
      </c>
      <c r="AM9" s="388" t="str">
        <f>'Area 25'!BQ9</f>
        <v>High Priority Data Gap</v>
      </c>
      <c r="AN9" s="220" t="str">
        <f>'Area 25'!BW9</f>
        <v>High Priority Data Gap</v>
      </c>
      <c r="AO9" s="219" t="str">
        <f>'Area 25'!CJ9</f>
        <v>Very High</v>
      </c>
      <c r="AP9" s="220" t="str">
        <f>'Area 25'!CP9</f>
        <v>Very High</v>
      </c>
      <c r="AQ9" s="219" t="str">
        <f>'Area 25'!DC9</f>
        <v>Very High</v>
      </c>
      <c r="AR9" s="220" t="str">
        <f>'Area 25'!DI9</f>
        <v>Very High</v>
      </c>
      <c r="AS9" s="219" t="str">
        <f>'Area 26'!AE9</f>
        <v>Very Low</v>
      </c>
      <c r="AT9" s="221" t="str">
        <f>'Area 26'!AK9</f>
        <v>Moderate</v>
      </c>
      <c r="AU9" s="222" t="str">
        <f>'Area 26'!M9</f>
        <v>Very High</v>
      </c>
      <c r="AV9" s="223" t="str">
        <f>'Area 26'!S9</f>
        <v>Very High</v>
      </c>
      <c r="AW9" s="171">
        <f t="shared" si="0"/>
        <v>0</v>
      </c>
      <c r="AX9" s="171">
        <f t="shared" si="1"/>
        <v>6</v>
      </c>
      <c r="AY9" s="171">
        <f t="shared" si="2"/>
        <v>3</v>
      </c>
      <c r="AZ9" s="171">
        <f t="shared" si="3"/>
        <v>3</v>
      </c>
      <c r="BA9" s="171">
        <f t="shared" si="4"/>
        <v>6</v>
      </c>
      <c r="BB9" s="171">
        <f t="shared" si="5"/>
        <v>14</v>
      </c>
      <c r="BE9" s="6">
        <v>29.5</v>
      </c>
      <c r="BF9" s="6">
        <v>45</v>
      </c>
    </row>
    <row r="10" spans="1:58" ht="80" customHeight="1">
      <c r="A10" s="152" t="s">
        <v>38</v>
      </c>
      <c r="B10" s="152" t="s">
        <v>47</v>
      </c>
      <c r="C10" s="165" t="s">
        <v>49</v>
      </c>
      <c r="D10" s="168">
        <v>7</v>
      </c>
      <c r="E10" s="219" t="str">
        <f>'Area 23'!BQ11</f>
        <v>Very High</v>
      </c>
      <c r="F10" s="220" t="str">
        <f>'Area 23'!BW11</f>
        <v>Very High</v>
      </c>
      <c r="G10" s="219" t="str">
        <f>'Area 23'!L11</f>
        <v>Low Priority Data Gap</v>
      </c>
      <c r="H10" s="220" t="str">
        <f>'Area 23'!R11</f>
        <v>Low Priority Data Gap</v>
      </c>
      <c r="I10" s="219" t="str">
        <f>'Area 23'!AE11</f>
        <v>Moderate</v>
      </c>
      <c r="J10" s="220" t="str">
        <f>'Area 23'!AK11</f>
        <v>Very High</v>
      </c>
      <c r="K10" s="219" t="str">
        <f>'Area 23'!AX11</f>
        <v>Low</v>
      </c>
      <c r="L10" s="220" t="str">
        <f>'Area 23'!BD11</f>
        <v>Moderate</v>
      </c>
      <c r="M10" s="219" t="str">
        <f>'Area 24'!L11</f>
        <v>Very Low</v>
      </c>
      <c r="N10" s="220" t="str">
        <f>'Area 24'!R11</f>
        <v>Very Low</v>
      </c>
      <c r="O10" s="219" t="str">
        <f>'Area 24'!AF11</f>
        <v>Very Low</v>
      </c>
      <c r="P10" s="220" t="str">
        <f>'Area 24'!AL11</f>
        <v>Very Low</v>
      </c>
      <c r="Q10" s="219" t="str">
        <f>'Area 24'!BT11</f>
        <v>Moderate</v>
      </c>
      <c r="R10" s="220" t="str">
        <f>'Area 24'!BZ11</f>
        <v>High</v>
      </c>
      <c r="S10" s="219" t="str">
        <f>'Area 24'!AZ11</f>
        <v>Moderate</v>
      </c>
      <c r="T10" s="220" t="str">
        <f>'Area 24'!BF11</f>
        <v>High</v>
      </c>
      <c r="U10" s="219" t="str">
        <f>'Area 24'!CO11</f>
        <v>Moderate</v>
      </c>
      <c r="V10" s="220" t="str">
        <f>'Area 24'!CU11</f>
        <v>High</v>
      </c>
      <c r="W10" s="219" t="str">
        <f>'Area 24'!DK11</f>
        <v>Very Low</v>
      </c>
      <c r="X10" s="220" t="str">
        <f>'Area 24'!DQ11</f>
        <v>Very Low</v>
      </c>
      <c r="Y10" s="219" t="str">
        <f>'Area 24'!EF11</f>
        <v>High</v>
      </c>
      <c r="Z10" s="219" t="str">
        <f>'Area 24'!EL11</f>
        <v>Very High</v>
      </c>
      <c r="AA10" s="219" t="str">
        <f>'Area 24'!FA11</f>
        <v>Very High</v>
      </c>
      <c r="AB10" s="220" t="str">
        <f>'Area 24'!FG11</f>
        <v>Very High</v>
      </c>
      <c r="AC10" s="219" t="str">
        <f>'Area 24'!FV11</f>
        <v>Low Priority Data Gap</v>
      </c>
      <c r="AD10" s="220" t="str">
        <f>'Area 24'!GB11</f>
        <v>Low Priority Data Gap</v>
      </c>
      <c r="AE10" s="219" t="str">
        <f>'Area 24'!GQ11</f>
        <v>Low</v>
      </c>
      <c r="AF10" s="220" t="str">
        <f>'Area 24'!GW11</f>
        <v>Low</v>
      </c>
      <c r="AG10" s="219" t="str">
        <f>'Area 25'!L10</f>
        <v>Very Low</v>
      </c>
      <c r="AH10" s="220" t="str">
        <f>'Area 25'!R10</f>
        <v>Low</v>
      </c>
      <c r="AI10" s="219" t="str">
        <f>'Area 25'!AE10</f>
        <v>Very Low</v>
      </c>
      <c r="AJ10" s="220" t="str">
        <f>'Area 25'!AK10</f>
        <v>Low</v>
      </c>
      <c r="AK10" s="219" t="str">
        <f>'Area 25'!AX10</f>
        <v>High Priority Data Gap</v>
      </c>
      <c r="AL10" s="220" t="str">
        <f>'Area 25'!BD10</f>
        <v>High Priority Data Gap</v>
      </c>
      <c r="AM10" s="388" t="str">
        <f>'Area 25'!BQ10</f>
        <v>Very Low</v>
      </c>
      <c r="AN10" s="220" t="str">
        <f>'Area 25'!BW10</f>
        <v>Very Low</v>
      </c>
      <c r="AO10" s="219" t="str">
        <f>'Area 25'!CJ10</f>
        <v>Moderate</v>
      </c>
      <c r="AP10" s="220" t="str">
        <f>'Area 25'!CP10</f>
        <v>Very High</v>
      </c>
      <c r="AQ10" s="219" t="str">
        <f>'Area 25'!DC10</f>
        <v>Low</v>
      </c>
      <c r="AR10" s="220" t="str">
        <f>'Area 25'!DI10</f>
        <v>Moderate</v>
      </c>
      <c r="AS10" s="219" t="str">
        <f>'Area 26'!AE10</f>
        <v>Very Low</v>
      </c>
      <c r="AT10" s="221" t="str">
        <f>'Area 26'!AK10</f>
        <v>Very Low</v>
      </c>
      <c r="AU10" s="222" t="str">
        <f>'Area 26'!M10</f>
        <v>Very Low</v>
      </c>
      <c r="AV10" s="223" t="str">
        <f>'Area 26'!S10</f>
        <v>Very Low</v>
      </c>
      <c r="AW10" s="171">
        <f t="shared" si="0"/>
        <v>0</v>
      </c>
      <c r="AX10" s="171">
        <f t="shared" si="1"/>
        <v>14</v>
      </c>
      <c r="AY10" s="171">
        <f t="shared" si="2"/>
        <v>6</v>
      </c>
      <c r="AZ10" s="171">
        <f t="shared" si="3"/>
        <v>6</v>
      </c>
      <c r="BA10" s="171">
        <f t="shared" si="4"/>
        <v>4</v>
      </c>
      <c r="BB10" s="171">
        <f t="shared" si="5"/>
        <v>4</v>
      </c>
      <c r="BE10" s="6">
        <v>46.5</v>
      </c>
      <c r="BF10" s="6">
        <v>0</v>
      </c>
    </row>
    <row r="11" spans="1:58" ht="80" customHeight="1">
      <c r="A11" s="152" t="s">
        <v>38</v>
      </c>
      <c r="B11" s="152" t="s">
        <v>47</v>
      </c>
      <c r="C11" s="165" t="s">
        <v>50</v>
      </c>
      <c r="D11" s="168">
        <v>8</v>
      </c>
      <c r="E11" s="219" t="str">
        <f>'Area 23'!BQ12</f>
        <v>Very Low</v>
      </c>
      <c r="F11" s="220" t="str">
        <f>'Area 23'!BW12</f>
        <v>Very Low</v>
      </c>
      <c r="G11" s="219" t="str">
        <f>'Area 23'!L12</f>
        <v>Very Low</v>
      </c>
      <c r="H11" s="220" t="str">
        <f>'Area 23'!R12</f>
        <v>Low</v>
      </c>
      <c r="I11" s="219" t="str">
        <f>'Area 23'!AE12</f>
        <v>Moderate</v>
      </c>
      <c r="J11" s="220" t="str">
        <f>'Area 23'!AK12</f>
        <v>Very High</v>
      </c>
      <c r="K11" s="219" t="str">
        <f>'Area 23'!AX12</f>
        <v>Low</v>
      </c>
      <c r="L11" s="220" t="str">
        <f>'Area 23'!BD12</f>
        <v>Moderate</v>
      </c>
      <c r="M11" s="219" t="str">
        <f>'Area 24'!L12</f>
        <v>Very Low</v>
      </c>
      <c r="N11" s="220" t="str">
        <f>'Area 24'!R12</f>
        <v>Very Low</v>
      </c>
      <c r="O11" s="219" t="str">
        <f>'Area 24'!AF12</f>
        <v>Very Low</v>
      </c>
      <c r="P11" s="220" t="str">
        <f>'Area 24'!AL12</f>
        <v>Very Low</v>
      </c>
      <c r="Q11" s="219" t="str">
        <f>'Area 24'!BT12</f>
        <v>Moderate</v>
      </c>
      <c r="R11" s="220" t="str">
        <f>'Area 24'!BZ12</f>
        <v>High</v>
      </c>
      <c r="S11" s="219" t="str">
        <f>'Area 24'!AZ12</f>
        <v>Moderate</v>
      </c>
      <c r="T11" s="220" t="str">
        <f>'Area 24'!BF12</f>
        <v>High</v>
      </c>
      <c r="U11" s="219" t="str">
        <f>'Area 24'!CO12</f>
        <v>Very Low</v>
      </c>
      <c r="V11" s="220" t="str">
        <f>'Area 24'!CU12</f>
        <v>Very Low</v>
      </c>
      <c r="W11" s="219" t="str">
        <f>'Area 24'!DK12</f>
        <v>Very Low</v>
      </c>
      <c r="X11" s="220" t="str">
        <f>'Area 24'!DQ12</f>
        <v>Very Low</v>
      </c>
      <c r="Y11" s="219" t="str">
        <f>'Area 24'!EF12</f>
        <v>Very Low</v>
      </c>
      <c r="Z11" s="219" t="str">
        <f>'Area 24'!EL12</f>
        <v>Very Low</v>
      </c>
      <c r="AA11" s="219" t="str">
        <f>'Area 24'!FA12</f>
        <v>Very High</v>
      </c>
      <c r="AB11" s="220" t="str">
        <f>'Area 24'!FG12</f>
        <v>Very High</v>
      </c>
      <c r="AC11" s="219" t="str">
        <f>'Area 24'!FV12</f>
        <v>Low Priority Data Gap</v>
      </c>
      <c r="AD11" s="220" t="str">
        <f>'Area 24'!GB12</f>
        <v>Low Priority Data Gap</v>
      </c>
      <c r="AE11" s="219" t="str">
        <f>'Area 24'!GQ12</f>
        <v>Low</v>
      </c>
      <c r="AF11" s="220" t="str">
        <f>'Area 24'!GW12</f>
        <v>Low</v>
      </c>
      <c r="AG11" s="219" t="str">
        <f>'Area 25'!L11</f>
        <v>Very Low</v>
      </c>
      <c r="AH11" s="220" t="str">
        <f>'Area 25'!R11</f>
        <v>Low</v>
      </c>
      <c r="AI11" s="219" t="str">
        <f>'Area 25'!AE11</f>
        <v>Very Low</v>
      </c>
      <c r="AJ11" s="220" t="str">
        <f>'Area 25'!AK11</f>
        <v>Low</v>
      </c>
      <c r="AK11" s="219" t="str">
        <f>'Area 25'!AX11</f>
        <v>Very Low</v>
      </c>
      <c r="AL11" s="220" t="str">
        <f>'Area 25'!BD11</f>
        <v>Very Low</v>
      </c>
      <c r="AM11" s="388" t="str">
        <f>'Area 25'!BQ11</f>
        <v>Very Low</v>
      </c>
      <c r="AN11" s="220" t="str">
        <f>'Area 25'!BW11</f>
        <v>Very Low</v>
      </c>
      <c r="AO11" s="219" t="str">
        <f>'Area 25'!CJ11</f>
        <v>Moderate</v>
      </c>
      <c r="AP11" s="220" t="str">
        <f>'Area 25'!CP11</f>
        <v>Very High</v>
      </c>
      <c r="AQ11" s="219" t="str">
        <f>'Area 25'!DC11</f>
        <v>Low</v>
      </c>
      <c r="AR11" s="220" t="str">
        <f>'Area 25'!DI11</f>
        <v>Moderate</v>
      </c>
      <c r="AS11" s="219" t="str">
        <f>'Area 26'!AE11</f>
        <v>Very Low</v>
      </c>
      <c r="AT11" s="221" t="str">
        <f>'Area 26'!AK11</f>
        <v>Very Low</v>
      </c>
      <c r="AU11" s="222" t="str">
        <f>'Area 26'!M11</f>
        <v>Very Low</v>
      </c>
      <c r="AV11" s="223" t="str">
        <f>'Area 26'!S11</f>
        <v>Very Low</v>
      </c>
      <c r="AW11" s="171">
        <f t="shared" si="0"/>
        <v>0</v>
      </c>
      <c r="AX11" s="171">
        <f t="shared" si="1"/>
        <v>20</v>
      </c>
      <c r="AY11" s="171">
        <f t="shared" si="2"/>
        <v>6</v>
      </c>
      <c r="AZ11" s="171">
        <f t="shared" si="3"/>
        <v>5</v>
      </c>
      <c r="BA11" s="171">
        <f t="shared" si="4"/>
        <v>2</v>
      </c>
      <c r="BB11" s="171">
        <f t="shared" si="5"/>
        <v>3</v>
      </c>
      <c r="BE11" s="6">
        <v>46.5</v>
      </c>
      <c r="BF11" s="6">
        <v>45</v>
      </c>
    </row>
    <row r="12" spans="1:58" ht="80" customHeight="1">
      <c r="A12" s="152" t="s">
        <v>38</v>
      </c>
      <c r="B12" s="152" t="s">
        <v>51</v>
      </c>
      <c r="C12" s="165" t="s">
        <v>52</v>
      </c>
      <c r="D12" s="168">
        <v>9</v>
      </c>
      <c r="E12" s="219" t="str">
        <f>'Area 23'!BQ13</f>
        <v>Very Low</v>
      </c>
      <c r="F12" s="220" t="str">
        <f>'Area 23'!BW13</f>
        <v>Very Low</v>
      </c>
      <c r="G12" s="219" t="str">
        <f>'Area 23'!L13</f>
        <v>Moderate</v>
      </c>
      <c r="H12" s="220" t="str">
        <f>'Area 23'!R13</f>
        <v>High</v>
      </c>
      <c r="I12" s="219" t="str">
        <f>'Area 23'!AE13</f>
        <v>Very High</v>
      </c>
      <c r="J12" s="220" t="str">
        <f>'Area 23'!AK13</f>
        <v>Very High</v>
      </c>
      <c r="K12" s="219" t="str">
        <f>'Area 23'!AX13</f>
        <v>Moderate</v>
      </c>
      <c r="L12" s="220" t="str">
        <f>'Area 23'!BD13</f>
        <v>High</v>
      </c>
      <c r="M12" s="219" t="str">
        <f>'Area 24'!L13</f>
        <v>Very Low</v>
      </c>
      <c r="N12" s="220" t="str">
        <f>'Area 24'!R13</f>
        <v>Very Low</v>
      </c>
      <c r="O12" s="219" t="str">
        <f>'Area 24'!AF13</f>
        <v>Very Low</v>
      </c>
      <c r="P12" s="220" t="str">
        <f>'Area 24'!AL13</f>
        <v>Very Low</v>
      </c>
      <c r="Q12" s="219" t="str">
        <f>'Area 24'!BT13</f>
        <v>Very Low</v>
      </c>
      <c r="R12" s="220" t="str">
        <f>'Area 24'!BZ13</f>
        <v>Very Low</v>
      </c>
      <c r="S12" s="219" t="str">
        <f>'Area 24'!AZ13</f>
        <v>Very Low</v>
      </c>
      <c r="T12" s="220" t="str">
        <f>'Area 24'!BF13</f>
        <v>Very Low</v>
      </c>
      <c r="U12" s="219" t="str">
        <f>'Area 24'!CO13</f>
        <v>Very Low</v>
      </c>
      <c r="V12" s="220" t="str">
        <f>'Area 24'!CU13</f>
        <v>Very Low</v>
      </c>
      <c r="W12" s="219" t="str">
        <f>'Area 24'!DK13</f>
        <v>Low</v>
      </c>
      <c r="X12" s="220" t="str">
        <f>'Area 24'!DQ13</f>
        <v>Moderate</v>
      </c>
      <c r="Y12" s="219" t="str">
        <f>'Area 24'!EF13</f>
        <v>Low</v>
      </c>
      <c r="Z12" s="219" t="str">
        <f>'Area 24'!EL13</f>
        <v>Moderate</v>
      </c>
      <c r="AA12" s="219" t="str">
        <f>'Area 24'!FA13</f>
        <v>Very Low</v>
      </c>
      <c r="AB12" s="220" t="str">
        <f>'Area 24'!FG13</f>
        <v>Low</v>
      </c>
      <c r="AC12" s="219" t="str">
        <f>'Area 24'!FV13</f>
        <v>Very Low</v>
      </c>
      <c r="AD12" s="220" t="str">
        <f>'Area 24'!GB13</f>
        <v>Low</v>
      </c>
      <c r="AE12" s="219" t="str">
        <f>'Area 24'!GQ13</f>
        <v>Very Low</v>
      </c>
      <c r="AF12" s="220" t="str">
        <f>'Area 24'!GW13</f>
        <v>Low</v>
      </c>
      <c r="AG12" s="219" t="str">
        <f>'Area 25'!L12</f>
        <v>Very Low</v>
      </c>
      <c r="AH12" s="220" t="str">
        <f>'Area 25'!R12</f>
        <v>Low</v>
      </c>
      <c r="AI12" s="219" t="str">
        <f>'Area 25'!AE12</f>
        <v>Very Low</v>
      </c>
      <c r="AJ12" s="220" t="str">
        <f>'Area 25'!AK12</f>
        <v>Low</v>
      </c>
      <c r="AK12" s="219" t="str">
        <f>'Area 25'!AX12</f>
        <v>Very Low</v>
      </c>
      <c r="AL12" s="220" t="str">
        <f>'Area 25'!BD12</f>
        <v>Very Low</v>
      </c>
      <c r="AM12" s="388" t="str">
        <f>'Area 25'!BQ12</f>
        <v>Very Low</v>
      </c>
      <c r="AN12" s="220" t="str">
        <f>'Area 25'!BW12</f>
        <v>Very Low</v>
      </c>
      <c r="AO12" s="219" t="str">
        <f>'Area 25'!CJ12</f>
        <v>Very Low</v>
      </c>
      <c r="AP12" s="220" t="str">
        <f>'Area 25'!CP12</f>
        <v>Low</v>
      </c>
      <c r="AQ12" s="219" t="str">
        <f>'Area 25'!DC12</f>
        <v>Very Low</v>
      </c>
      <c r="AR12" s="220" t="str">
        <f>'Area 25'!DI12</f>
        <v>Low</v>
      </c>
      <c r="AS12" s="219" t="str">
        <f>'Area 26'!AE12</f>
        <v>Low</v>
      </c>
      <c r="AT12" s="221" t="str">
        <f>'Area 26'!AK12</f>
        <v>Low</v>
      </c>
      <c r="AU12" s="222" t="str">
        <f>'Area 26'!M12</f>
        <v>Very Low</v>
      </c>
      <c r="AV12" s="223" t="str">
        <f>'Area 26'!S12</f>
        <v>Very Low</v>
      </c>
      <c r="AW12" s="171">
        <f t="shared" si="0"/>
        <v>0</v>
      </c>
      <c r="AX12" s="171">
        <f t="shared" si="1"/>
        <v>23</v>
      </c>
      <c r="AY12" s="171">
        <f t="shared" si="2"/>
        <v>11</v>
      </c>
      <c r="AZ12" s="171">
        <f t="shared" si="3"/>
        <v>3</v>
      </c>
      <c r="BA12" s="171">
        <f t="shared" si="4"/>
        <v>1</v>
      </c>
      <c r="BB12" s="171">
        <f t="shared" si="5"/>
        <v>0</v>
      </c>
      <c r="BE12" s="6">
        <v>66.5</v>
      </c>
      <c r="BF12" s="6">
        <v>0</v>
      </c>
    </row>
    <row r="13" spans="1:58" ht="80" customHeight="1">
      <c r="A13" s="152" t="s">
        <v>38</v>
      </c>
      <c r="B13" s="152" t="s">
        <v>51</v>
      </c>
      <c r="C13" s="165" t="s">
        <v>53</v>
      </c>
      <c r="D13" s="168">
        <v>10</v>
      </c>
      <c r="E13" s="219" t="str">
        <f>'Area 23'!BQ14</f>
        <v>Very Low</v>
      </c>
      <c r="F13" s="220" t="str">
        <f>'Area 23'!BW14</f>
        <v>Very Low</v>
      </c>
      <c r="G13" s="219" t="str">
        <f>'Area 23'!L14</f>
        <v>High Priority Data Gap</v>
      </c>
      <c r="H13" s="220" t="str">
        <f>'Area 23'!R14</f>
        <v>High Priority Data Gap</v>
      </c>
      <c r="I13" s="219" t="str">
        <f>'Area 23'!AE14</f>
        <v>High Priority Data Gap</v>
      </c>
      <c r="J13" s="220" t="str">
        <f>'Area 23'!AK14</f>
        <v>High Priority Data Gap</v>
      </c>
      <c r="K13" s="219" t="str">
        <f>'Area 23'!AX14</f>
        <v>High Priority Data Gap</v>
      </c>
      <c r="L13" s="220" t="str">
        <f>'Area 23'!BD14</f>
        <v>High Priority Data Gap</v>
      </c>
      <c r="M13" s="219" t="str">
        <f>'Area 24'!L14</f>
        <v>High Priority Data Gap</v>
      </c>
      <c r="N13" s="220" t="str">
        <f>'Area 24'!R14</f>
        <v>High Priority Data Gap</v>
      </c>
      <c r="O13" s="219" t="str">
        <f>'Area 24'!AF14</f>
        <v>High Priority Data Gap</v>
      </c>
      <c r="P13" s="220" t="str">
        <f>'Area 24'!AL14</f>
        <v>High Priority Data Gap</v>
      </c>
      <c r="Q13" s="219" t="str">
        <f>'Area 24'!BT14</f>
        <v>High Priority Data Gap</v>
      </c>
      <c r="R13" s="220" t="str">
        <f>'Area 24'!BZ14</f>
        <v>High Priority Data Gap</v>
      </c>
      <c r="S13" s="219" t="str">
        <f>'Area 24'!AZ14</f>
        <v>High Priority Data Gap</v>
      </c>
      <c r="T13" s="220" t="str">
        <f>'Area 24'!BF14</f>
        <v>High Priority Data Gap</v>
      </c>
      <c r="U13" s="219" t="str">
        <f>'Area 24'!CO14</f>
        <v>High Priority Data Gap</v>
      </c>
      <c r="V13" s="220" t="str">
        <f>'Area 24'!CU14</f>
        <v>High Priority Data Gap</v>
      </c>
      <c r="W13" s="219" t="str">
        <f>'Area 24'!DK14</f>
        <v>High Priority Data Gap</v>
      </c>
      <c r="X13" s="220" t="str">
        <f>'Area 24'!DQ14</f>
        <v>High Priority Data Gap</v>
      </c>
      <c r="Y13" s="219" t="str">
        <f>'Area 24'!EF14</f>
        <v>High Priority Data Gap</v>
      </c>
      <c r="Z13" s="219" t="str">
        <f>'Area 24'!EL14</f>
        <v>High Priority Data Gap</v>
      </c>
      <c r="AA13" s="219" t="str">
        <f>'Area 24'!FA14</f>
        <v>High Priority Data Gap</v>
      </c>
      <c r="AB13" s="220" t="str">
        <f>'Area 24'!FG14</f>
        <v>High Priority Data Gap</v>
      </c>
      <c r="AC13" s="219" t="str">
        <f>'Area 24'!FV14</f>
        <v>High Priority Data Gap</v>
      </c>
      <c r="AD13" s="220" t="str">
        <f>'Area 24'!GB14</f>
        <v>High Priority Data Gap</v>
      </c>
      <c r="AE13" s="219" t="str">
        <f>'Area 24'!GQ14</f>
        <v>High Priority Data Gap</v>
      </c>
      <c r="AF13" s="220" t="str">
        <f>'Area 24'!GW14</f>
        <v>High Priority Data Gap</v>
      </c>
      <c r="AG13" s="219" t="str">
        <f>'Area 25'!L13</f>
        <v>Very Low</v>
      </c>
      <c r="AH13" s="220" t="str">
        <f>'Area 25'!R13</f>
        <v>Very Low</v>
      </c>
      <c r="AI13" s="219" t="str">
        <f>'Area 25'!AE13</f>
        <v>Very Low</v>
      </c>
      <c r="AJ13" s="220" t="str">
        <f>'Area 25'!AK13</f>
        <v>Very Low</v>
      </c>
      <c r="AK13" s="219" t="str">
        <f>'Area 25'!AX13</f>
        <v>Low</v>
      </c>
      <c r="AL13" s="220" t="str">
        <f>'Area 25'!BD13</f>
        <v>Low</v>
      </c>
      <c r="AM13" s="388" t="str">
        <f>'Area 25'!BQ13</f>
        <v>Very Low</v>
      </c>
      <c r="AN13" s="220" t="str">
        <f>'Area 25'!BW13</f>
        <v>Very Low</v>
      </c>
      <c r="AO13" s="219" t="str">
        <f>'Area 25'!CJ13</f>
        <v>Very Low</v>
      </c>
      <c r="AP13" s="220" t="str">
        <f>'Area 25'!CP13</f>
        <v>Very Low</v>
      </c>
      <c r="AQ13" s="219" t="str">
        <f>'Area 25'!DC13</f>
        <v>Very Low</v>
      </c>
      <c r="AR13" s="220" t="str">
        <f>'Area 25'!DI13</f>
        <v>Very Low</v>
      </c>
      <c r="AS13" s="219" t="str">
        <f>'Area 26'!AE13</f>
        <v>Very Low</v>
      </c>
      <c r="AT13" s="221" t="str">
        <f>'Area 26'!AK13</f>
        <v>Very Low</v>
      </c>
      <c r="AU13" s="222" t="str">
        <f>'Area 26'!M13</f>
        <v>Low</v>
      </c>
      <c r="AV13" s="223" t="str">
        <f>'Area 26'!S13</f>
        <v>Low</v>
      </c>
      <c r="AW13" s="171">
        <f t="shared" si="0"/>
        <v>0</v>
      </c>
      <c r="AX13" s="171">
        <f t="shared" si="1"/>
        <v>12</v>
      </c>
      <c r="AY13" s="171">
        <f t="shared" si="2"/>
        <v>4</v>
      </c>
      <c r="AZ13" s="171">
        <f t="shared" si="3"/>
        <v>0</v>
      </c>
      <c r="BA13" s="171">
        <f t="shared" si="4"/>
        <v>0</v>
      </c>
      <c r="BB13" s="171">
        <f t="shared" si="5"/>
        <v>0</v>
      </c>
      <c r="BE13" s="6">
        <v>66.5</v>
      </c>
      <c r="BF13" s="6">
        <v>45</v>
      </c>
    </row>
    <row r="14" spans="1:58" ht="80" customHeight="1">
      <c r="A14" s="152" t="s">
        <v>38</v>
      </c>
      <c r="B14" s="152" t="s">
        <v>54</v>
      </c>
      <c r="C14" s="165" t="s">
        <v>55</v>
      </c>
      <c r="D14" s="168">
        <v>11</v>
      </c>
      <c r="E14" s="219" t="str">
        <f>'Area 23'!BQ15</f>
        <v>Moderate</v>
      </c>
      <c r="F14" s="220" t="str">
        <f>'Area 23'!BW15</f>
        <v>High</v>
      </c>
      <c r="G14" s="219" t="str">
        <f>'Area 23'!L15</f>
        <v>Moderate</v>
      </c>
      <c r="H14" s="220" t="str">
        <f>'Area 23'!R15</f>
        <v>High</v>
      </c>
      <c r="I14" s="219" t="str">
        <f>'Area 23'!AE15</f>
        <v>High Priority Data Gap</v>
      </c>
      <c r="J14" s="220" t="str">
        <f>'Area 23'!AK15</f>
        <v>High Priority Data Gap</v>
      </c>
      <c r="K14" s="219" t="str">
        <f>'Area 23'!AX15</f>
        <v>High</v>
      </c>
      <c r="L14" s="220" t="str">
        <f>'Area 23'!BD15</f>
        <v>Very High</v>
      </c>
      <c r="M14" s="219" t="str">
        <f>'Area 24'!L15</f>
        <v>Low</v>
      </c>
      <c r="N14" s="220" t="str">
        <f>'Area 24'!R15</f>
        <v>Moderate</v>
      </c>
      <c r="O14" s="219" t="str">
        <f>'Area 24'!AF15</f>
        <v>Very Low</v>
      </c>
      <c r="P14" s="220" t="str">
        <f>'Area 24'!AL15</f>
        <v>Low</v>
      </c>
      <c r="Q14" s="219" t="str">
        <f>'Area 24'!BT15</f>
        <v>Low</v>
      </c>
      <c r="R14" s="220" t="str">
        <f>'Area 24'!BZ15</f>
        <v>Moderate</v>
      </c>
      <c r="S14" s="219" t="str">
        <f>'Area 24'!AZ15</f>
        <v>Moderate</v>
      </c>
      <c r="T14" s="220" t="str">
        <f>'Area 24'!BF15</f>
        <v>High</v>
      </c>
      <c r="U14" s="219" t="str">
        <f>'Area 24'!CO15</f>
        <v>Very Low</v>
      </c>
      <c r="V14" s="220" t="str">
        <f>'Area 24'!CU15</f>
        <v>Low</v>
      </c>
      <c r="W14" s="219" t="str">
        <f>'Area 24'!DK15</f>
        <v>Very Low</v>
      </c>
      <c r="X14" s="220" t="str">
        <f>'Area 24'!DQ15</f>
        <v>Low</v>
      </c>
      <c r="Y14" s="219" t="str">
        <f>'Area 24'!EF15</f>
        <v>Low</v>
      </c>
      <c r="Z14" s="219" t="str">
        <f>'Area 24'!EL15</f>
        <v>Moderate</v>
      </c>
      <c r="AA14" s="219" t="str">
        <f>'Area 24'!FA15</f>
        <v>Very Low</v>
      </c>
      <c r="AB14" s="220" t="str">
        <f>'Area 24'!FG15</f>
        <v>Low</v>
      </c>
      <c r="AC14" s="219" t="str">
        <f>'Area 24'!FV15</f>
        <v>Very Low</v>
      </c>
      <c r="AD14" s="220" t="str">
        <f>'Area 24'!GB15</f>
        <v>Low</v>
      </c>
      <c r="AE14" s="219" t="str">
        <f>'Area 24'!GQ15</f>
        <v>Very Low</v>
      </c>
      <c r="AF14" s="220" t="str">
        <f>'Area 24'!GW15</f>
        <v>Low</v>
      </c>
      <c r="AG14" s="219" t="str">
        <f>'Area 25'!L14</f>
        <v>High Priority Data Gap</v>
      </c>
      <c r="AH14" s="220" t="str">
        <f>'Area 25'!R14</f>
        <v>High Priority Data Gap</v>
      </c>
      <c r="AI14" s="219" t="str">
        <f>'Area 25'!AE14</f>
        <v>Very Low</v>
      </c>
      <c r="AJ14" s="220" t="str">
        <f>'Area 25'!AK14</f>
        <v>Low</v>
      </c>
      <c r="AK14" s="219" t="str">
        <f>'Area 25'!AX14</f>
        <v>Low Priority Data Gap</v>
      </c>
      <c r="AL14" s="220" t="str">
        <f>'Area 25'!BD14</f>
        <v>Low Priority Data Gap</v>
      </c>
      <c r="AM14" s="388" t="str">
        <f>'Area 25'!BQ14</f>
        <v>High Priority Data Gap</v>
      </c>
      <c r="AN14" s="220" t="str">
        <f>'Area 25'!BW14</f>
        <v>High Priority Data Gap</v>
      </c>
      <c r="AO14" s="219" t="str">
        <f>'Area 25'!CJ14</f>
        <v>High Priority Data Gap</v>
      </c>
      <c r="AP14" s="220" t="str">
        <f>'Area 25'!CP14</f>
        <v>High Priority Data Gap</v>
      </c>
      <c r="AQ14" s="219" t="str">
        <f>'Area 25'!DC14</f>
        <v>Low</v>
      </c>
      <c r="AR14" s="220" t="str">
        <f>'Area 25'!DI14</f>
        <v>Moderate</v>
      </c>
      <c r="AS14" s="219" t="str">
        <f>'Area 26'!AE14</f>
        <v>Very Low</v>
      </c>
      <c r="AT14" s="221">
        <f>'Area 26'!AK14</f>
        <v>1</v>
      </c>
      <c r="AU14" s="222" t="str">
        <f>'Area 26'!M14</f>
        <v>Very Low</v>
      </c>
      <c r="AV14" s="223" t="str">
        <f>'Area 26'!S14</f>
        <v>Very Low</v>
      </c>
      <c r="AW14" s="171">
        <f t="shared" si="0"/>
        <v>0</v>
      </c>
      <c r="AX14" s="171">
        <f t="shared" si="1"/>
        <v>10</v>
      </c>
      <c r="AY14" s="171">
        <f t="shared" si="2"/>
        <v>11</v>
      </c>
      <c r="AZ14" s="171">
        <f t="shared" si="3"/>
        <v>5</v>
      </c>
      <c r="BA14" s="171">
        <f t="shared" si="4"/>
        <v>2</v>
      </c>
      <c r="BB14" s="171">
        <f t="shared" si="5"/>
        <v>1</v>
      </c>
    </row>
    <row r="15" spans="1:58" ht="80" customHeight="1">
      <c r="A15" s="152" t="s">
        <v>38</v>
      </c>
      <c r="B15" s="152" t="s">
        <v>54</v>
      </c>
      <c r="C15" s="165" t="s">
        <v>56</v>
      </c>
      <c r="D15" s="168">
        <v>12</v>
      </c>
      <c r="E15" s="219" t="str">
        <f>'Area 23'!BQ16</f>
        <v>Very Low</v>
      </c>
      <c r="F15" s="220" t="str">
        <f>'Area 23'!BW16</f>
        <v>Very Low</v>
      </c>
      <c r="G15" s="219" t="str">
        <f>'Area 23'!L16</f>
        <v>Low Priority Data Gap</v>
      </c>
      <c r="H15" s="220" t="str">
        <f>'Area 23'!R16</f>
        <v>Low Priority Data Gap</v>
      </c>
      <c r="I15" s="219" t="str">
        <f>'Area 23'!AE16</f>
        <v>Low Priority Data Gap</v>
      </c>
      <c r="J15" s="220" t="str">
        <f>'Area 23'!AK16</f>
        <v>Low Priority Data Gap</v>
      </c>
      <c r="K15" s="219" t="str">
        <f>'Area 23'!AX16</f>
        <v>Low</v>
      </c>
      <c r="L15" s="220" t="str">
        <f>'Area 23'!BD16</f>
        <v>Moderate</v>
      </c>
      <c r="M15" s="219" t="str">
        <f>'Area 24'!L16</f>
        <v>Low Priority Data Gap</v>
      </c>
      <c r="N15" s="220" t="str">
        <f>'Area 24'!R16</f>
        <v>Low Priority Data Gap</v>
      </c>
      <c r="O15" s="219" t="str">
        <f>'Area 24'!AF16</f>
        <v>Low Priority Data Gap</v>
      </c>
      <c r="P15" s="220" t="str">
        <f>'Area 24'!AL16</f>
        <v>Low Priority Data Gap</v>
      </c>
      <c r="Q15" s="219" t="str">
        <f>'Area 24'!BT16</f>
        <v>Low Priority Data Gap</v>
      </c>
      <c r="R15" s="220" t="str">
        <f>'Area 24'!BZ16</f>
        <v>Low Priority Data Gap</v>
      </c>
      <c r="S15" s="219" t="str">
        <f>'Area 24'!AZ16</f>
        <v>Low Priority Data Gap</v>
      </c>
      <c r="T15" s="220" t="str">
        <f>'Area 24'!BF16</f>
        <v>Low Priority Data Gap</v>
      </c>
      <c r="U15" s="219" t="str">
        <f>'Area 24'!CO16</f>
        <v>Low Priority Data Gap</v>
      </c>
      <c r="V15" s="220" t="str">
        <f>'Area 24'!CU16</f>
        <v>Low Priority Data Gap</v>
      </c>
      <c r="W15" s="219" t="str">
        <f>'Area 24'!DK16</f>
        <v>Low Priority Data Gap</v>
      </c>
      <c r="X15" s="220" t="str">
        <f>'Area 24'!DQ16</f>
        <v>Low Priority Data Gap</v>
      </c>
      <c r="Y15" s="219" t="str">
        <f>'Area 24'!EF16</f>
        <v>Low Priority Data Gap</v>
      </c>
      <c r="Z15" s="219" t="str">
        <f>'Area 24'!EL16</f>
        <v>Low Priority Data Gap</v>
      </c>
      <c r="AA15" s="219" t="str">
        <f>'Area 24'!FA16</f>
        <v>Low Priority Data Gap</v>
      </c>
      <c r="AB15" s="220" t="str">
        <f>'Area 24'!FG16</f>
        <v>Low Priority Data Gap</v>
      </c>
      <c r="AC15" s="219" t="str">
        <f>'Area 24'!FV16</f>
        <v>Low Priority Data Gap</v>
      </c>
      <c r="AD15" s="220" t="str">
        <f>'Area 24'!GB16</f>
        <v>Low Priority Data Gap</v>
      </c>
      <c r="AE15" s="219" t="str">
        <f>'Area 24'!GQ16</f>
        <v>Low Priority Data Gap</v>
      </c>
      <c r="AF15" s="220" t="str">
        <f>'Area 24'!GW16</f>
        <v>Low Priority Data Gap</v>
      </c>
      <c r="AG15" s="219" t="str">
        <f>'Area 25'!L15</f>
        <v>Low Priority Data Gap</v>
      </c>
      <c r="AH15" s="220" t="str">
        <f>'Area 25'!R15</f>
        <v>Low Priority Data Gap</v>
      </c>
      <c r="AI15" s="219" t="str">
        <f>'Area 25'!AE15</f>
        <v>Low Priority Data Gap</v>
      </c>
      <c r="AJ15" s="220" t="str">
        <f>'Area 25'!AK15</f>
        <v>Low Priority Data Gap</v>
      </c>
      <c r="AK15" s="219" t="str">
        <f>'Area 25'!AX15</f>
        <v>Low Priority Data Gap</v>
      </c>
      <c r="AL15" s="220" t="str">
        <f>'Area 25'!BD15</f>
        <v>Low Priority Data Gap</v>
      </c>
      <c r="AM15" s="388" t="str">
        <f>'Area 25'!BQ15</f>
        <v>Low Priority Data Gap</v>
      </c>
      <c r="AN15" s="220" t="str">
        <f>'Area 25'!BW15</f>
        <v>Low Priority Data Gap</v>
      </c>
      <c r="AO15" s="219" t="str">
        <f>'Area 25'!CJ15</f>
        <v>Low Priority Data Gap</v>
      </c>
      <c r="AP15" s="220" t="str">
        <f>'Area 25'!CP15</f>
        <v>Low Priority Data Gap</v>
      </c>
      <c r="AQ15" s="219" t="str">
        <f>'Area 25'!DC15</f>
        <v>Low Priority Data Gap</v>
      </c>
      <c r="AR15" s="220" t="str">
        <f>'Area 25'!DI15</f>
        <v>Low Priority Data Gap</v>
      </c>
      <c r="AS15" s="219" t="str">
        <f>'Area 26'!AE15</f>
        <v>Low Priority Data Gap</v>
      </c>
      <c r="AT15" s="221" t="str">
        <f>'Area 26'!AK15</f>
        <v>Low Priority Data Gap</v>
      </c>
      <c r="AU15" s="222" t="str">
        <f>'Area 26'!M15</f>
        <v>Low Priority Data Gap</v>
      </c>
      <c r="AV15" s="223" t="str">
        <f>'Area 26'!S15</f>
        <v>Low Priority Data Gap</v>
      </c>
      <c r="AW15" s="171">
        <f t="shared" si="0"/>
        <v>0</v>
      </c>
      <c r="AX15" s="171">
        <f t="shared" si="1"/>
        <v>0</v>
      </c>
      <c r="AY15" s="171">
        <f t="shared" si="2"/>
        <v>1</v>
      </c>
      <c r="AZ15" s="171">
        <f t="shared" si="3"/>
        <v>1</v>
      </c>
      <c r="BA15" s="171">
        <f t="shared" si="4"/>
        <v>0</v>
      </c>
      <c r="BB15" s="171">
        <f t="shared" si="5"/>
        <v>0</v>
      </c>
    </row>
    <row r="16" spans="1:58" ht="80" customHeight="1">
      <c r="A16" s="152" t="s">
        <v>38</v>
      </c>
      <c r="B16" s="152" t="s">
        <v>54</v>
      </c>
      <c r="C16" s="165" t="s">
        <v>57</v>
      </c>
      <c r="D16" s="168">
        <v>13</v>
      </c>
      <c r="E16" s="219" t="str">
        <f>'Area 23'!BQ17</f>
        <v>Low Priority Data Gap</v>
      </c>
      <c r="F16" s="220" t="str">
        <f>'Area 23'!BW17</f>
        <v>Low Priority Data Gap</v>
      </c>
      <c r="G16" s="219" t="str">
        <f>'Area 23'!L17</f>
        <v>Low Priority Data Gap</v>
      </c>
      <c r="H16" s="220" t="str">
        <f>'Area 23'!R17</f>
        <v>Low Priority Data Gap</v>
      </c>
      <c r="I16" s="219" t="str">
        <f>'Area 23'!AE17</f>
        <v>Low Priority Data Gap</v>
      </c>
      <c r="J16" s="220" t="str">
        <f>'Area 23'!AK17</f>
        <v>Low Priority Data Gap</v>
      </c>
      <c r="K16" s="219" t="str">
        <f>'Area 23'!AX17</f>
        <v>Low Priority Data Gap</v>
      </c>
      <c r="L16" s="220" t="str">
        <f>'Area 23'!BD17</f>
        <v>Low Priority Data Gap</v>
      </c>
      <c r="M16" s="219" t="str">
        <f>'Area 24'!L17</f>
        <v>High Priority Data Gap</v>
      </c>
      <c r="N16" s="220" t="str">
        <f>'Area 24'!R17</f>
        <v>High Priority Data Gap</v>
      </c>
      <c r="O16" s="219" t="str">
        <f>'Area 24'!AF17</f>
        <v>High Priority Data Gap</v>
      </c>
      <c r="P16" s="220" t="str">
        <f>'Area 24'!AL17</f>
        <v>High Priority Data Gap</v>
      </c>
      <c r="Q16" s="219" t="str">
        <f>'Area 24'!BT17</f>
        <v>High Priority Data Gap</v>
      </c>
      <c r="R16" s="220" t="str">
        <f>'Area 24'!BZ17</f>
        <v>High Priority Data Gap</v>
      </c>
      <c r="S16" s="219" t="str">
        <f>'Area 24'!AZ17</f>
        <v>High Priority Data Gap</v>
      </c>
      <c r="T16" s="220" t="str">
        <f>'Area 24'!BF17</f>
        <v>High Priority Data Gap</v>
      </c>
      <c r="U16" s="219" t="str">
        <f>'Area 24'!CO17</f>
        <v>High Priority Data Gap</v>
      </c>
      <c r="V16" s="220" t="str">
        <f>'Area 24'!CU17</f>
        <v>High Priority Data Gap</v>
      </c>
      <c r="W16" s="219" t="str">
        <f>'Area 24'!DK17</f>
        <v>High Priority Data Gap</v>
      </c>
      <c r="X16" s="220" t="str">
        <f>'Area 24'!DQ17</f>
        <v>High Priority Data Gap</v>
      </c>
      <c r="Y16" s="219" t="str">
        <f>'Area 24'!EF17</f>
        <v>High Priority Data Gap</v>
      </c>
      <c r="Z16" s="219" t="str">
        <f>'Area 24'!EL17</f>
        <v>High Priority Data Gap</v>
      </c>
      <c r="AA16" s="219" t="str">
        <f>'Area 24'!FA17</f>
        <v>High Priority Data Gap</v>
      </c>
      <c r="AB16" s="220" t="str">
        <f>'Area 24'!FG17</f>
        <v>High Priority Data Gap</v>
      </c>
      <c r="AC16" s="219" t="str">
        <f>'Area 24'!FV17</f>
        <v>High Priority Data Gap</v>
      </c>
      <c r="AD16" s="220" t="str">
        <f>'Area 24'!GB17</f>
        <v>High Priority Data Gap</v>
      </c>
      <c r="AE16" s="219" t="str">
        <f>'Area 24'!GQ17</f>
        <v>High Priority Data Gap</v>
      </c>
      <c r="AF16" s="220" t="str">
        <f>'Area 24'!GW17</f>
        <v>High Priority Data Gap</v>
      </c>
      <c r="AG16" s="219" t="str">
        <f>'Area 25'!L16</f>
        <v>Low Priority Data Gap</v>
      </c>
      <c r="AH16" s="220" t="str">
        <f>'Area 25'!R16</f>
        <v>Low Priority Data Gap</v>
      </c>
      <c r="AI16" s="219" t="str">
        <f>'Area 25'!AE16</f>
        <v>Low Priority Data Gap</v>
      </c>
      <c r="AJ16" s="220" t="str">
        <f>'Area 25'!AK16</f>
        <v>Low Priority Data Gap</v>
      </c>
      <c r="AK16" s="219" t="str">
        <f>'Area 25'!AX16</f>
        <v>Low Priority Data Gap</v>
      </c>
      <c r="AL16" s="220" t="str">
        <f>'Area 25'!BD16</f>
        <v>Low Priority Data Gap</v>
      </c>
      <c r="AM16" s="388" t="str">
        <f>'Area 25'!BQ16</f>
        <v>Low Priority Data Gap</v>
      </c>
      <c r="AN16" s="220" t="str">
        <f>'Area 25'!BW16</f>
        <v>Low Priority Data Gap</v>
      </c>
      <c r="AO16" s="219" t="str">
        <f>'Area 25'!CJ16</f>
        <v>Low Priority Data Gap</v>
      </c>
      <c r="AP16" s="220" t="str">
        <f>'Area 25'!CP16</f>
        <v>Low Priority Data Gap</v>
      </c>
      <c r="AQ16" s="219" t="str">
        <f>'Area 25'!DC16</f>
        <v>Low Priority Data Gap</v>
      </c>
      <c r="AR16" s="220" t="str">
        <f>'Area 25'!DI16</f>
        <v>Low Priority Data Gap</v>
      </c>
      <c r="AS16" s="219" t="str">
        <f>'Area 26'!AE16</f>
        <v>Low Priority Data Gap</v>
      </c>
      <c r="AT16" s="221" t="str">
        <f>'Area 26'!AK16</f>
        <v>Low Priority Data Gap</v>
      </c>
      <c r="AU16" s="222" t="str">
        <f>'Area 26'!M16</f>
        <v>Low Priority Data Gap</v>
      </c>
      <c r="AV16" s="223" t="str">
        <f>'Area 26'!S16</f>
        <v>Low Priority Data Gap</v>
      </c>
      <c r="AW16" s="171">
        <f t="shared" si="0"/>
        <v>0</v>
      </c>
      <c r="AX16" s="171">
        <f t="shared" si="1"/>
        <v>0</v>
      </c>
      <c r="AY16" s="171">
        <f t="shared" si="2"/>
        <v>0</v>
      </c>
      <c r="AZ16" s="171">
        <f t="shared" si="3"/>
        <v>0</v>
      </c>
      <c r="BA16" s="171">
        <f t="shared" si="4"/>
        <v>0</v>
      </c>
      <c r="BB16" s="171">
        <f t="shared" si="5"/>
        <v>0</v>
      </c>
    </row>
    <row r="17" spans="1:54" ht="80" customHeight="1">
      <c r="A17" s="152" t="s">
        <v>38</v>
      </c>
      <c r="B17" s="152" t="s">
        <v>54</v>
      </c>
      <c r="C17" s="165" t="s">
        <v>58</v>
      </c>
      <c r="D17" s="168">
        <v>14</v>
      </c>
      <c r="E17" s="219" t="str">
        <f>'Area 23'!BQ18</f>
        <v>Low Priority Data Gap</v>
      </c>
      <c r="F17" s="220" t="str">
        <f>'Area 23'!BW18</f>
        <v>Low Priority Data Gap</v>
      </c>
      <c r="G17" s="219" t="str">
        <f>'Area 23'!L18</f>
        <v>Low Priority Data Gap</v>
      </c>
      <c r="H17" s="220" t="str">
        <f>'Area 23'!R18</f>
        <v>Low Priority Data Gap</v>
      </c>
      <c r="I17" s="219" t="str">
        <f>'Area 23'!AE18</f>
        <v>Low Priority Data Gap</v>
      </c>
      <c r="J17" s="220" t="str">
        <f>'Area 23'!AK18</f>
        <v>Low Priority Data Gap</v>
      </c>
      <c r="K17" s="219" t="str">
        <f>'Area 23'!AX18</f>
        <v>Low Priority Data Gap</v>
      </c>
      <c r="L17" s="220" t="str">
        <f>'Area 23'!BD18</f>
        <v>Low Priority Data Gap</v>
      </c>
      <c r="M17" s="219" t="str">
        <f>'Area 24'!L18</f>
        <v>High Priority Data Gap</v>
      </c>
      <c r="N17" s="220" t="str">
        <f>'Area 24'!R18</f>
        <v>High Priority Data Gap</v>
      </c>
      <c r="O17" s="219" t="str">
        <f>'Area 24'!AF18</f>
        <v>High Priority Data Gap</v>
      </c>
      <c r="P17" s="220" t="str">
        <f>'Area 24'!AL18</f>
        <v>High Priority Data Gap</v>
      </c>
      <c r="Q17" s="219" t="str">
        <f>'Area 24'!BT18</f>
        <v>High Priority Data Gap</v>
      </c>
      <c r="R17" s="220" t="str">
        <f>'Area 24'!BZ18</f>
        <v>High Priority Data Gap</v>
      </c>
      <c r="S17" s="219" t="str">
        <f>'Area 24'!AZ18</f>
        <v>High Priority Data Gap</v>
      </c>
      <c r="T17" s="220" t="str">
        <f>'Area 24'!BF18</f>
        <v>High Priority Data Gap</v>
      </c>
      <c r="U17" s="219" t="str">
        <f>'Area 24'!CO18</f>
        <v>High Priority Data Gap</v>
      </c>
      <c r="V17" s="220" t="str">
        <f>'Area 24'!CU18</f>
        <v>High Priority Data Gap</v>
      </c>
      <c r="W17" s="219" t="str">
        <f>'Area 24'!DK18</f>
        <v>High Priority Data Gap</v>
      </c>
      <c r="X17" s="220" t="str">
        <f>'Area 24'!DQ18</f>
        <v>High Priority Data Gap</v>
      </c>
      <c r="Y17" s="219" t="str">
        <f>'Area 24'!EF18</f>
        <v>High Priority Data Gap</v>
      </c>
      <c r="Z17" s="219" t="str">
        <f>'Area 24'!EL18</f>
        <v>High Priority Data Gap</v>
      </c>
      <c r="AA17" s="219" t="str">
        <f>'Area 24'!FA18</f>
        <v>High Priority Data Gap</v>
      </c>
      <c r="AB17" s="220" t="str">
        <f>'Area 24'!FG18</f>
        <v>High Priority Data Gap</v>
      </c>
      <c r="AC17" s="219" t="str">
        <f>'Area 24'!FV18</f>
        <v>High Priority Data Gap</v>
      </c>
      <c r="AD17" s="220" t="str">
        <f>'Area 24'!GB18</f>
        <v>High Priority Data Gap</v>
      </c>
      <c r="AE17" s="219" t="str">
        <f>'Area 24'!GQ18</f>
        <v>High Priority Data Gap</v>
      </c>
      <c r="AF17" s="220" t="str">
        <f>'Area 24'!GW18</f>
        <v>High Priority Data Gap</v>
      </c>
      <c r="AG17" s="219" t="str">
        <f>'Area 25'!L17</f>
        <v>Low Priority Data Gap</v>
      </c>
      <c r="AH17" s="220" t="str">
        <f>'Area 25'!R17</f>
        <v>Low Priority Data Gap</v>
      </c>
      <c r="AI17" s="219" t="str">
        <f>'Area 25'!AE17</f>
        <v>Low Priority Data Gap</v>
      </c>
      <c r="AJ17" s="220" t="str">
        <f>'Area 25'!AK17</f>
        <v>Low Priority Data Gap</v>
      </c>
      <c r="AK17" s="219" t="str">
        <f>'Area 25'!AX17</f>
        <v>Low Priority Data Gap</v>
      </c>
      <c r="AL17" s="220" t="str">
        <f>'Area 25'!BD17</f>
        <v>Low Priority Data Gap</v>
      </c>
      <c r="AM17" s="388" t="str">
        <f>'Area 25'!BQ17</f>
        <v>Low Priority Data Gap</v>
      </c>
      <c r="AN17" s="220" t="str">
        <f>'Area 25'!BW17</f>
        <v>Low Priority Data Gap</v>
      </c>
      <c r="AO17" s="219" t="str">
        <f>'Area 25'!CJ17</f>
        <v>Low Priority Data Gap</v>
      </c>
      <c r="AP17" s="220" t="str">
        <f>'Area 25'!CP17</f>
        <v>Low Priority Data Gap</v>
      </c>
      <c r="AQ17" s="219" t="str">
        <f>'Area 25'!DC17</f>
        <v>Low Priority Data Gap</v>
      </c>
      <c r="AR17" s="220" t="str">
        <f>'Area 25'!DI17</f>
        <v>Low Priority Data Gap</v>
      </c>
      <c r="AS17" s="219" t="str">
        <f>'Area 26'!AE17</f>
        <v>Low Priority Data Gap</v>
      </c>
      <c r="AT17" s="221" t="str">
        <f>'Area 26'!AK17</f>
        <v>Low Priority Data Gap</v>
      </c>
      <c r="AU17" s="222" t="str">
        <f>'Area 26'!M17</f>
        <v>Low Priority Data Gap</v>
      </c>
      <c r="AV17" s="223" t="str">
        <f>'Area 26'!S17</f>
        <v>Low Priority Data Gap</v>
      </c>
      <c r="AW17" s="171">
        <f t="shared" si="0"/>
        <v>0</v>
      </c>
      <c r="AX17" s="171">
        <f t="shared" si="1"/>
        <v>0</v>
      </c>
      <c r="AY17" s="171">
        <f t="shared" si="2"/>
        <v>0</v>
      </c>
      <c r="AZ17" s="171">
        <f t="shared" si="3"/>
        <v>0</v>
      </c>
      <c r="BA17" s="171">
        <f t="shared" si="4"/>
        <v>0</v>
      </c>
      <c r="BB17" s="171">
        <f t="shared" si="5"/>
        <v>0</v>
      </c>
    </row>
    <row r="18" spans="1:54" ht="80" customHeight="1">
      <c r="A18" s="152" t="s">
        <v>38</v>
      </c>
      <c r="B18" s="152" t="s">
        <v>54</v>
      </c>
      <c r="C18" s="165" t="s">
        <v>59</v>
      </c>
      <c r="D18" s="168">
        <v>15</v>
      </c>
      <c r="E18" s="219" t="str">
        <f>'Area 23'!BQ19</f>
        <v>Low</v>
      </c>
      <c r="F18" s="220" t="str">
        <f>'Area 23'!BW19</f>
        <v>Low</v>
      </c>
      <c r="G18" s="219" t="str">
        <f>'Area 23'!L19</f>
        <v>Low Priority Data Gap</v>
      </c>
      <c r="H18" s="220" t="str">
        <f>'Area 23'!R19</f>
        <v>Low Priority Data Gap</v>
      </c>
      <c r="I18" s="219" t="str">
        <f>'Area 23'!AE19</f>
        <v>Low Priority Data Gap</v>
      </c>
      <c r="J18" s="220" t="str">
        <f>'Area 23'!AK19</f>
        <v>Low Priority Data Gap</v>
      </c>
      <c r="K18" s="219" t="str">
        <f>'Area 23'!AX19</f>
        <v>Very Low</v>
      </c>
      <c r="L18" s="220" t="str">
        <f>'Area 23'!BD19</f>
        <v>Very Low</v>
      </c>
      <c r="M18" s="219" t="str">
        <f>'Area 24'!L19</f>
        <v>Very Low</v>
      </c>
      <c r="N18" s="220" t="str">
        <f>'Area 24'!R19</f>
        <v>Very Low</v>
      </c>
      <c r="O18" s="219" t="str">
        <f>'Area 24'!AF19</f>
        <v>Very Low</v>
      </c>
      <c r="P18" s="220" t="str">
        <f>'Area 24'!AL19</f>
        <v>Very Low</v>
      </c>
      <c r="Q18" s="219" t="str">
        <f>'Area 24'!BT19</f>
        <v>High Priority Data Gap</v>
      </c>
      <c r="R18" s="220" t="str">
        <f>'Area 24'!BZ19</f>
        <v>High Priority Data Gap</v>
      </c>
      <c r="S18" s="219" t="str">
        <f>'Area 24'!AZ19</f>
        <v>High Priority Data Gap</v>
      </c>
      <c r="T18" s="220" t="str">
        <f>'Area 24'!BF19</f>
        <v>High Priority Data Gap</v>
      </c>
      <c r="U18" s="219" t="str">
        <f>'Area 24'!CO19</f>
        <v>High Priority Data Gap</v>
      </c>
      <c r="V18" s="220" t="str">
        <f>'Area 24'!CU19</f>
        <v>High Priority Data Gap</v>
      </c>
      <c r="W18" s="219" t="str">
        <f>'Area 24'!DK19</f>
        <v>High Priority Data Gap</v>
      </c>
      <c r="X18" s="220" t="str">
        <f>'Area 24'!DQ19</f>
        <v>High Priority Data Gap</v>
      </c>
      <c r="Y18" s="219" t="str">
        <f>'Area 24'!EF19</f>
        <v>High Priority Data Gap</v>
      </c>
      <c r="Z18" s="219" t="str">
        <f>'Area 24'!EL19</f>
        <v>High Priority Data Gap</v>
      </c>
      <c r="AA18" s="219" t="str">
        <f>'Area 24'!FA19</f>
        <v>High Priority Data Gap</v>
      </c>
      <c r="AB18" s="220" t="str">
        <f>'Area 24'!FG19</f>
        <v>High Priority Data Gap</v>
      </c>
      <c r="AC18" s="219" t="str">
        <f>'Area 24'!FV19</f>
        <v>High Priority Data Gap</v>
      </c>
      <c r="AD18" s="220" t="str">
        <f>'Area 24'!GB19</f>
        <v>High Priority Data Gap</v>
      </c>
      <c r="AE18" s="219" t="str">
        <f>'Area 24'!GQ19</f>
        <v>High Priority Data Gap</v>
      </c>
      <c r="AF18" s="220" t="str">
        <f>'Area 24'!GW19</f>
        <v>High Priority Data Gap</v>
      </c>
      <c r="AG18" s="219" t="str">
        <f>'Area 25'!L18</f>
        <v>Low Priority Data Gap</v>
      </c>
      <c r="AH18" s="220" t="str">
        <f>'Area 25'!R18</f>
        <v>Low Priority Data Gap</v>
      </c>
      <c r="AI18" s="219" t="str">
        <f>'Area 25'!AE18</f>
        <v>Low Priority Data Gap</v>
      </c>
      <c r="AJ18" s="220" t="str">
        <f>'Area 25'!AK18</f>
        <v>Low Priority Data Gap</v>
      </c>
      <c r="AK18" s="219" t="str">
        <f>'Area 25'!AX18</f>
        <v>Low Priority Data Gap</v>
      </c>
      <c r="AL18" s="220" t="str">
        <f>'Area 25'!BD18</f>
        <v>Low Priority Data Gap</v>
      </c>
      <c r="AM18" s="388" t="str">
        <f>'Area 25'!BQ18</f>
        <v>Low Priority Data Gap</v>
      </c>
      <c r="AN18" s="220" t="str">
        <f>'Area 25'!BW18</f>
        <v>Low Priority Data Gap</v>
      </c>
      <c r="AO18" s="219" t="str">
        <f>'Area 25'!CJ18</f>
        <v>Low Priority Data Gap</v>
      </c>
      <c r="AP18" s="220" t="str">
        <f>'Area 25'!CP18</f>
        <v>Low Priority Data Gap</v>
      </c>
      <c r="AQ18" s="219" t="str">
        <f>'Area 25'!DC18</f>
        <v>Low Priority Data Gap</v>
      </c>
      <c r="AR18" s="220" t="str">
        <f>'Area 25'!DI18</f>
        <v>Low Priority Data Gap</v>
      </c>
      <c r="AS18" s="219" t="str">
        <f>'Area 26'!AE18</f>
        <v>Low Priority Data Gap</v>
      </c>
      <c r="AT18" s="221" t="str">
        <f>'Area 26'!AK18</f>
        <v>Low Priority Data Gap</v>
      </c>
      <c r="AU18" s="222" t="str">
        <f>'Area 26'!M18</f>
        <v>Low Priority Data Gap</v>
      </c>
      <c r="AV18" s="223" t="str">
        <f>'Area 26'!S18</f>
        <v>Low Priority Data Gap</v>
      </c>
      <c r="AW18" s="171">
        <f t="shared" si="0"/>
        <v>0</v>
      </c>
      <c r="AX18" s="171">
        <f t="shared" si="1"/>
        <v>6</v>
      </c>
      <c r="AY18" s="171">
        <f t="shared" si="2"/>
        <v>0</v>
      </c>
      <c r="AZ18" s="171">
        <f t="shared" si="3"/>
        <v>0</v>
      </c>
      <c r="BA18" s="171">
        <f t="shared" si="4"/>
        <v>0</v>
      </c>
      <c r="BB18" s="171">
        <f t="shared" si="5"/>
        <v>0</v>
      </c>
    </row>
    <row r="19" spans="1:54" ht="80" customHeight="1">
      <c r="A19" s="152" t="s">
        <v>60</v>
      </c>
      <c r="B19" s="152" t="s">
        <v>39</v>
      </c>
      <c r="C19" s="165" t="s">
        <v>61</v>
      </c>
      <c r="D19" s="168">
        <v>16</v>
      </c>
      <c r="E19" s="219" t="str">
        <f>'Area 23'!BQ20</f>
        <v>Moderate</v>
      </c>
      <c r="F19" s="220" t="str">
        <f>'Area 23'!BW20</f>
        <v>Moderate</v>
      </c>
      <c r="G19" s="219" t="str">
        <f>'Area 23'!L20</f>
        <v>Low Priority Data Gap</v>
      </c>
      <c r="H19" s="220" t="str">
        <f>'Area 23'!R20</f>
        <v>Low Priority Data Gap</v>
      </c>
      <c r="I19" s="219" t="str">
        <f>'Area 23'!AE20</f>
        <v>Low Priority Data Gap</v>
      </c>
      <c r="J19" s="220" t="str">
        <f>'Area 23'!AK20</f>
        <v>Low Priority Data Gap</v>
      </c>
      <c r="K19" s="219" t="str">
        <f>'Area 23'!AX20</f>
        <v>Low Priority Data Gap</v>
      </c>
      <c r="L19" s="220" t="str">
        <f>'Area 23'!BD20</f>
        <v>Low Priority Data Gap</v>
      </c>
      <c r="M19" s="219" t="str">
        <f>'Area 24'!L20</f>
        <v>Very Low</v>
      </c>
      <c r="N19" s="220" t="str">
        <f>'Area 24'!R20</f>
        <v>Low</v>
      </c>
      <c r="O19" s="219" t="str">
        <f>'Area 24'!AF20</f>
        <v>Very Low</v>
      </c>
      <c r="P19" s="220" t="str">
        <f>'Area 24'!AL20</f>
        <v>Low</v>
      </c>
      <c r="Q19" s="219" t="str">
        <f>'Area 24'!BT20</f>
        <v>Very Low</v>
      </c>
      <c r="R19" s="220" t="str">
        <f>'Area 24'!BZ20</f>
        <v>Very Low</v>
      </c>
      <c r="S19" s="219" t="str">
        <f>'Area 24'!AZ20</f>
        <v>Very Low</v>
      </c>
      <c r="T19" s="220" t="str">
        <f>'Area 24'!BF20</f>
        <v>Very Low</v>
      </c>
      <c r="U19" s="219" t="str">
        <f>'Area 24'!CO20</f>
        <v>Very Low</v>
      </c>
      <c r="V19" s="220" t="str">
        <f>'Area 24'!CU20</f>
        <v>Very Low</v>
      </c>
      <c r="W19" s="219" t="str">
        <f>'Area 24'!DK20</f>
        <v>Very Low</v>
      </c>
      <c r="X19" s="220" t="str">
        <f>'Area 24'!DQ20</f>
        <v>Very Low</v>
      </c>
      <c r="Y19" s="219" t="str">
        <f>'Area 24'!EF20</f>
        <v>Very Low</v>
      </c>
      <c r="Z19" s="219" t="str">
        <f>'Area 24'!EL20</f>
        <v>Very Low</v>
      </c>
      <c r="AA19" s="219" t="str">
        <f>'Area 24'!FA20</f>
        <v>Very Low</v>
      </c>
      <c r="AB19" s="220" t="str">
        <f>'Area 24'!FG20</f>
        <v>Very Low</v>
      </c>
      <c r="AC19" s="219" t="str">
        <f>'Area 24'!FV20</f>
        <v>Very Low</v>
      </c>
      <c r="AD19" s="220" t="str">
        <f>'Area 24'!GB20</f>
        <v>Very Low</v>
      </c>
      <c r="AE19" s="219" t="str">
        <f>'Area 24'!GQ20</f>
        <v>Very Low</v>
      </c>
      <c r="AF19" s="220" t="str">
        <f>'Area 24'!GW20</f>
        <v>Low</v>
      </c>
      <c r="AG19" s="219" t="str">
        <f>'Area 25'!L19</f>
        <v>Very Low</v>
      </c>
      <c r="AH19" s="220" t="str">
        <f>'Area 25'!R19</f>
        <v>Very Low</v>
      </c>
      <c r="AI19" s="219" t="str">
        <f>'Area 25'!AE19</f>
        <v>Very Low</v>
      </c>
      <c r="AJ19" s="220" t="str">
        <f>'Area 25'!AK19</f>
        <v>Very Low</v>
      </c>
      <c r="AK19" s="219" t="str">
        <f>'Area 25'!AX19</f>
        <v>Low</v>
      </c>
      <c r="AL19" s="220" t="str">
        <f>'Area 25'!BD19</f>
        <v>Low</v>
      </c>
      <c r="AM19" s="388" t="str">
        <f>'Area 25'!BQ19</f>
        <v>Very Low</v>
      </c>
      <c r="AN19" s="220" t="str">
        <f>'Area 25'!BW19</f>
        <v>Very Low</v>
      </c>
      <c r="AO19" s="219" t="str">
        <f>'Area 25'!CJ19</f>
        <v>Very Low</v>
      </c>
      <c r="AP19" s="220" t="str">
        <f>'Area 25'!CP19</f>
        <v>Very Low</v>
      </c>
      <c r="AQ19" s="219" t="str">
        <f>'Area 25'!DC19</f>
        <v>Very Low</v>
      </c>
      <c r="AR19" s="220" t="str">
        <f>'Area 25'!DI19</f>
        <v>Very Low</v>
      </c>
      <c r="AS19" s="219" t="str">
        <f>'Area 26'!AE19</f>
        <v>Very Low</v>
      </c>
      <c r="AT19" s="221" t="str">
        <f>'Area 26'!AK19</f>
        <v>Very Low</v>
      </c>
      <c r="AU19" s="222" t="str">
        <f>'Area 26'!M19</f>
        <v>Very Low</v>
      </c>
      <c r="AV19" s="223" t="str">
        <f>'Area 26'!S19</f>
        <v>Very Low</v>
      </c>
      <c r="AW19" s="171">
        <f t="shared" si="0"/>
        <v>0</v>
      </c>
      <c r="AX19" s="171">
        <f t="shared" si="1"/>
        <v>31</v>
      </c>
      <c r="AY19" s="171">
        <f t="shared" si="2"/>
        <v>5</v>
      </c>
      <c r="AZ19" s="171">
        <f t="shared" si="3"/>
        <v>0</v>
      </c>
      <c r="BA19" s="171">
        <f t="shared" si="4"/>
        <v>0</v>
      </c>
      <c r="BB19" s="171">
        <f t="shared" si="5"/>
        <v>0</v>
      </c>
    </row>
    <row r="20" spans="1:54" ht="80" customHeight="1">
      <c r="A20" s="152" t="s">
        <v>60</v>
      </c>
      <c r="B20" s="152" t="s">
        <v>39</v>
      </c>
      <c r="C20" s="165" t="s">
        <v>62</v>
      </c>
      <c r="D20" s="168">
        <v>17</v>
      </c>
      <c r="E20" s="219" t="str">
        <f>'Area 23'!BQ21</f>
        <v>Very Low</v>
      </c>
      <c r="F20" s="220" t="str">
        <f>'Area 23'!BW21</f>
        <v>Very Low</v>
      </c>
      <c r="G20" s="219" t="str">
        <f>'Area 23'!L21</f>
        <v>Low Priority Data Gap</v>
      </c>
      <c r="H20" s="220" t="str">
        <f>'Area 23'!R21</f>
        <v>Low Priority Data Gap</v>
      </c>
      <c r="I20" s="219" t="str">
        <f>'Area 23'!AE21</f>
        <v>Very Low</v>
      </c>
      <c r="J20" s="220" t="str">
        <f>'Area 23'!AK21</f>
        <v>Very Low</v>
      </c>
      <c r="K20" s="219" t="str">
        <f>'Area 23'!AX21</f>
        <v>Low Priority Data Gap</v>
      </c>
      <c r="L20" s="220" t="str">
        <f>'Area 23'!BD21</f>
        <v>Low Priority Data Gap</v>
      </c>
      <c r="M20" s="219" t="str">
        <f>'Area 24'!L21</f>
        <v>Very Low</v>
      </c>
      <c r="N20" s="220" t="str">
        <f>'Area 24'!R21</f>
        <v>Low</v>
      </c>
      <c r="O20" s="219" t="str">
        <f>'Area 24'!AF21</f>
        <v>Very Low</v>
      </c>
      <c r="P20" s="220" t="str">
        <f>'Area 24'!AL21</f>
        <v>Low</v>
      </c>
      <c r="Q20" s="219" t="str">
        <f>'Area 24'!BT21</f>
        <v>Very Low</v>
      </c>
      <c r="R20" s="220" t="str">
        <f>'Area 24'!BZ21</f>
        <v>Very Low</v>
      </c>
      <c r="S20" s="219" t="str">
        <f>'Area 24'!AZ21</f>
        <v>Very Low</v>
      </c>
      <c r="T20" s="220" t="str">
        <f>'Area 24'!BF21</f>
        <v>Very Low</v>
      </c>
      <c r="U20" s="219" t="str">
        <f>'Area 24'!CO21</f>
        <v>Very Low</v>
      </c>
      <c r="V20" s="220" t="str">
        <f>'Area 24'!CU21</f>
        <v>Very Low</v>
      </c>
      <c r="W20" s="219" t="str">
        <f>'Area 24'!DK21</f>
        <v>Very Low</v>
      </c>
      <c r="X20" s="220" t="str">
        <f>'Area 24'!DQ21</f>
        <v>Very Low</v>
      </c>
      <c r="Y20" s="219" t="str">
        <f>'Area 24'!EF21</f>
        <v>Very Low</v>
      </c>
      <c r="Z20" s="219" t="str">
        <f>'Area 24'!EL21</f>
        <v>Very Low</v>
      </c>
      <c r="AA20" s="219" t="str">
        <f>'Area 24'!FA21</f>
        <v>Very Low</v>
      </c>
      <c r="AB20" s="220" t="str">
        <f>'Area 24'!FG21</f>
        <v>Very Low</v>
      </c>
      <c r="AC20" s="219" t="str">
        <f>'Area 24'!FV21</f>
        <v>Very Low</v>
      </c>
      <c r="AD20" s="220" t="str">
        <f>'Area 24'!GB21</f>
        <v>Very Low</v>
      </c>
      <c r="AE20" s="219" t="str">
        <f>'Area 24'!GQ21</f>
        <v>Very Low</v>
      </c>
      <c r="AF20" s="220" t="str">
        <f>'Area 24'!GW21</f>
        <v>Low</v>
      </c>
      <c r="AG20" s="219" t="str">
        <f>'Area 25'!L20</f>
        <v>Very Low</v>
      </c>
      <c r="AH20" s="220" t="str">
        <f>'Area 25'!R20</f>
        <v>Very Low</v>
      </c>
      <c r="AI20" s="219" t="str">
        <f>'Area 25'!AE20</f>
        <v>Very Low</v>
      </c>
      <c r="AJ20" s="220" t="str">
        <f>'Area 25'!AK20</f>
        <v>Very Low</v>
      </c>
      <c r="AK20" s="219" t="str">
        <f>'Area 25'!AX20</f>
        <v>Low</v>
      </c>
      <c r="AL20" s="220" t="str">
        <f>'Area 25'!BD20</f>
        <v>Low</v>
      </c>
      <c r="AM20" s="388" t="str">
        <f>'Area 25'!BQ20</f>
        <v>Very Low</v>
      </c>
      <c r="AN20" s="220" t="str">
        <f>'Area 25'!BW20</f>
        <v>Very Low</v>
      </c>
      <c r="AO20" s="219" t="str">
        <f>'Area 25'!CJ20</f>
        <v>Very Low</v>
      </c>
      <c r="AP20" s="220" t="str">
        <f>'Area 25'!CP20</f>
        <v>Very Low</v>
      </c>
      <c r="AQ20" s="219" t="str">
        <f>'Area 25'!DC20</f>
        <v>Very Low</v>
      </c>
      <c r="AR20" s="220" t="str">
        <f>'Area 25'!DI20</f>
        <v>Very Low</v>
      </c>
      <c r="AS20" s="219" t="str">
        <f>'Area 26'!AE20</f>
        <v>Very Low</v>
      </c>
      <c r="AT20" s="221" t="str">
        <f>'Area 26'!AK20</f>
        <v>Very Low</v>
      </c>
      <c r="AU20" s="222" t="str">
        <f>'Area 26'!M20</f>
        <v>Very Low</v>
      </c>
      <c r="AV20" s="223" t="str">
        <f>'Area 26'!S20</f>
        <v>Very Low</v>
      </c>
      <c r="AW20" s="171">
        <f t="shared" si="0"/>
        <v>0</v>
      </c>
      <c r="AX20" s="171">
        <f t="shared" si="1"/>
        <v>33</v>
      </c>
      <c r="AY20" s="171">
        <f t="shared" si="2"/>
        <v>5</v>
      </c>
      <c r="AZ20" s="171">
        <f t="shared" si="3"/>
        <v>0</v>
      </c>
      <c r="BA20" s="171">
        <f t="shared" si="4"/>
        <v>0</v>
      </c>
      <c r="BB20" s="171">
        <f t="shared" si="5"/>
        <v>0</v>
      </c>
    </row>
    <row r="21" spans="1:54" ht="80" customHeight="1">
      <c r="A21" s="152" t="s">
        <v>60</v>
      </c>
      <c r="B21" s="152" t="s">
        <v>39</v>
      </c>
      <c r="C21" s="165" t="s">
        <v>63</v>
      </c>
      <c r="D21" s="168">
        <v>18</v>
      </c>
      <c r="E21" s="219" t="str">
        <f>'Area 23'!BQ22</f>
        <v>Low Priority Data Gap</v>
      </c>
      <c r="F21" s="220" t="str">
        <f>'Area 23'!BW22</f>
        <v>Low Priority Data Gap</v>
      </c>
      <c r="G21" s="219" t="str">
        <f>'Area 23'!L22</f>
        <v>Low Priority Data Gap</v>
      </c>
      <c r="H21" s="220" t="str">
        <f>'Area 23'!R22</f>
        <v>Low Priority Data Gap</v>
      </c>
      <c r="I21" s="219" t="str">
        <f>'Area 23'!AE22</f>
        <v>Low Priority Data Gap</v>
      </c>
      <c r="J21" s="220" t="str">
        <f>'Area 23'!AK22</f>
        <v>Low Priority Data Gap</v>
      </c>
      <c r="K21" s="219" t="str">
        <f>'Area 23'!AX22</f>
        <v>Low Priority Data Gap</v>
      </c>
      <c r="L21" s="220" t="str">
        <f>'Area 23'!BD22</f>
        <v>Low Priority Data Gap</v>
      </c>
      <c r="M21" s="219" t="str">
        <f>'Area 24'!L22</f>
        <v>Very Low</v>
      </c>
      <c r="N21" s="220" t="str">
        <f>'Area 24'!R22</f>
        <v>Low</v>
      </c>
      <c r="O21" s="219" t="str">
        <f>'Area 24'!AF22</f>
        <v>Very Low</v>
      </c>
      <c r="P21" s="220" t="str">
        <f>'Area 24'!AL22</f>
        <v>Low</v>
      </c>
      <c r="Q21" s="219" t="str">
        <f>'Area 24'!BT22</f>
        <v>Very Low</v>
      </c>
      <c r="R21" s="220" t="str">
        <f>'Area 24'!BZ22</f>
        <v>Very Low</v>
      </c>
      <c r="S21" s="219" t="str">
        <f>'Area 24'!AZ22</f>
        <v>Very Low</v>
      </c>
      <c r="T21" s="220" t="str">
        <f>'Area 24'!BF22</f>
        <v>Very Low</v>
      </c>
      <c r="U21" s="219" t="str">
        <f>'Area 24'!CO22</f>
        <v>Very Low</v>
      </c>
      <c r="V21" s="220" t="str">
        <f>'Area 24'!CU22</f>
        <v>Very Low</v>
      </c>
      <c r="W21" s="219" t="str">
        <f>'Area 24'!DK22</f>
        <v>Very Low</v>
      </c>
      <c r="X21" s="220" t="str">
        <f>'Area 24'!DQ22</f>
        <v>Very Low</v>
      </c>
      <c r="Y21" s="219" t="str">
        <f>'Area 24'!EF22</f>
        <v>Very Low</v>
      </c>
      <c r="Z21" s="219" t="str">
        <f>'Area 24'!EL22</f>
        <v>Very Low</v>
      </c>
      <c r="AA21" s="219" t="str">
        <f>'Area 24'!FA22</f>
        <v>Very Low</v>
      </c>
      <c r="AB21" s="220" t="str">
        <f>'Area 24'!FG22</f>
        <v>Very Low</v>
      </c>
      <c r="AC21" s="219" t="str">
        <f>'Area 24'!FV22</f>
        <v>Very Low</v>
      </c>
      <c r="AD21" s="220" t="str">
        <f>'Area 24'!GB22</f>
        <v>Very Low</v>
      </c>
      <c r="AE21" s="219" t="str">
        <f>'Area 24'!GQ22</f>
        <v>Very Low</v>
      </c>
      <c r="AF21" s="220" t="str">
        <f>'Area 24'!GW22</f>
        <v>Low</v>
      </c>
      <c r="AG21" s="219" t="str">
        <f>'Area 25'!L21</f>
        <v>Very Low</v>
      </c>
      <c r="AH21" s="220" t="str">
        <f>'Area 25'!R21</f>
        <v>Very Low</v>
      </c>
      <c r="AI21" s="219" t="str">
        <f>'Area 25'!AE21</f>
        <v>Very Low</v>
      </c>
      <c r="AJ21" s="220" t="str">
        <f>'Area 25'!AK21</f>
        <v>Very Low</v>
      </c>
      <c r="AK21" s="219" t="str">
        <f>'Area 25'!AX21</f>
        <v>Low</v>
      </c>
      <c r="AL21" s="220" t="str">
        <f>'Area 25'!BD21</f>
        <v>Low</v>
      </c>
      <c r="AM21" s="388" t="str">
        <f>'Area 25'!BQ21</f>
        <v>Very Low</v>
      </c>
      <c r="AN21" s="220" t="str">
        <f>'Area 25'!BW21</f>
        <v>Very Low</v>
      </c>
      <c r="AO21" s="219" t="str">
        <f>'Area 25'!CJ21</f>
        <v>Very Low</v>
      </c>
      <c r="AP21" s="220" t="str">
        <f>'Area 25'!CP21</f>
        <v>Very Low</v>
      </c>
      <c r="AQ21" s="219" t="str">
        <f>'Area 25'!DC21</f>
        <v>Very Low</v>
      </c>
      <c r="AR21" s="220" t="str">
        <f>'Area 25'!DI21</f>
        <v>Very Low</v>
      </c>
      <c r="AS21" s="219" t="str">
        <f>'Area 26'!AE21</f>
        <v>Very Low</v>
      </c>
      <c r="AT21" s="221" t="str">
        <f>'Area 26'!AK21</f>
        <v>Very Low</v>
      </c>
      <c r="AU21" s="222" t="str">
        <f>'Area 26'!M21</f>
        <v>Very Low</v>
      </c>
      <c r="AV21" s="223" t="str">
        <f>'Area 26'!S21</f>
        <v>Very Low</v>
      </c>
      <c r="AW21" s="171">
        <f t="shared" si="0"/>
        <v>0</v>
      </c>
      <c r="AX21" s="171">
        <f t="shared" si="1"/>
        <v>31</v>
      </c>
      <c r="AY21" s="171">
        <f t="shared" si="2"/>
        <v>5</v>
      </c>
      <c r="AZ21" s="171">
        <f t="shared" si="3"/>
        <v>0</v>
      </c>
      <c r="BA21" s="171">
        <f t="shared" si="4"/>
        <v>0</v>
      </c>
      <c r="BB21" s="171">
        <f t="shared" si="5"/>
        <v>0</v>
      </c>
    </row>
    <row r="22" spans="1:54" ht="80" customHeight="1">
      <c r="A22" s="152" t="s">
        <v>60</v>
      </c>
      <c r="B22" s="152" t="s">
        <v>39</v>
      </c>
      <c r="C22" s="165" t="s">
        <v>64</v>
      </c>
      <c r="D22" s="168">
        <v>19</v>
      </c>
      <c r="E22" s="219" t="str">
        <f>'Area 23'!BQ23</f>
        <v>High Priority Data Gap</v>
      </c>
      <c r="F22" s="220" t="str">
        <f>'Area 23'!BW23</f>
        <v>High Priority Data Gap</v>
      </c>
      <c r="G22" s="219" t="str">
        <f>'Area 23'!L23</f>
        <v>High Priority Data Gap</v>
      </c>
      <c r="H22" s="220" t="str">
        <f>'Area 23'!R23</f>
        <v>High Priority Data Gap</v>
      </c>
      <c r="I22" s="219" t="str">
        <f>'Area 23'!AE23</f>
        <v>High Priority Data Gap</v>
      </c>
      <c r="J22" s="220" t="str">
        <f>'Area 23'!AK23</f>
        <v>High Priority Data Gap</v>
      </c>
      <c r="K22" s="219" t="str">
        <f>'Area 23'!AX23</f>
        <v>Very Low</v>
      </c>
      <c r="L22" s="220" t="str">
        <f>'Area 23'!BD23</f>
        <v>Low</v>
      </c>
      <c r="M22" s="219" t="str">
        <f>'Area 24'!L23</f>
        <v>High Priority Data Gap</v>
      </c>
      <c r="N22" s="220" t="str">
        <f>'Area 24'!R23</f>
        <v>High Priority Data Gap</v>
      </c>
      <c r="O22" s="219" t="str">
        <f>'Area 24'!AF23</f>
        <v>High Priority Data Gap</v>
      </c>
      <c r="P22" s="220" t="str">
        <f>'Area 24'!AL23</f>
        <v>High Priority Data Gap</v>
      </c>
      <c r="Q22" s="219" t="str">
        <f>'Area 24'!BT23</f>
        <v>High Priority Data Gap</v>
      </c>
      <c r="R22" s="220" t="str">
        <f>'Area 24'!BZ23</f>
        <v>High Priority Data Gap</v>
      </c>
      <c r="S22" s="219" t="str">
        <f>'Area 24'!AZ23</f>
        <v>High Priority Data Gap</v>
      </c>
      <c r="T22" s="220" t="str">
        <f>'Area 24'!BF23</f>
        <v>High Priority Data Gap</v>
      </c>
      <c r="U22" s="219" t="str">
        <f>'Area 24'!CO23</f>
        <v>High Priority Data Gap</v>
      </c>
      <c r="V22" s="220" t="str">
        <f>'Area 24'!CU23</f>
        <v>High Priority Data Gap</v>
      </c>
      <c r="W22" s="219" t="str">
        <f>'Area 24'!DK23</f>
        <v>High Priority Data Gap</v>
      </c>
      <c r="X22" s="220" t="str">
        <f>'Area 24'!DQ23</f>
        <v>High Priority Data Gap</v>
      </c>
      <c r="Y22" s="219" t="str">
        <f>'Area 24'!EF23</f>
        <v>High Priority Data Gap</v>
      </c>
      <c r="Z22" s="219" t="str">
        <f>'Area 24'!EL23</f>
        <v>High Priority Data Gap</v>
      </c>
      <c r="AA22" s="219" t="str">
        <f>'Area 24'!FA23</f>
        <v>Low Priority Data Gap</v>
      </c>
      <c r="AB22" s="220" t="str">
        <f>'Area 24'!FG23</f>
        <v>Low Priority Data Gap</v>
      </c>
      <c r="AC22" s="219" t="str">
        <f>'Area 24'!FV23</f>
        <v>Low Priority Data Gap</v>
      </c>
      <c r="AD22" s="220" t="str">
        <f>'Area 24'!GB23</f>
        <v>Low Priority Data Gap</v>
      </c>
      <c r="AE22" s="219" t="str">
        <f>'Area 24'!GQ23</f>
        <v>Low Priority Data Gap</v>
      </c>
      <c r="AF22" s="220" t="str">
        <f>'Area 24'!GW23</f>
        <v>Low Priority Data Gap</v>
      </c>
      <c r="AG22" s="219" t="str">
        <f>'Area 25'!L22</f>
        <v>High Priority Data Gap</v>
      </c>
      <c r="AH22" s="220" t="str">
        <f>'Area 25'!R22</f>
        <v>High Priority Data Gap</v>
      </c>
      <c r="AI22" s="219" t="str">
        <f>'Area 25'!AE22</f>
        <v>High Priority Data Gap</v>
      </c>
      <c r="AJ22" s="220" t="str">
        <f>'Area 25'!AK22</f>
        <v>High Priority Data Gap</v>
      </c>
      <c r="AK22" s="219" t="str">
        <f>'Area 25'!AX22</f>
        <v>High Priority Data Gap</v>
      </c>
      <c r="AL22" s="220" t="str">
        <f>'Area 25'!BD22</f>
        <v>High Priority Data Gap</v>
      </c>
      <c r="AM22" s="388" t="str">
        <f>'Area 25'!BQ22</f>
        <v>High Priority Data Gap</v>
      </c>
      <c r="AN22" s="220" t="str">
        <f>'Area 25'!BW22</f>
        <v>High Priority Data Gap</v>
      </c>
      <c r="AO22" s="219" t="str">
        <f>'Area 25'!CJ22</f>
        <v>High Priority Data Gap</v>
      </c>
      <c r="AP22" s="220" t="str">
        <f>'Area 25'!CP22</f>
        <v>High Priority Data Gap</v>
      </c>
      <c r="AQ22" s="219" t="str">
        <f>'Area 25'!DC22</f>
        <v>High Priority Data Gap</v>
      </c>
      <c r="AR22" s="220" t="str">
        <f>'Area 25'!DI22</f>
        <v>High Priority Data Gap</v>
      </c>
      <c r="AS22" s="219" t="str">
        <f>'Area 26'!AE22</f>
        <v>Low Priority Data Gap</v>
      </c>
      <c r="AT22" s="221" t="str">
        <f>'Area 26'!AK22</f>
        <v>Low Priority Data Gap</v>
      </c>
      <c r="AU22" s="222" t="str">
        <f>'Area 26'!M22</f>
        <v>High Priority Data Gap</v>
      </c>
      <c r="AV22" s="223" t="str">
        <f>'Area 26'!S22</f>
        <v>High Priority Data Gap</v>
      </c>
      <c r="AW22" s="171">
        <f t="shared" si="0"/>
        <v>0</v>
      </c>
      <c r="AX22" s="171">
        <f t="shared" si="1"/>
        <v>1</v>
      </c>
      <c r="AY22" s="171">
        <f t="shared" si="2"/>
        <v>1</v>
      </c>
      <c r="AZ22" s="171">
        <f t="shared" si="3"/>
        <v>0</v>
      </c>
      <c r="BA22" s="171">
        <f t="shared" si="4"/>
        <v>0</v>
      </c>
      <c r="BB22" s="171">
        <f t="shared" si="5"/>
        <v>0</v>
      </c>
    </row>
    <row r="23" spans="1:54" s="4" customFormat="1" ht="80" customHeight="1">
      <c r="A23" s="152" t="s">
        <v>60</v>
      </c>
      <c r="B23" s="152" t="s">
        <v>39</v>
      </c>
      <c r="C23" s="165" t="s">
        <v>65</v>
      </c>
      <c r="D23" s="168">
        <v>20</v>
      </c>
      <c r="E23" s="219" t="str">
        <f>'Area 23'!BQ24</f>
        <v>Moderate</v>
      </c>
      <c r="F23" s="220" t="str">
        <f>'Area 23'!BW24</f>
        <v>Moderate</v>
      </c>
      <c r="G23" s="219" t="str">
        <f>'Area 23'!L24</f>
        <v>Very Low</v>
      </c>
      <c r="H23" s="220" t="str">
        <f>'Area 23'!R24</f>
        <v>Very Low</v>
      </c>
      <c r="I23" s="219" t="str">
        <f>'Area 23'!AE24</f>
        <v>Very Low</v>
      </c>
      <c r="J23" s="220" t="str">
        <f>'Area 23'!AK24</f>
        <v>Very Low</v>
      </c>
      <c r="K23" s="219" t="str">
        <f>'Area 23'!AX24</f>
        <v>High Priority Data Gap</v>
      </c>
      <c r="L23" s="220" t="str">
        <f>'Area 23'!BD24</f>
        <v>High Priority Data Gap</v>
      </c>
      <c r="M23" s="219" t="str">
        <f>'Area 24'!L24</f>
        <v>High Priority Data Gap</v>
      </c>
      <c r="N23" s="220" t="str">
        <f>'Area 24'!R24</f>
        <v>High Priority Data Gap</v>
      </c>
      <c r="O23" s="219" t="str">
        <f>'Area 24'!AF24</f>
        <v>High Priority Data Gap</v>
      </c>
      <c r="P23" s="220" t="str">
        <f>'Area 24'!AL24</f>
        <v>High Priority Data Gap</v>
      </c>
      <c r="Q23" s="219" t="str">
        <f>'Area 24'!BT24</f>
        <v>High Priority Data Gap</v>
      </c>
      <c r="R23" s="220" t="str">
        <f>'Area 24'!BZ24</f>
        <v>High Priority Data Gap</v>
      </c>
      <c r="S23" s="219" t="str">
        <f>'Area 24'!AZ24</f>
        <v>High Priority Data Gap</v>
      </c>
      <c r="T23" s="220" t="str">
        <f>'Area 24'!BF24</f>
        <v>High Priority Data Gap</v>
      </c>
      <c r="U23" s="219" t="str">
        <f>'Area 24'!CO24</f>
        <v>High Priority Data Gap</v>
      </c>
      <c r="V23" s="220" t="str">
        <f>'Area 24'!CU24</f>
        <v>High Priority Data Gap</v>
      </c>
      <c r="W23" s="219" t="str">
        <f>'Area 24'!DK24</f>
        <v>High Priority Data Gap</v>
      </c>
      <c r="X23" s="220" t="str">
        <f>'Area 24'!DQ24</f>
        <v>High Priority Data Gap</v>
      </c>
      <c r="Y23" s="219" t="str">
        <f>'Area 24'!EF24</f>
        <v>High Priority Data Gap</v>
      </c>
      <c r="Z23" s="219" t="str">
        <f>'Area 24'!EL24</f>
        <v>High Priority Data Gap</v>
      </c>
      <c r="AA23" s="219" t="str">
        <f>'Area 24'!FA24</f>
        <v>High Priority Data Gap</v>
      </c>
      <c r="AB23" s="220" t="str">
        <f>'Area 24'!FG24</f>
        <v>High Priority Data Gap</v>
      </c>
      <c r="AC23" s="219" t="str">
        <f>'Area 24'!FV24</f>
        <v>High Priority Data Gap</v>
      </c>
      <c r="AD23" s="220" t="str">
        <f>'Area 24'!GB24</f>
        <v>High Priority Data Gap</v>
      </c>
      <c r="AE23" s="219" t="str">
        <f>'Area 24'!GQ24</f>
        <v>Very Low</v>
      </c>
      <c r="AF23" s="220" t="str">
        <f>'Area 24'!GW24</f>
        <v>Very Low</v>
      </c>
      <c r="AG23" s="219" t="str">
        <f>'Area 25'!L23</f>
        <v>Very Low</v>
      </c>
      <c r="AH23" s="220" t="str">
        <f>'Area 25'!R23</f>
        <v>Very Low</v>
      </c>
      <c r="AI23" s="219" t="str">
        <f>'Area 25'!AE23</f>
        <v>Very Low</v>
      </c>
      <c r="AJ23" s="220" t="str">
        <f>'Area 25'!AK23</f>
        <v>Very Low</v>
      </c>
      <c r="AK23" s="219" t="str">
        <f>'Area 25'!AX23</f>
        <v>Low</v>
      </c>
      <c r="AL23" s="220" t="str">
        <f>'Area 25'!BD23</f>
        <v>Low</v>
      </c>
      <c r="AM23" s="388" t="str">
        <f>'Area 25'!BQ23</f>
        <v>Very Low</v>
      </c>
      <c r="AN23" s="220" t="str">
        <f>'Area 25'!BW23</f>
        <v>Very Low</v>
      </c>
      <c r="AO23" s="219" t="str">
        <f>'Area 25'!CJ23</f>
        <v>Very Low</v>
      </c>
      <c r="AP23" s="220" t="str">
        <f>'Area 25'!CP23</f>
        <v>Very Low</v>
      </c>
      <c r="AQ23" s="219" t="str">
        <f>'Area 25'!DC23</f>
        <v>Very Low</v>
      </c>
      <c r="AR23" s="220" t="str">
        <f>'Area 25'!DI23</f>
        <v>Very Low</v>
      </c>
      <c r="AS23" s="219" t="str">
        <f>'Area 26'!AE23</f>
        <v>Very Low</v>
      </c>
      <c r="AT23" s="221" t="str">
        <f>'Area 26'!AK23</f>
        <v>Very Low</v>
      </c>
      <c r="AU23" s="222" t="str">
        <f>'Area 26'!M23</f>
        <v>Very Low</v>
      </c>
      <c r="AV23" s="223" t="str">
        <f>'Area 26'!S23</f>
        <v>Very Low</v>
      </c>
      <c r="AW23" s="171">
        <f t="shared" si="0"/>
        <v>0</v>
      </c>
      <c r="AX23" s="171">
        <f t="shared" si="1"/>
        <v>19</v>
      </c>
      <c r="AY23" s="171">
        <f t="shared" si="2"/>
        <v>2</v>
      </c>
      <c r="AZ23" s="171">
        <f t="shared" si="3"/>
        <v>0</v>
      </c>
      <c r="BA23" s="171">
        <f t="shared" si="4"/>
        <v>0</v>
      </c>
      <c r="BB23" s="171">
        <f t="shared" si="5"/>
        <v>0</v>
      </c>
    </row>
    <row r="24" spans="1:54" s="4" customFormat="1" ht="80" customHeight="1">
      <c r="A24" s="152" t="s">
        <v>60</v>
      </c>
      <c r="B24" s="152" t="s">
        <v>54</v>
      </c>
      <c r="C24" s="165" t="s">
        <v>66</v>
      </c>
      <c r="D24" s="168">
        <v>21</v>
      </c>
      <c r="E24" s="219" t="str">
        <f>'Area 23'!BQ25</f>
        <v>Low</v>
      </c>
      <c r="F24" s="220" t="str">
        <f>'Area 23'!BW25</f>
        <v>Low</v>
      </c>
      <c r="G24" s="219" t="str">
        <f>'Area 23'!L25</f>
        <v>Very Low</v>
      </c>
      <c r="H24" s="220" t="str">
        <f>'Area 23'!R25</f>
        <v>Low</v>
      </c>
      <c r="I24" s="219" t="str">
        <f>'Area 23'!AE25</f>
        <v>Very Low</v>
      </c>
      <c r="J24" s="220" t="str">
        <f>'Area 23'!AK25</f>
        <v>Very Low</v>
      </c>
      <c r="K24" s="219" t="str">
        <f>'Area 23'!AX25</f>
        <v>Low Priority Data Gap</v>
      </c>
      <c r="L24" s="220" t="str">
        <f>'Area 23'!BD25</f>
        <v>Low Priority Data Gap</v>
      </c>
      <c r="M24" s="219" t="str">
        <f>'Area 24'!L25</f>
        <v>Very Low</v>
      </c>
      <c r="N24" s="220" t="str">
        <f>'Area 24'!R25</f>
        <v>Very Low</v>
      </c>
      <c r="O24" s="219" t="str">
        <f>'Area 24'!AF25</f>
        <v>Very Low</v>
      </c>
      <c r="P24" s="220" t="str">
        <f>'Area 24'!AL25</f>
        <v>Very Low</v>
      </c>
      <c r="Q24" s="219" t="str">
        <f>'Area 24'!BT25</f>
        <v>Very Low</v>
      </c>
      <c r="R24" s="220" t="str">
        <f>'Area 24'!BZ25</f>
        <v>Very Low</v>
      </c>
      <c r="S24" s="219" t="str">
        <f>'Area 24'!AZ25</f>
        <v>Very Low</v>
      </c>
      <c r="T24" s="220" t="str">
        <f>'Area 24'!BF25</f>
        <v>Very Low</v>
      </c>
      <c r="U24" s="219" t="str">
        <f>'Area 24'!CO25</f>
        <v>Very Low</v>
      </c>
      <c r="V24" s="220" t="str">
        <f>'Area 24'!CU25</f>
        <v>Low</v>
      </c>
      <c r="W24" s="219" t="str">
        <f>'Area 24'!DK25</f>
        <v>Very Low</v>
      </c>
      <c r="X24" s="220" t="str">
        <f>'Area 24'!DQ25</f>
        <v>Very Low</v>
      </c>
      <c r="Y24" s="219" t="str">
        <f>'Area 24'!EF25</f>
        <v>Very Low</v>
      </c>
      <c r="Z24" s="219" t="str">
        <f>'Area 24'!EL25</f>
        <v>Very Low</v>
      </c>
      <c r="AA24" s="219" t="str">
        <f>'Area 24'!FA25</f>
        <v>Very Low</v>
      </c>
      <c r="AB24" s="220" t="str">
        <f>'Area 24'!FG25</f>
        <v>Very Low</v>
      </c>
      <c r="AC24" s="219" t="str">
        <f>'Area 24'!FV25</f>
        <v>Very Low</v>
      </c>
      <c r="AD24" s="220" t="str">
        <f>'Area 24'!GB25</f>
        <v>Very Low</v>
      </c>
      <c r="AE24" s="219" t="str">
        <f>'Area 24'!GQ25</f>
        <v>Very Low</v>
      </c>
      <c r="AF24" s="220" t="str">
        <f>'Area 24'!GW25</f>
        <v>Very Low</v>
      </c>
      <c r="AG24" s="219" t="str">
        <f>'Area 25'!L24</f>
        <v>High Priority Data Gap</v>
      </c>
      <c r="AH24" s="220" t="str">
        <f>'Area 25'!R24</f>
        <v>High Priority Data Gap</v>
      </c>
      <c r="AI24" s="219" t="str">
        <f>'Area 25'!AE24</f>
        <v>High Priority Data Gap</v>
      </c>
      <c r="AJ24" s="220" t="str">
        <f>'Area 25'!AK24</f>
        <v>High Priority Data Gap</v>
      </c>
      <c r="AK24" s="219" t="str">
        <f>'Area 25'!AX24</f>
        <v>High Priority Data Gap</v>
      </c>
      <c r="AL24" s="220" t="str">
        <f>'Area 25'!BD24</f>
        <v>High Priority Data Gap</v>
      </c>
      <c r="AM24" s="388" t="str">
        <f>'Area 25'!BQ24</f>
        <v>High Priority Data Gap</v>
      </c>
      <c r="AN24" s="220" t="str">
        <f>'Area 25'!BW24</f>
        <v>High Priority Data Gap</v>
      </c>
      <c r="AO24" s="219" t="str">
        <f>'Area 25'!CJ24</f>
        <v>High Priority Data Gap</v>
      </c>
      <c r="AP24" s="220" t="str">
        <f>'Area 25'!CP24</f>
        <v>High Priority Data Gap</v>
      </c>
      <c r="AQ24" s="219" t="str">
        <f>'Area 25'!DC24</f>
        <v>High Priority Data Gap</v>
      </c>
      <c r="AR24" s="220" t="str">
        <f>'Area 25'!DI24</f>
        <v>High Priority Data Gap</v>
      </c>
      <c r="AS24" s="219" t="str">
        <f>'Area 26'!AE24</f>
        <v>Moderate</v>
      </c>
      <c r="AT24" s="221" t="str">
        <f>'Area 26'!AK24</f>
        <v>High</v>
      </c>
      <c r="AU24" s="222" t="str">
        <f>'Area 26'!M24</f>
        <v>Moderate</v>
      </c>
      <c r="AV24" s="223" t="str">
        <f>'Area 26'!S24</f>
        <v>High</v>
      </c>
      <c r="AW24" s="171">
        <f t="shared" si="0"/>
        <v>0</v>
      </c>
      <c r="AX24" s="171">
        <f t="shared" si="1"/>
        <v>21</v>
      </c>
      <c r="AY24" s="171">
        <f t="shared" si="2"/>
        <v>1</v>
      </c>
      <c r="AZ24" s="171">
        <f t="shared" si="3"/>
        <v>2</v>
      </c>
      <c r="BA24" s="171">
        <f t="shared" si="4"/>
        <v>2</v>
      </c>
      <c r="BB24" s="171">
        <f t="shared" si="5"/>
        <v>0</v>
      </c>
    </row>
    <row r="25" spans="1:54" s="4" customFormat="1" ht="80" customHeight="1">
      <c r="A25" s="152" t="s">
        <v>60</v>
      </c>
      <c r="B25" s="152"/>
      <c r="C25" s="169" t="s">
        <v>67</v>
      </c>
      <c r="D25" s="168" t="s">
        <v>68</v>
      </c>
      <c r="E25" s="219" t="str">
        <f>'Area 23'!BQ26</f>
        <v>Moderate</v>
      </c>
      <c r="F25" s="220" t="str">
        <f>'Area 23'!BW26</f>
        <v>Moderate</v>
      </c>
      <c r="G25" s="219" t="str">
        <f>'Area 23'!L26</f>
        <v>High Priority Data Gap</v>
      </c>
      <c r="H25" s="220" t="str">
        <f>'Area 23'!R26</f>
        <v>High Priority Data Gap</v>
      </c>
      <c r="I25" s="219" t="str">
        <f>'Area 23'!AE26</f>
        <v>High Priority Data Gap</v>
      </c>
      <c r="J25" s="220" t="str">
        <f>'Area 23'!AK26</f>
        <v>High Priority Data Gap</v>
      </c>
      <c r="K25" s="219" t="str">
        <f>'Area 23'!AX26</f>
        <v>High Priority Data Gap</v>
      </c>
      <c r="L25" s="220" t="str">
        <f>'Area 23'!BD26</f>
        <v>High Priority Data Gap</v>
      </c>
      <c r="M25" s="219" t="str">
        <f>'Area 24'!L26</f>
        <v>High Priority Data Gap</v>
      </c>
      <c r="N25" s="220" t="str">
        <f>'Area 24'!R26</f>
        <v>High Priority Data Gap</v>
      </c>
      <c r="O25" s="219" t="str">
        <f>'Area 24'!AF26</f>
        <v>High Priority Data Gap</v>
      </c>
      <c r="P25" s="220" t="str">
        <f>'Area 24'!AL26</f>
        <v>High Priority Data Gap</v>
      </c>
      <c r="Q25" s="219" t="str">
        <f>'Area 24'!BT26</f>
        <v>High Priority Data Gap</v>
      </c>
      <c r="R25" s="220" t="str">
        <f>'Area 24'!BZ26</f>
        <v>High Priority Data Gap</v>
      </c>
      <c r="S25" s="219" t="str">
        <f>'Area 24'!AZ26</f>
        <v>High Priority Data Gap</v>
      </c>
      <c r="T25" s="220" t="str">
        <f>'Area 24'!BF26</f>
        <v>High Priority Data Gap</v>
      </c>
      <c r="U25" s="219" t="str">
        <f>'Area 24'!CO26</f>
        <v>High Priority Data Gap</v>
      </c>
      <c r="V25" s="220" t="str">
        <f>'Area 24'!CU26</f>
        <v>High Priority Data Gap</v>
      </c>
      <c r="W25" s="219" t="str">
        <f>'Area 24'!DK26</f>
        <v>Very Low</v>
      </c>
      <c r="X25" s="220" t="str">
        <f>'Area 24'!DQ26</f>
        <v>Very Low</v>
      </c>
      <c r="Y25" s="219" t="str">
        <f>'Area 24'!EF26</f>
        <v>Very High</v>
      </c>
      <c r="Z25" s="219" t="str">
        <f>'Area 24'!EL26</f>
        <v>Very High</v>
      </c>
      <c r="AA25" s="219" t="str">
        <f>'Area 24'!FA26</f>
        <v>Very High</v>
      </c>
      <c r="AB25" s="220" t="str">
        <f>'Area 24'!FG26</f>
        <v>Very High</v>
      </c>
      <c r="AC25" s="219" t="str">
        <f>'Area 24'!FV26</f>
        <v>High Priority Data Gap</v>
      </c>
      <c r="AD25" s="220" t="str">
        <f>'Area 24'!GB26</f>
        <v>High Priority Data Gap</v>
      </c>
      <c r="AE25" s="219" t="str">
        <f>'Area 24'!GQ26</f>
        <v>High Priority Data Gap</v>
      </c>
      <c r="AF25" s="220" t="str">
        <f>'Area 24'!GW26</f>
        <v>High Priority Data Gap</v>
      </c>
      <c r="AG25" s="219" t="str">
        <f>'Area 25'!L25</f>
        <v>High Priority Data Gap</v>
      </c>
      <c r="AH25" s="220" t="str">
        <f>'Area 25'!R25</f>
        <v>High Priority Data Gap</v>
      </c>
      <c r="AI25" s="219" t="str">
        <f>'Area 25'!AE25</f>
        <v>High Priority Data Gap</v>
      </c>
      <c r="AJ25" s="220" t="str">
        <f>'Area 25'!AK25</f>
        <v>High Priority Data Gap</v>
      </c>
      <c r="AK25" s="219" t="str">
        <f>'Area 25'!AX25</f>
        <v>High Priority Data Gap</v>
      </c>
      <c r="AL25" s="220" t="str">
        <f>'Area 25'!BD25</f>
        <v>High Priority Data Gap</v>
      </c>
      <c r="AM25" s="388" t="str">
        <f>'Area 25'!BQ25</f>
        <v>High Priority Data Gap</v>
      </c>
      <c r="AN25" s="220" t="str">
        <f>'Area 25'!BW25</f>
        <v>High Priority Data Gap</v>
      </c>
      <c r="AO25" s="219" t="str">
        <f>'Area 25'!CJ25</f>
        <v>High Priority Data Gap</v>
      </c>
      <c r="AP25" s="220" t="str">
        <f>'Area 25'!CP25</f>
        <v>High Priority Data Gap</v>
      </c>
      <c r="AQ25" s="219" t="str">
        <f>'Area 25'!DC25</f>
        <v>High Priority Data Gap</v>
      </c>
      <c r="AR25" s="220" t="str">
        <f>'Area 25'!DI25</f>
        <v>High Priority Data Gap</v>
      </c>
      <c r="AS25" s="219" t="str">
        <f>'Area 26'!AE25</f>
        <v>Very High</v>
      </c>
      <c r="AT25" s="221" t="str">
        <f>'Area 26'!AK25</f>
        <v>Very High</v>
      </c>
      <c r="AU25" s="222" t="str">
        <f>'Area 26'!M25</f>
        <v>Very High</v>
      </c>
      <c r="AV25" s="223" t="str">
        <f>'Area 26'!S25</f>
        <v>Very High</v>
      </c>
      <c r="AW25" s="171">
        <f t="shared" si="0"/>
        <v>0</v>
      </c>
      <c r="AX25" s="171">
        <f t="shared" si="1"/>
        <v>2</v>
      </c>
      <c r="AY25" s="171">
        <f t="shared" si="2"/>
        <v>0</v>
      </c>
      <c r="AZ25" s="171">
        <f t="shared" si="3"/>
        <v>0</v>
      </c>
      <c r="BA25" s="171">
        <f t="shared" si="4"/>
        <v>0</v>
      </c>
      <c r="BB25" s="171">
        <f t="shared" si="5"/>
        <v>8</v>
      </c>
    </row>
    <row r="26" spans="1:54" s="4" customFormat="1" ht="80" customHeight="1">
      <c r="A26" s="152" t="s">
        <v>60</v>
      </c>
      <c r="B26" s="152" t="s">
        <v>54</v>
      </c>
      <c r="C26" s="165" t="s">
        <v>69</v>
      </c>
      <c r="D26" s="168" t="s">
        <v>70</v>
      </c>
      <c r="E26" s="219" t="str">
        <f>'Area 23'!BQ27</f>
        <v>Low Priority Data Gap</v>
      </c>
      <c r="F26" s="220" t="str">
        <f>'Area 23'!BW27</f>
        <v>Low Priority Data Gap</v>
      </c>
      <c r="G26" s="219" t="str">
        <f>'Area 23'!L27</f>
        <v>Low Priority Data Gap</v>
      </c>
      <c r="H26" s="220" t="str">
        <f>'Area 23'!R27</f>
        <v>Low Priority Data Gap</v>
      </c>
      <c r="I26" s="219" t="str">
        <f>'Area 23'!AE27</f>
        <v>Low Priority Data Gap</v>
      </c>
      <c r="J26" s="220" t="str">
        <f>'Area 23'!AK27</f>
        <v>Low Priority Data Gap</v>
      </c>
      <c r="K26" s="219" t="str">
        <f>'Area 23'!AX27</f>
        <v>Low Priority Data Gap</v>
      </c>
      <c r="L26" s="220" t="str">
        <f>'Area 23'!BD27</f>
        <v>Low Priority Data Gap</v>
      </c>
      <c r="M26" s="219" t="str">
        <f>'Area 24'!L27</f>
        <v>Low Priority Data Gap</v>
      </c>
      <c r="N26" s="220" t="str">
        <f>'Area 24'!R27</f>
        <v>Low Priority Data Gap</v>
      </c>
      <c r="O26" s="219" t="str">
        <f>'Area 24'!AF27</f>
        <v>Low Priority Data Gap</v>
      </c>
      <c r="P26" s="220" t="str">
        <f>'Area 24'!AL27</f>
        <v>Low Priority Data Gap</v>
      </c>
      <c r="Q26" s="219" t="str">
        <f>'Area 24'!BT27</f>
        <v>Low Priority Data Gap</v>
      </c>
      <c r="R26" s="220" t="str">
        <f>'Area 24'!BZ27</f>
        <v>Low Priority Data Gap</v>
      </c>
      <c r="S26" s="219" t="str">
        <f>'Area 24'!AZ27</f>
        <v>Low Priority Data Gap</v>
      </c>
      <c r="T26" s="220" t="str">
        <f>'Area 24'!BF27</f>
        <v>Low Priority Data Gap</v>
      </c>
      <c r="U26" s="219" t="str">
        <f>'Area 24'!CO27</f>
        <v>Low Priority Data Gap</v>
      </c>
      <c r="V26" s="220" t="str">
        <f>'Area 24'!CU27</f>
        <v>Low Priority Data Gap</v>
      </c>
      <c r="W26" s="219" t="str">
        <f>'Area 24'!DK27</f>
        <v>Low Priority Data Gap</v>
      </c>
      <c r="X26" s="220" t="str">
        <f>'Area 24'!DQ27</f>
        <v>Low Priority Data Gap</v>
      </c>
      <c r="Y26" s="219" t="str">
        <f>'Area 24'!EF27</f>
        <v>Low Priority Data Gap</v>
      </c>
      <c r="Z26" s="219" t="str">
        <f>'Area 24'!EL27</f>
        <v>Low Priority Data Gap</v>
      </c>
      <c r="AA26" s="219" t="str">
        <f>'Area 24'!FA27</f>
        <v>Low Priority Data Gap</v>
      </c>
      <c r="AB26" s="220" t="str">
        <f>'Area 24'!FG27</f>
        <v>Low Priority Data Gap</v>
      </c>
      <c r="AC26" s="219" t="str">
        <f>'Area 24'!FV27</f>
        <v>Low Priority Data Gap</v>
      </c>
      <c r="AD26" s="220" t="str">
        <f>'Area 24'!GB27</f>
        <v>Low Priority Data Gap</v>
      </c>
      <c r="AE26" s="219" t="str">
        <f>'Area 24'!GQ27</f>
        <v>Low Priority Data Gap</v>
      </c>
      <c r="AF26" s="220" t="str">
        <f>'Area 24'!GW27</f>
        <v>Low Priority Data Gap</v>
      </c>
      <c r="AG26" s="219" t="str">
        <f>'Area 25'!L26</f>
        <v>Low Priority Data Gap</v>
      </c>
      <c r="AH26" s="220" t="str">
        <f>'Area 25'!R26</f>
        <v>Low Priority Data Gap</v>
      </c>
      <c r="AI26" s="219" t="str">
        <f>'Area 25'!AE26</f>
        <v>Low Priority Data Gap</v>
      </c>
      <c r="AJ26" s="220" t="str">
        <f>'Area 25'!AK26</f>
        <v>Low Priority Data Gap</v>
      </c>
      <c r="AK26" s="219" t="str">
        <f>'Area 25'!AX26</f>
        <v>Low Priority Data Gap</v>
      </c>
      <c r="AL26" s="220" t="str">
        <f>'Area 25'!BD26</f>
        <v>Low Priority Data Gap</v>
      </c>
      <c r="AM26" s="388" t="str">
        <f>'Area 25'!BQ26</f>
        <v>Low Priority Data Gap</v>
      </c>
      <c r="AN26" s="220" t="str">
        <f>'Area 25'!BW26</f>
        <v>Low Priority Data Gap</v>
      </c>
      <c r="AO26" s="219" t="str">
        <f>'Area 25'!CJ26</f>
        <v>Low Priority Data Gap</v>
      </c>
      <c r="AP26" s="220" t="str">
        <f>'Area 25'!CP26</f>
        <v>Low Priority Data Gap</v>
      </c>
      <c r="AQ26" s="219" t="str">
        <f>'Area 25'!DC26</f>
        <v>Low Priority Data Gap</v>
      </c>
      <c r="AR26" s="220" t="str">
        <f>'Area 25'!DI26</f>
        <v>Low Priority Data Gap</v>
      </c>
      <c r="AS26" s="219" t="str">
        <f>'Area 26'!AE26</f>
        <v>Low Priority Data Gap</v>
      </c>
      <c r="AT26" s="221" t="str">
        <f>'Area 26'!AK26</f>
        <v>Low Priority Data Gap</v>
      </c>
      <c r="AU26" s="222" t="str">
        <f>'Area 26'!M26</f>
        <v>Low Priority Data Gap</v>
      </c>
      <c r="AV26" s="223" t="str">
        <f>'Area 26'!S26</f>
        <v>Low Priority Data Gap</v>
      </c>
      <c r="AW26" s="171">
        <f t="shared" si="0"/>
        <v>0</v>
      </c>
      <c r="AX26" s="171">
        <f t="shared" si="1"/>
        <v>0</v>
      </c>
      <c r="AY26" s="171">
        <f t="shared" si="2"/>
        <v>0</v>
      </c>
      <c r="AZ26" s="171">
        <f t="shared" si="3"/>
        <v>0</v>
      </c>
      <c r="BA26" s="171">
        <f t="shared" si="4"/>
        <v>0</v>
      </c>
      <c r="BB26" s="171">
        <f t="shared" si="5"/>
        <v>0</v>
      </c>
    </row>
    <row r="27" spans="1:54" ht="80" customHeight="1">
      <c r="A27" s="152" t="s">
        <v>60</v>
      </c>
      <c r="B27" s="152" t="s">
        <v>54</v>
      </c>
      <c r="C27" s="165" t="s">
        <v>71</v>
      </c>
      <c r="D27" s="168">
        <v>24</v>
      </c>
      <c r="E27" s="219" t="str">
        <f>'Area 23'!BQ28</f>
        <v>Low Priority Data Gap</v>
      </c>
      <c r="F27" s="220" t="str">
        <f>'Area 23'!BW28</f>
        <v>Low Priority Data Gap</v>
      </c>
      <c r="G27" s="219" t="str">
        <f>'Area 23'!L28</f>
        <v>Low Priority Data Gap</v>
      </c>
      <c r="H27" s="220" t="str">
        <f>'Area 23'!R28</f>
        <v>Low Priority Data Gap</v>
      </c>
      <c r="I27" s="219" t="str">
        <f>'Area 23'!AE28</f>
        <v>Low Priority Data Gap</v>
      </c>
      <c r="J27" s="220" t="str">
        <f>'Area 23'!AK28</f>
        <v>Low Priority Data Gap</v>
      </c>
      <c r="K27" s="219" t="str">
        <f>'Area 23'!AX28</f>
        <v>Low Priority Data Gap</v>
      </c>
      <c r="L27" s="220" t="str">
        <f>'Area 23'!BD28</f>
        <v>Low Priority Data Gap</v>
      </c>
      <c r="M27" s="219" t="str">
        <f>'Area 24'!L28</f>
        <v>Low Priority Data Gap</v>
      </c>
      <c r="N27" s="220" t="str">
        <f>'Area 24'!R28</f>
        <v>Low Priority Data Gap</v>
      </c>
      <c r="O27" s="219" t="str">
        <f>'Area 24'!AF28</f>
        <v>Low Priority Data Gap</v>
      </c>
      <c r="P27" s="220" t="str">
        <f>'Area 24'!AL28</f>
        <v>Low Priority Data Gap</v>
      </c>
      <c r="Q27" s="219" t="str">
        <f>'Area 24'!BT28</f>
        <v>Low Priority Data Gap</v>
      </c>
      <c r="R27" s="220" t="str">
        <f>'Area 24'!BZ28</f>
        <v>Low Priority Data Gap</v>
      </c>
      <c r="S27" s="219" t="str">
        <f>'Area 24'!AZ28</f>
        <v>Low Priority Data Gap</v>
      </c>
      <c r="T27" s="220" t="str">
        <f>'Area 24'!BF28</f>
        <v>Low Priority Data Gap</v>
      </c>
      <c r="U27" s="219" t="str">
        <f>'Area 24'!CO28</f>
        <v>Low Priority Data Gap</v>
      </c>
      <c r="V27" s="220" t="str">
        <f>'Area 24'!CU28</f>
        <v>Low Priority Data Gap</v>
      </c>
      <c r="W27" s="219" t="str">
        <f>'Area 24'!DK28</f>
        <v>Low Priority Data Gap</v>
      </c>
      <c r="X27" s="220" t="str">
        <f>'Area 24'!DQ28</f>
        <v>Low Priority Data Gap</v>
      </c>
      <c r="Y27" s="219" t="str">
        <f>'Area 24'!EF28</f>
        <v>Low Priority Data Gap</v>
      </c>
      <c r="Z27" s="219" t="str">
        <f>'Area 24'!EL28</f>
        <v>Low Priority Data Gap</v>
      </c>
      <c r="AA27" s="219" t="str">
        <f>'Area 24'!FA28</f>
        <v>Low Priority Data Gap</v>
      </c>
      <c r="AB27" s="220" t="str">
        <f>'Area 24'!FG28</f>
        <v>Low Priority Data Gap</v>
      </c>
      <c r="AC27" s="219" t="str">
        <f>'Area 24'!FV28</f>
        <v>Low Priority Data Gap</v>
      </c>
      <c r="AD27" s="220" t="str">
        <f>'Area 24'!GB28</f>
        <v>Low Priority Data Gap</v>
      </c>
      <c r="AE27" s="219" t="str">
        <f>'Area 24'!GQ28</f>
        <v>Low Priority Data Gap</v>
      </c>
      <c r="AF27" s="220" t="str">
        <f>'Area 24'!GW28</f>
        <v>Low Priority Data Gap</v>
      </c>
      <c r="AG27" s="219" t="str">
        <f>'Area 25'!L27</f>
        <v>Low Priority Data Gap</v>
      </c>
      <c r="AH27" s="220" t="str">
        <f>'Area 25'!R27</f>
        <v>Low Priority Data Gap</v>
      </c>
      <c r="AI27" s="219" t="str">
        <f>'Area 25'!AE27</f>
        <v>Low Priority Data Gap</v>
      </c>
      <c r="AJ27" s="220" t="str">
        <f>'Area 25'!AK27</f>
        <v>Low Priority Data Gap</v>
      </c>
      <c r="AK27" s="219" t="str">
        <f>'Area 25'!AX27</f>
        <v>Low Priority Data Gap</v>
      </c>
      <c r="AL27" s="220" t="str">
        <f>'Area 25'!BD27</f>
        <v>Low Priority Data Gap</v>
      </c>
      <c r="AM27" s="388" t="str">
        <f>'Area 25'!BQ27</f>
        <v>Low Priority Data Gap</v>
      </c>
      <c r="AN27" s="220" t="str">
        <f>'Area 25'!BW27</f>
        <v>Low Priority Data Gap</v>
      </c>
      <c r="AO27" s="219" t="str">
        <f>'Area 25'!CJ27</f>
        <v>Low Priority Data Gap</v>
      </c>
      <c r="AP27" s="220" t="str">
        <f>'Area 25'!CP27</f>
        <v>Low Priority Data Gap</v>
      </c>
      <c r="AQ27" s="219" t="str">
        <f>'Area 25'!DC27</f>
        <v>Low Priority Data Gap</v>
      </c>
      <c r="AR27" s="220" t="str">
        <f>'Area 25'!DI27</f>
        <v>Low Priority Data Gap</v>
      </c>
      <c r="AS27" s="219" t="str">
        <f>'Area 26'!AE27</f>
        <v>Low Priority Data Gap</v>
      </c>
      <c r="AT27" s="221" t="str">
        <f>'Area 26'!AK27</f>
        <v>Low Priority Data Gap</v>
      </c>
      <c r="AU27" s="222" t="str">
        <f>'Area 26'!M27</f>
        <v>Low Priority Data Gap</v>
      </c>
      <c r="AV27" s="223" t="str">
        <f>'Area 26'!S27</f>
        <v>Low Priority Data Gap</v>
      </c>
      <c r="AW27" s="171">
        <f t="shared" si="0"/>
        <v>0</v>
      </c>
      <c r="AX27" s="171">
        <f t="shared" si="1"/>
        <v>0</v>
      </c>
      <c r="AY27" s="171">
        <f t="shared" si="2"/>
        <v>0</v>
      </c>
      <c r="AZ27" s="171">
        <f t="shared" si="3"/>
        <v>0</v>
      </c>
      <c r="BA27" s="171">
        <f t="shared" si="4"/>
        <v>0</v>
      </c>
      <c r="BB27" s="171">
        <f t="shared" si="5"/>
        <v>0</v>
      </c>
    </row>
    <row r="28" spans="1:54" ht="80" customHeight="1">
      <c r="A28" s="152" t="s">
        <v>60</v>
      </c>
      <c r="B28" s="152" t="s">
        <v>47</v>
      </c>
      <c r="C28" s="165" t="s">
        <v>72</v>
      </c>
      <c r="D28" s="168">
        <v>25</v>
      </c>
      <c r="E28" s="219" t="str">
        <f>'Area 23'!BQ29</f>
        <v>Low</v>
      </c>
      <c r="F28" s="220" t="str">
        <f>'Area 23'!BW29</f>
        <v>Low</v>
      </c>
      <c r="G28" s="219" t="str">
        <f>'Area 23'!L29</f>
        <v>High Priority Data Gap</v>
      </c>
      <c r="H28" s="220" t="str">
        <f>'Area 23'!R29</f>
        <v>High Priority Data Gap</v>
      </c>
      <c r="I28" s="219" t="str">
        <f>'Area 23'!AE29</f>
        <v>Moderate</v>
      </c>
      <c r="J28" s="220" t="str">
        <f>'Area 23'!AK29</f>
        <v>High</v>
      </c>
      <c r="K28" s="219" t="str">
        <f>'Area 23'!AX29</f>
        <v>Low</v>
      </c>
      <c r="L28" s="220" t="str">
        <f>'Area 23'!BD29</f>
        <v>Low</v>
      </c>
      <c r="M28" s="219" t="str">
        <f>'Area 24'!L29</f>
        <v>High Priority Data Gap</v>
      </c>
      <c r="N28" s="220" t="str">
        <f>'Area 24'!R29</f>
        <v>High Priority Data Gap</v>
      </c>
      <c r="O28" s="219" t="str">
        <f>'Area 24'!AF29</f>
        <v>High Priority Data Gap</v>
      </c>
      <c r="P28" s="220" t="str">
        <f>'Area 24'!AL29</f>
        <v>High Priority Data Gap</v>
      </c>
      <c r="Q28" s="219" t="str">
        <f>'Area 24'!BT29</f>
        <v>High Priority Data Gap</v>
      </c>
      <c r="R28" s="220" t="str">
        <f>'Area 24'!BZ29</f>
        <v>High Priority Data Gap</v>
      </c>
      <c r="S28" s="219" t="str">
        <f>'Area 24'!AZ29</f>
        <v>High Priority Data Gap</v>
      </c>
      <c r="T28" s="220" t="str">
        <f>'Area 24'!BF29</f>
        <v>High Priority Data Gap</v>
      </c>
      <c r="U28" s="219" t="str">
        <f>'Area 24'!CO29</f>
        <v>High</v>
      </c>
      <c r="V28" s="220" t="str">
        <f>'Area 24'!CU29</f>
        <v>Very High</v>
      </c>
      <c r="W28" s="219" t="str">
        <f>'Area 24'!DK29</f>
        <v>Very Low</v>
      </c>
      <c r="X28" s="220" t="str">
        <f>'Area 24'!DQ29</f>
        <v>Very Low</v>
      </c>
      <c r="Y28" s="219" t="str">
        <f>'Area 24'!EF29</f>
        <v>High Priority Data Gap</v>
      </c>
      <c r="Z28" s="219" t="str">
        <f>'Area 24'!EL29</f>
        <v>High Priority Data Gap</v>
      </c>
      <c r="AA28" s="219" t="str">
        <f>'Area 24'!FA29</f>
        <v>High Priority Data Gap</v>
      </c>
      <c r="AB28" s="220" t="str">
        <f>'Area 24'!FG29</f>
        <v>High Priority Data Gap</v>
      </c>
      <c r="AC28" s="219" t="str">
        <f>'Area 24'!FV29</f>
        <v>Moderate</v>
      </c>
      <c r="AD28" s="220" t="str">
        <f>'Area 24'!GB29</f>
        <v>Moderate</v>
      </c>
      <c r="AE28" s="219" t="str">
        <f>'Area 24'!GQ29</f>
        <v>High Priority Data Gap</v>
      </c>
      <c r="AF28" s="220" t="str">
        <f>'Area 24'!GW29</f>
        <v>High Priority Data Gap</v>
      </c>
      <c r="AG28" s="219" t="str">
        <f>'Area 25'!L28</f>
        <v>High Priority Data Gap</v>
      </c>
      <c r="AH28" s="220" t="str">
        <f>'Area 25'!R28</f>
        <v>High Priority Data Gap</v>
      </c>
      <c r="AI28" s="219" t="str">
        <f>'Area 25'!AE28</f>
        <v>High Priority Data Gap</v>
      </c>
      <c r="AJ28" s="220" t="str">
        <f>'Area 25'!AK28</f>
        <v>High Priority Data Gap</v>
      </c>
      <c r="AK28" s="219" t="str">
        <f>'Area 25'!AX28</f>
        <v>High Priority Data Gap</v>
      </c>
      <c r="AL28" s="220" t="str">
        <f>'Area 25'!BD28</f>
        <v>High Priority Data Gap</v>
      </c>
      <c r="AM28" s="388" t="str">
        <f>'Area 25'!BQ28</f>
        <v>High Priority Data Gap</v>
      </c>
      <c r="AN28" s="220" t="str">
        <f>'Area 25'!BW28</f>
        <v>High Priority Data Gap</v>
      </c>
      <c r="AO28" s="219" t="str">
        <f>'Area 25'!CJ28</f>
        <v>High Priority Data Gap</v>
      </c>
      <c r="AP28" s="220" t="str">
        <f>'Area 25'!CP28</f>
        <v>High Priority Data Gap</v>
      </c>
      <c r="AQ28" s="219" t="str">
        <f>'Area 25'!DC28</f>
        <v>Low Priority Data Gap</v>
      </c>
      <c r="AR28" s="220" t="str">
        <f>'Area 25'!DI28</f>
        <v>Low Priority Data Gap</v>
      </c>
      <c r="AS28" s="219" t="str">
        <f>'Area 26'!AE28</f>
        <v>Low Priority Data Gap</v>
      </c>
      <c r="AT28" s="221" t="str">
        <f>'Area 26'!AK28</f>
        <v>Low Priority Data Gap</v>
      </c>
      <c r="AU28" s="222" t="str">
        <f>'Area 26'!M28</f>
        <v>High Priority Data Gap</v>
      </c>
      <c r="AV28" s="223" t="str">
        <f>'Area 26'!S28</f>
        <v>High Priority Data Gap</v>
      </c>
      <c r="AW28" s="171">
        <f t="shared" si="0"/>
        <v>0</v>
      </c>
      <c r="AX28" s="171">
        <f t="shared" si="1"/>
        <v>2</v>
      </c>
      <c r="AY28" s="171">
        <f t="shared" si="2"/>
        <v>2</v>
      </c>
      <c r="AZ28" s="171">
        <f t="shared" si="3"/>
        <v>2</v>
      </c>
      <c r="BA28" s="171">
        <f t="shared" si="4"/>
        <v>1</v>
      </c>
      <c r="BB28" s="171">
        <f t="shared" si="5"/>
        <v>1</v>
      </c>
    </row>
    <row r="29" spans="1:54" ht="80" customHeight="1">
      <c r="A29" s="152" t="s">
        <v>60</v>
      </c>
      <c r="B29" s="152" t="s">
        <v>54</v>
      </c>
      <c r="C29" s="165" t="s">
        <v>73</v>
      </c>
      <c r="D29" s="168">
        <v>26</v>
      </c>
      <c r="E29" s="219" t="str">
        <f>'Area 23'!BQ30</f>
        <v>High Priority Data Gap</v>
      </c>
      <c r="F29" s="220" t="str">
        <f>'Area 23'!BW30</f>
        <v>High Priority Data Gap</v>
      </c>
      <c r="G29" s="219" t="str">
        <f>'Area 23'!L30</f>
        <v>High Priority Data Gap</v>
      </c>
      <c r="H29" s="220" t="str">
        <f>'Area 23'!R30</f>
        <v>High Priority Data Gap</v>
      </c>
      <c r="I29" s="219" t="str">
        <f>'Area 23'!AE30</f>
        <v>High Priority Data Gap</v>
      </c>
      <c r="J29" s="220" t="str">
        <f>'Area 23'!AK30</f>
        <v>High Priority Data Gap</v>
      </c>
      <c r="K29" s="219" t="str">
        <f>'Area 23'!AX30</f>
        <v>High Priority Data Gap</v>
      </c>
      <c r="L29" s="220" t="str">
        <f>'Area 23'!BD30</f>
        <v>High Priority Data Gap</v>
      </c>
      <c r="M29" s="219" t="str">
        <f>'Area 24'!L30</f>
        <v>High Priority Data Gap</v>
      </c>
      <c r="N29" s="220" t="str">
        <f>'Area 24'!R30</f>
        <v>High Priority Data Gap</v>
      </c>
      <c r="O29" s="219" t="str">
        <f>'Area 24'!AF30</f>
        <v>High Priority Data Gap</v>
      </c>
      <c r="P29" s="220" t="str">
        <f>'Area 24'!AL30</f>
        <v>High Priority Data Gap</v>
      </c>
      <c r="Q29" s="219" t="str">
        <f>'Area 24'!BT30</f>
        <v>High Priority Data Gap</v>
      </c>
      <c r="R29" s="220" t="str">
        <f>'Area 24'!BZ30</f>
        <v>High Priority Data Gap</v>
      </c>
      <c r="S29" s="219" t="str">
        <f>'Area 24'!AZ30</f>
        <v>High Priority Data Gap</v>
      </c>
      <c r="T29" s="220" t="str">
        <f>'Area 24'!BF30</f>
        <v>High Priority Data Gap</v>
      </c>
      <c r="U29" s="219" t="str">
        <f>'Area 24'!CO30</f>
        <v>High Priority Data Gap</v>
      </c>
      <c r="V29" s="220" t="str">
        <f>'Area 24'!CU30</f>
        <v>High Priority Data Gap</v>
      </c>
      <c r="W29" s="219" t="str">
        <f>'Area 24'!DK30</f>
        <v>High Priority Data Gap</v>
      </c>
      <c r="X29" s="220" t="str">
        <f>'Area 24'!DQ30</f>
        <v>High Priority Data Gap</v>
      </c>
      <c r="Y29" s="219" t="str">
        <f>'Area 24'!EF30</f>
        <v>High Priority Data Gap</v>
      </c>
      <c r="Z29" s="219" t="str">
        <f>'Area 24'!EL30</f>
        <v>High Priority Data Gap</v>
      </c>
      <c r="AA29" s="219" t="str">
        <f>'Area 24'!FA30</f>
        <v>High Priority Data Gap</v>
      </c>
      <c r="AB29" s="220" t="str">
        <f>'Area 24'!FG30</f>
        <v>High Priority Data Gap</v>
      </c>
      <c r="AC29" s="219" t="str">
        <f>'Area 24'!FV30</f>
        <v>High Priority Data Gap</v>
      </c>
      <c r="AD29" s="220" t="str">
        <f>'Area 24'!GB30</f>
        <v>High Priority Data Gap</v>
      </c>
      <c r="AE29" s="219" t="str">
        <f>'Area 24'!GQ30</f>
        <v>High Priority Data Gap</v>
      </c>
      <c r="AF29" s="220" t="str">
        <f>'Area 24'!GW30</f>
        <v>High Priority Data Gap</v>
      </c>
      <c r="AG29" s="219" t="str">
        <f>'Area 25'!L29</f>
        <v>Low Priority Data Gap</v>
      </c>
      <c r="AH29" s="220" t="str">
        <f>'Area 25'!R29</f>
        <v>Low Priority Data Gap</v>
      </c>
      <c r="AI29" s="219" t="str">
        <f>'Area 25'!AE29</f>
        <v>Low Priority Data Gap</v>
      </c>
      <c r="AJ29" s="220" t="str">
        <f>'Area 25'!AK29</f>
        <v>Low Priority Data Gap</v>
      </c>
      <c r="AK29" s="219" t="str">
        <f>'Area 25'!AX29</f>
        <v>Low Priority Data Gap</v>
      </c>
      <c r="AL29" s="220" t="str">
        <f>'Area 25'!BD29</f>
        <v>Low Priority Data Gap</v>
      </c>
      <c r="AM29" s="388" t="str">
        <f>'Area 25'!BQ29</f>
        <v>Low Priority Data Gap</v>
      </c>
      <c r="AN29" s="220" t="str">
        <f>'Area 25'!BW29</f>
        <v>Low Priority Data Gap</v>
      </c>
      <c r="AO29" s="219" t="str">
        <f>'Area 25'!CJ29</f>
        <v>Low Priority Data Gap</v>
      </c>
      <c r="AP29" s="220" t="str">
        <f>'Area 25'!CP29</f>
        <v>Low Priority Data Gap</v>
      </c>
      <c r="AQ29" s="219" t="str">
        <f>'Area 25'!DC29</f>
        <v>Low Priority Data Gap</v>
      </c>
      <c r="AR29" s="220" t="str">
        <f>'Area 25'!DI29</f>
        <v>Low Priority Data Gap</v>
      </c>
      <c r="AS29" s="219" t="str">
        <f>'Area 26'!AE29</f>
        <v>Low Priority Data Gap</v>
      </c>
      <c r="AT29" s="221" t="str">
        <f>'Area 26'!AK29</f>
        <v>Low Priority Data Gap</v>
      </c>
      <c r="AU29" s="222" t="str">
        <f>'Area 26'!M29</f>
        <v>Low Priority Data Gap</v>
      </c>
      <c r="AV29" s="223" t="str">
        <f>'Area 26'!S29</f>
        <v>Low Priority Data Gap</v>
      </c>
      <c r="AW29" s="171">
        <f t="shared" si="0"/>
        <v>0</v>
      </c>
      <c r="AX29" s="171">
        <f t="shared" si="1"/>
        <v>0</v>
      </c>
      <c r="AY29" s="171">
        <f t="shared" si="2"/>
        <v>0</v>
      </c>
      <c r="AZ29" s="171">
        <f t="shared" si="3"/>
        <v>0</v>
      </c>
      <c r="BA29" s="171">
        <f t="shared" si="4"/>
        <v>0</v>
      </c>
      <c r="BB29" s="171">
        <f t="shared" si="5"/>
        <v>0</v>
      </c>
    </row>
    <row r="30" spans="1:54" ht="80" customHeight="1">
      <c r="A30" s="152" t="s">
        <v>60</v>
      </c>
      <c r="B30" s="152" t="s">
        <v>54</v>
      </c>
      <c r="C30" s="165" t="s">
        <v>74</v>
      </c>
      <c r="D30" s="168">
        <v>27</v>
      </c>
      <c r="E30" s="219" t="str">
        <f>'Area 23'!BQ31</f>
        <v>High Priority Data Gap</v>
      </c>
      <c r="F30" s="220" t="str">
        <f>'Area 23'!BW31</f>
        <v>High Priority Data Gap</v>
      </c>
      <c r="G30" s="219" t="str">
        <f>'Area 23'!L31</f>
        <v>High Priority Data Gap</v>
      </c>
      <c r="H30" s="220" t="str">
        <f>'Area 23'!R31</f>
        <v>High Priority Data Gap</v>
      </c>
      <c r="I30" s="219" t="str">
        <f>'Area 23'!AE31</f>
        <v>Low Priority Data Gap</v>
      </c>
      <c r="J30" s="220" t="str">
        <f>'Area 23'!AK31</f>
        <v>Low Priority Data Gap</v>
      </c>
      <c r="K30" s="219" t="str">
        <f>'Area 23'!AX31</f>
        <v>High Priority Data Gap</v>
      </c>
      <c r="L30" s="220" t="str">
        <f>'Area 23'!BD31</f>
        <v>High Priority Data Gap</v>
      </c>
      <c r="M30" s="219" t="str">
        <f>'Area 24'!L31</f>
        <v>High Priority Data Gap</v>
      </c>
      <c r="N30" s="220" t="str">
        <f>'Area 24'!R31</f>
        <v>High Priority Data Gap</v>
      </c>
      <c r="O30" s="219" t="str">
        <f>'Area 24'!AF31</f>
        <v>High Priority Data Gap</v>
      </c>
      <c r="P30" s="220" t="str">
        <f>'Area 24'!AL31</f>
        <v>High Priority Data Gap</v>
      </c>
      <c r="Q30" s="219" t="str">
        <f>'Area 24'!BT31</f>
        <v>High Priority Data Gap</v>
      </c>
      <c r="R30" s="220" t="str">
        <f>'Area 24'!BZ31</f>
        <v>High Priority Data Gap</v>
      </c>
      <c r="S30" s="219" t="str">
        <f>'Area 24'!AZ31</f>
        <v>High Priority Data Gap</v>
      </c>
      <c r="T30" s="220" t="str">
        <f>'Area 24'!BF31</f>
        <v>High Priority Data Gap</v>
      </c>
      <c r="U30" s="219" t="str">
        <f>'Area 24'!CO31</f>
        <v>High Priority Data Gap</v>
      </c>
      <c r="V30" s="220" t="str">
        <f>'Area 24'!CU31</f>
        <v>High Priority Data Gap</v>
      </c>
      <c r="W30" s="219" t="str">
        <f>'Area 24'!DK31</f>
        <v>High Priority Data Gap</v>
      </c>
      <c r="X30" s="220" t="str">
        <f>'Area 24'!DQ31</f>
        <v>High Priority Data Gap</v>
      </c>
      <c r="Y30" s="219" t="str">
        <f>'Area 24'!EF31</f>
        <v>High Priority Data Gap</v>
      </c>
      <c r="Z30" s="219" t="str">
        <f>'Area 24'!EL31</f>
        <v>High Priority Data Gap</v>
      </c>
      <c r="AA30" s="219" t="str">
        <f>'Area 24'!FA31</f>
        <v>High Priority Data Gap</v>
      </c>
      <c r="AB30" s="220" t="str">
        <f>'Area 24'!FG31</f>
        <v>High Priority Data Gap</v>
      </c>
      <c r="AC30" s="219" t="str">
        <f>'Area 24'!FV31</f>
        <v>High Priority Data Gap</v>
      </c>
      <c r="AD30" s="220" t="str">
        <f>'Area 24'!GB31</f>
        <v>High Priority Data Gap</v>
      </c>
      <c r="AE30" s="219" t="str">
        <f>'Area 24'!GQ31</f>
        <v>High Priority Data Gap</v>
      </c>
      <c r="AF30" s="220" t="str">
        <f>'Area 24'!GW31</f>
        <v>High Priority Data Gap</v>
      </c>
      <c r="AG30" s="219" t="str">
        <f>'Area 25'!L30</f>
        <v>Low Priority Data Gap</v>
      </c>
      <c r="AH30" s="220" t="str">
        <f>'Area 25'!R30</f>
        <v>Low Priority Data Gap</v>
      </c>
      <c r="AI30" s="219" t="str">
        <f>'Area 25'!AE30</f>
        <v>Low Priority Data Gap</v>
      </c>
      <c r="AJ30" s="220" t="str">
        <f>'Area 25'!AK30</f>
        <v>Low Priority Data Gap</v>
      </c>
      <c r="AK30" s="219" t="str">
        <f>'Area 25'!AX30</f>
        <v>Low Priority Data Gap</v>
      </c>
      <c r="AL30" s="220" t="str">
        <f>'Area 25'!BD30</f>
        <v>Low Priority Data Gap</v>
      </c>
      <c r="AM30" s="388" t="str">
        <f>'Area 25'!BQ30</f>
        <v>Low Priority Data Gap</v>
      </c>
      <c r="AN30" s="220" t="str">
        <f>'Area 25'!BW30</f>
        <v>Low Priority Data Gap</v>
      </c>
      <c r="AO30" s="219" t="str">
        <f>'Area 25'!CJ30</f>
        <v>Low Priority Data Gap</v>
      </c>
      <c r="AP30" s="220" t="str">
        <f>'Area 25'!CP30</f>
        <v>Low Priority Data Gap</v>
      </c>
      <c r="AQ30" s="219" t="str">
        <f>'Area 25'!DC30</f>
        <v>Low Priority Data Gap</v>
      </c>
      <c r="AR30" s="220" t="str">
        <f>'Area 25'!DI30</f>
        <v>Low Priority Data Gap</v>
      </c>
      <c r="AS30" s="219" t="str">
        <f>'Area 26'!AE30</f>
        <v>Low Priority Data Gap</v>
      </c>
      <c r="AT30" s="221" t="str">
        <f>'Area 26'!AK30</f>
        <v>Low Priority Data Gap</v>
      </c>
      <c r="AU30" s="222" t="str">
        <f>'Area 26'!M30</f>
        <v>Low Priority Data Gap</v>
      </c>
      <c r="AV30" s="223" t="str">
        <f>'Area 26'!S30</f>
        <v>Low Priority Data Gap</v>
      </c>
      <c r="AW30" s="171">
        <f t="shared" si="0"/>
        <v>0</v>
      </c>
      <c r="AX30" s="171">
        <f t="shared" si="1"/>
        <v>0</v>
      </c>
      <c r="AY30" s="171">
        <f t="shared" si="2"/>
        <v>0</v>
      </c>
      <c r="AZ30" s="171">
        <f t="shared" si="3"/>
        <v>0</v>
      </c>
      <c r="BA30" s="171">
        <f t="shared" si="4"/>
        <v>0</v>
      </c>
      <c r="BB30" s="171">
        <f t="shared" si="5"/>
        <v>0</v>
      </c>
    </row>
    <row r="31" spans="1:54" ht="80" customHeight="1">
      <c r="A31" s="152" t="s">
        <v>60</v>
      </c>
      <c r="B31" s="152" t="s">
        <v>54</v>
      </c>
      <c r="C31" s="165" t="s">
        <v>75</v>
      </c>
      <c r="D31" s="168">
        <v>28</v>
      </c>
      <c r="E31" s="219" t="str">
        <f>'Area 23'!BQ32</f>
        <v>High Priority Data Gap</v>
      </c>
      <c r="F31" s="220" t="str">
        <f>'Area 23'!BW32</f>
        <v>High Priority Data Gap</v>
      </c>
      <c r="G31" s="219" t="str">
        <f>'Area 23'!L32</f>
        <v>High Priority Data Gap</v>
      </c>
      <c r="H31" s="220" t="str">
        <f>'Area 23'!R32</f>
        <v>High Priority Data Gap</v>
      </c>
      <c r="I31" s="219" t="str">
        <f>'Area 23'!AE32</f>
        <v>Low Priority Data Gap</v>
      </c>
      <c r="J31" s="220" t="str">
        <f>'Area 23'!AK32</f>
        <v>Low Priority Data Gap</v>
      </c>
      <c r="K31" s="219" t="str">
        <f>'Area 23'!AX32</f>
        <v>High Priority Data Gap</v>
      </c>
      <c r="L31" s="220" t="str">
        <f>'Area 23'!BD32</f>
        <v>High Priority Data Gap</v>
      </c>
      <c r="M31" s="219" t="str">
        <f>'Area 24'!L32</f>
        <v>High Priority Data Gap</v>
      </c>
      <c r="N31" s="220" t="str">
        <f>'Area 24'!R32</f>
        <v>High Priority Data Gap</v>
      </c>
      <c r="O31" s="219" t="str">
        <f>'Area 24'!AF32</f>
        <v>High Priority Data Gap</v>
      </c>
      <c r="P31" s="220" t="str">
        <f>'Area 24'!AL32</f>
        <v>High Priority Data Gap</v>
      </c>
      <c r="Q31" s="219" t="str">
        <f>'Area 24'!BT32</f>
        <v>High Priority Data Gap</v>
      </c>
      <c r="R31" s="220" t="str">
        <f>'Area 24'!BZ32</f>
        <v>High Priority Data Gap</v>
      </c>
      <c r="S31" s="219" t="str">
        <f>'Area 24'!AZ32</f>
        <v>High Priority Data Gap</v>
      </c>
      <c r="T31" s="220" t="str">
        <f>'Area 24'!BF32</f>
        <v>High Priority Data Gap</v>
      </c>
      <c r="U31" s="219" t="str">
        <f>'Area 24'!CO32</f>
        <v>High Priority Data Gap</v>
      </c>
      <c r="V31" s="220" t="str">
        <f>'Area 24'!CU32</f>
        <v>High Priority Data Gap</v>
      </c>
      <c r="W31" s="219" t="str">
        <f>'Area 24'!DK32</f>
        <v>High Priority Data Gap</v>
      </c>
      <c r="X31" s="220" t="str">
        <f>'Area 24'!DQ32</f>
        <v>High Priority Data Gap</v>
      </c>
      <c r="Y31" s="219" t="str">
        <f>'Area 24'!EF32</f>
        <v>High Priority Data Gap</v>
      </c>
      <c r="Z31" s="219" t="str">
        <f>'Area 24'!EL32</f>
        <v>High Priority Data Gap</v>
      </c>
      <c r="AA31" s="219" t="str">
        <f>'Area 24'!FA32</f>
        <v>High Priority Data Gap</v>
      </c>
      <c r="AB31" s="220" t="str">
        <f>'Area 24'!FG32</f>
        <v>High Priority Data Gap</v>
      </c>
      <c r="AC31" s="219" t="str">
        <f>'Area 24'!FV32</f>
        <v>High Priority Data Gap</v>
      </c>
      <c r="AD31" s="220" t="str">
        <f>'Area 24'!GB32</f>
        <v>High Priority Data Gap</v>
      </c>
      <c r="AE31" s="219" t="str">
        <f>'Area 24'!GQ32</f>
        <v>High Priority Data Gap</v>
      </c>
      <c r="AF31" s="220" t="str">
        <f>'Area 24'!GW32</f>
        <v>High Priority Data Gap</v>
      </c>
      <c r="AG31" s="219" t="str">
        <f>'Area 25'!L31</f>
        <v>Low Priority Data Gap</v>
      </c>
      <c r="AH31" s="220" t="str">
        <f>'Area 25'!R31</f>
        <v>Low Priority Data Gap</v>
      </c>
      <c r="AI31" s="219" t="str">
        <f>'Area 25'!AE31</f>
        <v>Low Priority Data Gap</v>
      </c>
      <c r="AJ31" s="220" t="str">
        <f>'Area 25'!AK31</f>
        <v>Low Priority Data Gap</v>
      </c>
      <c r="AK31" s="219" t="str">
        <f>'Area 25'!AX31</f>
        <v>Low Priority Data Gap</v>
      </c>
      <c r="AL31" s="220" t="str">
        <f>'Area 25'!BD31</f>
        <v>Low Priority Data Gap</v>
      </c>
      <c r="AM31" s="388" t="str">
        <f>'Area 25'!BQ31</f>
        <v>Low Priority Data Gap</v>
      </c>
      <c r="AN31" s="220" t="str">
        <f>'Area 25'!BW31</f>
        <v>Low Priority Data Gap</v>
      </c>
      <c r="AO31" s="219" t="str">
        <f>'Area 25'!CJ31</f>
        <v>Low Priority Data Gap</v>
      </c>
      <c r="AP31" s="220" t="str">
        <f>'Area 25'!CP31</f>
        <v>Low Priority Data Gap</v>
      </c>
      <c r="AQ31" s="219" t="str">
        <f>'Area 25'!DC31</f>
        <v>Low Priority Data Gap</v>
      </c>
      <c r="AR31" s="220" t="str">
        <f>'Area 25'!DI31</f>
        <v>Low Priority Data Gap</v>
      </c>
      <c r="AS31" s="219" t="str">
        <f>'Area 26'!AE31</f>
        <v>Low Priority Data Gap</v>
      </c>
      <c r="AT31" s="221" t="str">
        <f>'Area 26'!AK31</f>
        <v>Low Priority Data Gap</v>
      </c>
      <c r="AU31" s="222" t="str">
        <f>'Area 26'!M31</f>
        <v>Low Priority Data Gap</v>
      </c>
      <c r="AV31" s="223" t="str">
        <f>'Area 26'!S31</f>
        <v>Low Priority Data Gap</v>
      </c>
      <c r="AW31" s="171">
        <f t="shared" si="0"/>
        <v>0</v>
      </c>
      <c r="AX31" s="171">
        <f t="shared" si="1"/>
        <v>0</v>
      </c>
      <c r="AY31" s="171">
        <f t="shared" si="2"/>
        <v>0</v>
      </c>
      <c r="AZ31" s="171">
        <f t="shared" si="3"/>
        <v>0</v>
      </c>
      <c r="BA31" s="171">
        <f t="shared" si="4"/>
        <v>0</v>
      </c>
      <c r="BB31" s="171">
        <f t="shared" si="5"/>
        <v>0</v>
      </c>
    </row>
    <row r="32" spans="1:54" ht="80" customHeight="1">
      <c r="A32" s="152" t="s">
        <v>60</v>
      </c>
      <c r="B32" s="152" t="s">
        <v>54</v>
      </c>
      <c r="C32" s="165" t="s">
        <v>76</v>
      </c>
      <c r="D32" s="168">
        <v>29</v>
      </c>
      <c r="E32" s="219" t="str">
        <f>'Area 23'!BQ33</f>
        <v>Low Priority Data Gap</v>
      </c>
      <c r="F32" s="220" t="str">
        <f>'Area 23'!BW33</f>
        <v>Low Priority Data Gap</v>
      </c>
      <c r="G32" s="219" t="str">
        <f>'Area 23'!L33</f>
        <v>Low Priority Data Gap</v>
      </c>
      <c r="H32" s="220" t="str">
        <f>'Area 23'!R33</f>
        <v>Low Priority Data Gap</v>
      </c>
      <c r="I32" s="219" t="str">
        <f>'Area 23'!AE33</f>
        <v>Low Priority Data Gap</v>
      </c>
      <c r="J32" s="220" t="str">
        <f>'Area 23'!AK33</f>
        <v>Low Priority Data Gap</v>
      </c>
      <c r="K32" s="219" t="str">
        <f>'Area 23'!AX33</f>
        <v>Low Priority Data Gap</v>
      </c>
      <c r="L32" s="220" t="str">
        <f>'Area 23'!BD33</f>
        <v>Low Priority Data Gap</v>
      </c>
      <c r="M32" s="219" t="str">
        <f>'Area 24'!L33</f>
        <v>Very Low</v>
      </c>
      <c r="N32" s="220" t="str">
        <f>'Area 24'!R33</f>
        <v>Very Low</v>
      </c>
      <c r="O32" s="219" t="str">
        <f>'Area 24'!AF33</f>
        <v>Very Low</v>
      </c>
      <c r="P32" s="220" t="str">
        <f>'Area 24'!AL33</f>
        <v>Very Low</v>
      </c>
      <c r="Q32" s="219" t="str">
        <f>'Area 24'!BT33</f>
        <v>High Priority Data Gap</v>
      </c>
      <c r="R32" s="220" t="str">
        <f>'Area 24'!BZ33</f>
        <v>High Priority Data Gap</v>
      </c>
      <c r="S32" s="219" t="str">
        <f>'Area 24'!AZ33</f>
        <v>Low Priority Data Gap</v>
      </c>
      <c r="T32" s="220" t="str">
        <f>'Area 24'!BF33</f>
        <v>Low Priority Data Gap</v>
      </c>
      <c r="U32" s="219" t="str">
        <f>'Area 24'!CO33</f>
        <v>Low Priority Data Gap</v>
      </c>
      <c r="V32" s="220" t="str">
        <f>'Area 24'!CU33</f>
        <v>Low Priority Data Gap</v>
      </c>
      <c r="W32" s="219" t="str">
        <f>'Area 24'!DK33</f>
        <v>High Priority Data Gap</v>
      </c>
      <c r="X32" s="220" t="str">
        <f>'Area 24'!DQ33</f>
        <v>High Priority Data Gap</v>
      </c>
      <c r="Y32" s="219" t="str">
        <f>'Area 24'!EF33</f>
        <v>High Priority Data Gap</v>
      </c>
      <c r="Z32" s="219" t="str">
        <f>'Area 24'!EL33</f>
        <v>High Priority Data Gap</v>
      </c>
      <c r="AA32" s="219" t="str">
        <f>'Area 24'!FA33</f>
        <v>High Priority Data Gap</v>
      </c>
      <c r="AB32" s="220" t="str">
        <f>'Area 24'!FG33</f>
        <v>High Priority Data Gap</v>
      </c>
      <c r="AC32" s="219" t="str">
        <f>'Area 24'!FV33</f>
        <v>Very Low</v>
      </c>
      <c r="AD32" s="220" t="str">
        <f>'Area 24'!GB33</f>
        <v>Very Low</v>
      </c>
      <c r="AE32" s="219" t="str">
        <f>'Area 24'!GQ33</f>
        <v>Low Priority Data Gap</v>
      </c>
      <c r="AF32" s="220" t="str">
        <f>'Area 24'!GW33</f>
        <v>Low Priority Data Gap</v>
      </c>
      <c r="AG32" s="219" t="str">
        <f>'Area 25'!L32</f>
        <v>Low Priority Data Gap</v>
      </c>
      <c r="AH32" s="220" t="str">
        <f>'Area 25'!R32</f>
        <v>Low Priority Data Gap</v>
      </c>
      <c r="AI32" s="219" t="str">
        <f>'Area 25'!AE32</f>
        <v>Low Priority Data Gap</v>
      </c>
      <c r="AJ32" s="220" t="str">
        <f>'Area 25'!AK32</f>
        <v>Low Priority Data Gap</v>
      </c>
      <c r="AK32" s="219" t="str">
        <f>'Area 25'!AX32</f>
        <v>Low Priority Data Gap</v>
      </c>
      <c r="AL32" s="220" t="str">
        <f>'Area 25'!BD32</f>
        <v>Low Priority Data Gap</v>
      </c>
      <c r="AM32" s="388" t="str">
        <f>'Area 25'!BQ32</f>
        <v>Low Priority Data Gap</v>
      </c>
      <c r="AN32" s="220" t="str">
        <f>'Area 25'!BW32</f>
        <v>Low Priority Data Gap</v>
      </c>
      <c r="AO32" s="219" t="str">
        <f>'Area 25'!CJ32</f>
        <v>Low Priority Data Gap</v>
      </c>
      <c r="AP32" s="220" t="str">
        <f>'Area 25'!CP32</f>
        <v>Low Priority Data Gap</v>
      </c>
      <c r="AQ32" s="219" t="str">
        <f>'Area 25'!DC32</f>
        <v>Low Priority Data Gap</v>
      </c>
      <c r="AR32" s="220" t="str">
        <f>'Area 25'!DI32</f>
        <v>Low Priority Data Gap</v>
      </c>
      <c r="AS32" s="219" t="str">
        <f>'Area 26'!AE32</f>
        <v>Low Priority Data Gap</v>
      </c>
      <c r="AT32" s="221" t="str">
        <f>'Area 26'!AK32</f>
        <v>Low Priority Data Gap</v>
      </c>
      <c r="AU32" s="222" t="str">
        <f>'Area 26'!M32</f>
        <v>Low Priority Data Gap</v>
      </c>
      <c r="AV32" s="223" t="str">
        <f>'Area 26'!S32</f>
        <v>Low Priority Data Gap</v>
      </c>
      <c r="AW32" s="171">
        <f t="shared" si="0"/>
        <v>0</v>
      </c>
      <c r="AX32" s="171">
        <f t="shared" si="1"/>
        <v>6</v>
      </c>
      <c r="AY32" s="171">
        <f t="shared" si="2"/>
        <v>0</v>
      </c>
      <c r="AZ32" s="171">
        <f t="shared" si="3"/>
        <v>0</v>
      </c>
      <c r="BA32" s="171">
        <f t="shared" si="4"/>
        <v>0</v>
      </c>
      <c r="BB32" s="171">
        <f t="shared" si="5"/>
        <v>0</v>
      </c>
    </row>
    <row r="33" spans="1:54" ht="80" customHeight="1">
      <c r="A33" s="152" t="s">
        <v>77</v>
      </c>
      <c r="B33" s="152" t="s">
        <v>39</v>
      </c>
      <c r="C33" s="165" t="s">
        <v>78</v>
      </c>
      <c r="D33" s="168">
        <v>30</v>
      </c>
      <c r="E33" s="219" t="str">
        <f>'Area 23'!BQ34</f>
        <v>Moderate</v>
      </c>
      <c r="F33" s="220" t="str">
        <f>'Area 23'!BW34</f>
        <v>Moderate</v>
      </c>
      <c r="G33" s="219" t="str">
        <f>'Area 23'!L34</f>
        <v>Low Priority Data Gap</v>
      </c>
      <c r="H33" s="220" t="str">
        <f>'Area 23'!R34</f>
        <v>Low Priority Data Gap</v>
      </c>
      <c r="I33" s="219" t="str">
        <f>'Area 23'!AE34</f>
        <v>Low Priority Data Gap</v>
      </c>
      <c r="J33" s="220" t="str">
        <f>'Area 23'!AK34</f>
        <v>Low Priority Data Gap</v>
      </c>
      <c r="K33" s="219" t="str">
        <f>'Area 23'!AX34</f>
        <v>Low</v>
      </c>
      <c r="L33" s="220" t="str">
        <f>'Area 23'!BD34</f>
        <v>Low</v>
      </c>
      <c r="M33" s="219" t="str">
        <f>'Area 24'!L34</f>
        <v>Low Priority Data Gap</v>
      </c>
      <c r="N33" s="220" t="str">
        <f>'Area 24'!R34</f>
        <v>Low Priority Data Gap</v>
      </c>
      <c r="O33" s="219" t="str">
        <f>'Area 24'!AF34</f>
        <v>Low Priority Data Gap</v>
      </c>
      <c r="P33" s="220" t="str">
        <f>'Area 24'!AL34</f>
        <v>Low Priority Data Gap</v>
      </c>
      <c r="Q33" s="219" t="str">
        <f>'Area 24'!BT34</f>
        <v>High Priority Data Gap</v>
      </c>
      <c r="R33" s="220" t="str">
        <f>'Area 24'!BZ34</f>
        <v>High Priority Data Gap</v>
      </c>
      <c r="S33" s="219" t="str">
        <f>'Area 24'!AZ34</f>
        <v>High Priority Data Gap</v>
      </c>
      <c r="T33" s="220" t="str">
        <f>'Area 24'!BF34</f>
        <v>High Priority Data Gap</v>
      </c>
      <c r="U33" s="219" t="str">
        <f>'Area 24'!CO34</f>
        <v>High Priority Data Gap</v>
      </c>
      <c r="V33" s="220" t="str">
        <f>'Area 24'!CU34</f>
        <v>High Priority Data Gap</v>
      </c>
      <c r="W33" s="219" t="str">
        <f>'Area 24'!DK34</f>
        <v>High Priority Data Gap</v>
      </c>
      <c r="X33" s="220" t="str">
        <f>'Area 24'!DQ34</f>
        <v>High Priority Data Gap</v>
      </c>
      <c r="Y33" s="219" t="str">
        <f>'Area 24'!EF34</f>
        <v>High Priority Data Gap</v>
      </c>
      <c r="Z33" s="219" t="str">
        <f>'Area 24'!EL34</f>
        <v>High Priority Data Gap</v>
      </c>
      <c r="AA33" s="219" t="str">
        <f>'Area 24'!FA34</f>
        <v>High Priority Data Gap</v>
      </c>
      <c r="AB33" s="220" t="str">
        <f>'Area 24'!FG34</f>
        <v>High Priority Data Gap</v>
      </c>
      <c r="AC33" s="219" t="str">
        <f>'Area 24'!FV34</f>
        <v>Low Priority Data Gap</v>
      </c>
      <c r="AD33" s="220" t="str">
        <f>'Area 24'!GB34</f>
        <v>Low Priority Data Gap</v>
      </c>
      <c r="AE33" s="219" t="str">
        <f>'Area 24'!GQ34</f>
        <v>High Priority Data Gap</v>
      </c>
      <c r="AF33" s="220" t="str">
        <f>'Area 24'!GW34</f>
        <v>High Priority Data Gap</v>
      </c>
      <c r="AG33" s="219" t="str">
        <f>'Area 25'!L33</f>
        <v>Low Priority Data Gap</v>
      </c>
      <c r="AH33" s="220" t="str">
        <f>'Area 25'!R33</f>
        <v>Low Priority Data Gap</v>
      </c>
      <c r="AI33" s="219" t="str">
        <f>'Area 25'!AE33</f>
        <v>Low Priority Data Gap</v>
      </c>
      <c r="AJ33" s="220" t="str">
        <f>'Area 25'!AK33</f>
        <v>Low Priority Data Gap</v>
      </c>
      <c r="AK33" s="219" t="str">
        <f>'Area 25'!AX33</f>
        <v>Low Priority Data Gap</v>
      </c>
      <c r="AL33" s="220" t="str">
        <f>'Area 25'!BD33</f>
        <v>Low Priority Data Gap</v>
      </c>
      <c r="AM33" s="388" t="str">
        <f>'Area 25'!BQ33</f>
        <v>Low Priority Data Gap</v>
      </c>
      <c r="AN33" s="220" t="str">
        <f>'Area 25'!BW33</f>
        <v>Low Priority Data Gap</v>
      </c>
      <c r="AO33" s="219" t="str">
        <f>'Area 25'!CJ33</f>
        <v>Low Priority Data Gap</v>
      </c>
      <c r="AP33" s="220" t="str">
        <f>'Area 25'!CP33</f>
        <v>Low Priority Data Gap</v>
      </c>
      <c r="AQ33" s="219" t="str">
        <f>'Area 25'!DC33</f>
        <v>Low Priority Data Gap</v>
      </c>
      <c r="AR33" s="220" t="str">
        <f>'Area 25'!DI33</f>
        <v>Low Priority Data Gap</v>
      </c>
      <c r="AS33" s="219" t="str">
        <f>'Area 26'!AE33</f>
        <v>Low Priority Data Gap</v>
      </c>
      <c r="AT33" s="221" t="str">
        <f>'Area 26'!AK33</f>
        <v>Low Priority Data Gap</v>
      </c>
      <c r="AU33" s="222" t="str">
        <f>'Area 26'!M33</f>
        <v>Low Priority Data Gap</v>
      </c>
      <c r="AV33" s="223" t="str">
        <f>'Area 26'!S33</f>
        <v>Low Priority Data Gap</v>
      </c>
      <c r="AW33" s="171">
        <f t="shared" si="0"/>
        <v>0</v>
      </c>
      <c r="AX33" s="171">
        <f t="shared" si="1"/>
        <v>0</v>
      </c>
      <c r="AY33" s="171">
        <f t="shared" si="2"/>
        <v>2</v>
      </c>
      <c r="AZ33" s="171">
        <f t="shared" si="3"/>
        <v>0</v>
      </c>
      <c r="BA33" s="171">
        <f t="shared" si="4"/>
        <v>0</v>
      </c>
      <c r="BB33" s="171">
        <f t="shared" si="5"/>
        <v>0</v>
      </c>
    </row>
    <row r="34" spans="1:54" ht="80" customHeight="1">
      <c r="A34" s="152" t="s">
        <v>77</v>
      </c>
      <c r="B34" s="152" t="s">
        <v>39</v>
      </c>
      <c r="C34" s="165" t="s">
        <v>79</v>
      </c>
      <c r="D34" s="168">
        <v>31</v>
      </c>
      <c r="E34" s="219" t="str">
        <f>'Area 23'!BQ35</f>
        <v>Low Priority Data Gap</v>
      </c>
      <c r="F34" s="220" t="str">
        <f>'Area 23'!BW35</f>
        <v>Low Priority Data Gap</v>
      </c>
      <c r="G34" s="219" t="str">
        <f>'Area 23'!L35</f>
        <v>Low Priority Data Gap</v>
      </c>
      <c r="H34" s="220" t="str">
        <f>'Area 23'!R35</f>
        <v>Low Priority Data Gap</v>
      </c>
      <c r="I34" s="219" t="str">
        <f>'Area 23'!AE35</f>
        <v>Low Priority Data Gap</v>
      </c>
      <c r="J34" s="220" t="str">
        <f>'Area 23'!AK35</f>
        <v>Low Priority Data Gap</v>
      </c>
      <c r="K34" s="219" t="str">
        <f>'Area 23'!AX35</f>
        <v>Low Priority Data Gap</v>
      </c>
      <c r="L34" s="220" t="str">
        <f>'Area 23'!BD35</f>
        <v>Low Priority Data Gap</v>
      </c>
      <c r="M34" s="219" t="str">
        <f>'Area 24'!L35</f>
        <v>Low Priority Data Gap</v>
      </c>
      <c r="N34" s="220" t="str">
        <f>'Area 24'!R35</f>
        <v>Low Priority Data Gap</v>
      </c>
      <c r="O34" s="219" t="str">
        <f>'Area 24'!AF35</f>
        <v>Low Priority Data Gap</v>
      </c>
      <c r="P34" s="220" t="str">
        <f>'Area 24'!AL35</f>
        <v>Low Priority Data Gap</v>
      </c>
      <c r="Q34" s="219" t="str">
        <f>'Area 24'!BT35</f>
        <v>Low Priority Data Gap</v>
      </c>
      <c r="R34" s="220" t="str">
        <f>'Area 24'!BZ35</f>
        <v>Low Priority Data Gap</v>
      </c>
      <c r="S34" s="219" t="str">
        <f>'Area 24'!AZ35</f>
        <v>Low Priority Data Gap</v>
      </c>
      <c r="T34" s="220" t="str">
        <f>'Area 24'!BF35</f>
        <v>Low Priority Data Gap</v>
      </c>
      <c r="U34" s="219" t="str">
        <f>'Area 24'!CO35</f>
        <v>Low Priority Data Gap</v>
      </c>
      <c r="V34" s="220" t="str">
        <f>'Area 24'!CU35</f>
        <v>Low Priority Data Gap</v>
      </c>
      <c r="W34" s="219" t="str">
        <f>'Area 24'!DK35</f>
        <v>Low Priority Data Gap</v>
      </c>
      <c r="X34" s="220" t="str">
        <f>'Area 24'!DQ35</f>
        <v>Low Priority Data Gap</v>
      </c>
      <c r="Y34" s="219" t="str">
        <f>'Area 24'!EF35</f>
        <v>Low Priority Data Gap</v>
      </c>
      <c r="Z34" s="219" t="str">
        <f>'Area 24'!EL35</f>
        <v>Low Priority Data Gap</v>
      </c>
      <c r="AA34" s="219" t="str">
        <f>'Area 24'!FA35</f>
        <v>Low Priority Data Gap</v>
      </c>
      <c r="AB34" s="220" t="str">
        <f>'Area 24'!FG35</f>
        <v>Low Priority Data Gap</v>
      </c>
      <c r="AC34" s="219" t="str">
        <f>'Area 24'!FV35</f>
        <v>Low Priority Data Gap</v>
      </c>
      <c r="AD34" s="220" t="str">
        <f>'Area 24'!GB35</f>
        <v>Low Priority Data Gap</v>
      </c>
      <c r="AE34" s="219" t="str">
        <f>'Area 24'!GQ35</f>
        <v>Low Priority Data Gap</v>
      </c>
      <c r="AF34" s="220" t="str">
        <f>'Area 24'!GW35</f>
        <v>Low Priority Data Gap</v>
      </c>
      <c r="AG34" s="219" t="str">
        <f>'Area 25'!L34</f>
        <v>Low Priority Data Gap</v>
      </c>
      <c r="AH34" s="220" t="str">
        <f>'Area 25'!R34</f>
        <v>Low Priority Data Gap</v>
      </c>
      <c r="AI34" s="219" t="str">
        <f>'Area 25'!AE34</f>
        <v>Low Priority Data Gap</v>
      </c>
      <c r="AJ34" s="220" t="str">
        <f>'Area 25'!AK34</f>
        <v>Low Priority Data Gap</v>
      </c>
      <c r="AK34" s="219" t="str">
        <f>'Area 25'!AX34</f>
        <v>Low Priority Data Gap</v>
      </c>
      <c r="AL34" s="220" t="str">
        <f>'Area 25'!BD34</f>
        <v>Low Priority Data Gap</v>
      </c>
      <c r="AM34" s="388" t="str">
        <f>'Area 25'!BQ34</f>
        <v>Low Priority Data Gap</v>
      </c>
      <c r="AN34" s="220" t="str">
        <f>'Area 25'!BW34</f>
        <v>Low Priority Data Gap</v>
      </c>
      <c r="AO34" s="219" t="str">
        <f>'Area 25'!CJ34</f>
        <v>Low Priority Data Gap</v>
      </c>
      <c r="AP34" s="220" t="str">
        <f>'Area 25'!CP34</f>
        <v>Low Priority Data Gap</v>
      </c>
      <c r="AQ34" s="219" t="str">
        <f>'Area 25'!DC34</f>
        <v>Low Priority Data Gap</v>
      </c>
      <c r="AR34" s="220" t="str">
        <f>'Area 25'!DI34</f>
        <v>Low Priority Data Gap</v>
      </c>
      <c r="AS34" s="219" t="str">
        <f>'Area 26'!AE34</f>
        <v>Low Priority Data Gap</v>
      </c>
      <c r="AT34" s="221" t="str">
        <f>'Area 26'!AK34</f>
        <v>Low Priority Data Gap</v>
      </c>
      <c r="AU34" s="222" t="str">
        <f>'Area 26'!M34</f>
        <v>Low Priority Data Gap</v>
      </c>
      <c r="AV34" s="223" t="str">
        <f>'Area 26'!S34</f>
        <v>Low Priority Data Gap</v>
      </c>
      <c r="AW34" s="171">
        <f t="shared" si="0"/>
        <v>0</v>
      </c>
      <c r="AX34" s="171">
        <f t="shared" si="1"/>
        <v>0</v>
      </c>
      <c r="AY34" s="171">
        <f t="shared" si="2"/>
        <v>0</v>
      </c>
      <c r="AZ34" s="171">
        <f t="shared" si="3"/>
        <v>0</v>
      </c>
      <c r="BA34" s="171">
        <f t="shared" si="4"/>
        <v>0</v>
      </c>
      <c r="BB34" s="171">
        <f t="shared" si="5"/>
        <v>0</v>
      </c>
    </row>
    <row r="35" spans="1:54" ht="80" customHeight="1">
      <c r="A35" s="152" t="s">
        <v>77</v>
      </c>
      <c r="B35" s="152" t="s">
        <v>39</v>
      </c>
      <c r="C35" s="165" t="s">
        <v>80</v>
      </c>
      <c r="D35" s="168">
        <v>32</v>
      </c>
      <c r="E35" s="219" t="str">
        <f>'Area 23'!BQ36</f>
        <v>Very Low</v>
      </c>
      <c r="F35" s="220" t="str">
        <f>'Area 23'!BW36</f>
        <v>Very Low</v>
      </c>
      <c r="G35" s="219" t="str">
        <f>'Area 23'!L36</f>
        <v>Very Low</v>
      </c>
      <c r="H35" s="220" t="str">
        <f>'Area 23'!R36</f>
        <v>Very Low</v>
      </c>
      <c r="I35" s="219" t="str">
        <f>'Area 23'!AE36</f>
        <v>Very Low</v>
      </c>
      <c r="J35" s="220" t="str">
        <f>'Area 23'!AK36</f>
        <v>Very Low</v>
      </c>
      <c r="K35" s="219" t="str">
        <f>'Area 23'!AX36</f>
        <v>Very Low</v>
      </c>
      <c r="L35" s="220" t="str">
        <f>'Area 23'!BD36</f>
        <v>Very Low</v>
      </c>
      <c r="M35" s="219" t="str">
        <f>'Area 24'!L36</f>
        <v>Very Low</v>
      </c>
      <c r="N35" s="220" t="str">
        <f>'Area 24'!R36</f>
        <v>Low</v>
      </c>
      <c r="O35" s="219" t="str">
        <f>'Area 24'!AF36</f>
        <v>Very Low</v>
      </c>
      <c r="P35" s="220" t="str">
        <f>'Area 24'!AL36</f>
        <v>Low</v>
      </c>
      <c r="Q35" s="219" t="str">
        <f>'Area 24'!BT36</f>
        <v>Very Low</v>
      </c>
      <c r="R35" s="220" t="str">
        <f>'Area 24'!BZ36</f>
        <v>Very Low</v>
      </c>
      <c r="S35" s="219" t="str">
        <f>'Area 24'!AZ36</f>
        <v>Very Low</v>
      </c>
      <c r="T35" s="220" t="str">
        <f>'Area 24'!BF36</f>
        <v>Very Low</v>
      </c>
      <c r="U35" s="219" t="str">
        <f>'Area 24'!CO36</f>
        <v>Very Low</v>
      </c>
      <c r="V35" s="220" t="str">
        <f>'Area 24'!CU36</f>
        <v>Very Low</v>
      </c>
      <c r="W35" s="219" t="str">
        <f>'Area 24'!DK36</f>
        <v>Very Low</v>
      </c>
      <c r="X35" s="220" t="str">
        <f>'Area 24'!DQ36</f>
        <v>Very Low</v>
      </c>
      <c r="Y35" s="219" t="str">
        <f>'Area 24'!EF36</f>
        <v>Very Low</v>
      </c>
      <c r="Z35" s="219" t="str">
        <f>'Area 24'!EL36</f>
        <v>Very Low</v>
      </c>
      <c r="AA35" s="219" t="str">
        <f>'Area 24'!FA36</f>
        <v>Very Low</v>
      </c>
      <c r="AB35" s="220" t="str">
        <f>'Area 24'!FG36</f>
        <v>Very Low</v>
      </c>
      <c r="AC35" s="219" t="str">
        <f>'Area 24'!FV36</f>
        <v>Very Low</v>
      </c>
      <c r="AD35" s="220" t="str">
        <f>'Area 24'!GB36</f>
        <v>Very Low</v>
      </c>
      <c r="AE35" s="219" t="str">
        <f>'Area 24'!GQ36</f>
        <v>Very Low</v>
      </c>
      <c r="AF35" s="220" t="str">
        <f>'Area 24'!GW36</f>
        <v>Very Low</v>
      </c>
      <c r="AG35" s="219" t="str">
        <f>'Area 25'!L35</f>
        <v>Very Low</v>
      </c>
      <c r="AH35" s="220" t="str">
        <f>'Area 25'!R35</f>
        <v>Very Low</v>
      </c>
      <c r="AI35" s="219" t="str">
        <f>'Area 25'!AE35</f>
        <v>Very Low</v>
      </c>
      <c r="AJ35" s="220" t="str">
        <f>'Area 25'!AK35</f>
        <v>Very Low</v>
      </c>
      <c r="AK35" s="219" t="str">
        <f>'Area 25'!AX35</f>
        <v>Low</v>
      </c>
      <c r="AL35" s="220" t="str">
        <f>'Area 25'!BD35</f>
        <v>Low</v>
      </c>
      <c r="AM35" s="388" t="str">
        <f>'Area 25'!BQ35</f>
        <v>Very Low</v>
      </c>
      <c r="AN35" s="220" t="str">
        <f>'Area 25'!BW35</f>
        <v>Very Low</v>
      </c>
      <c r="AO35" s="219" t="str">
        <f>'Area 25'!CJ35</f>
        <v>Very Low</v>
      </c>
      <c r="AP35" s="220" t="str">
        <f>'Area 25'!CP35</f>
        <v>Very Low</v>
      </c>
      <c r="AQ35" s="219" t="str">
        <f>'Area 25'!DC35</f>
        <v>Very Low</v>
      </c>
      <c r="AR35" s="220" t="str">
        <f>'Area 25'!DI35</f>
        <v>Very Low</v>
      </c>
      <c r="AS35" s="219" t="str">
        <f>'Area 26'!AE35</f>
        <v>Very Low</v>
      </c>
      <c r="AT35" s="221" t="str">
        <f>'Area 26'!AK35</f>
        <v>Very Low</v>
      </c>
      <c r="AU35" s="222" t="str">
        <f>'Area 26'!M35</f>
        <v>Very Low</v>
      </c>
      <c r="AV35" s="223" t="str">
        <f>'Area 26'!S35</f>
        <v>Very Low</v>
      </c>
      <c r="AW35" s="171">
        <f t="shared" si="0"/>
        <v>0</v>
      </c>
      <c r="AX35" s="171">
        <f t="shared" si="1"/>
        <v>37</v>
      </c>
      <c r="AY35" s="171">
        <f t="shared" si="2"/>
        <v>4</v>
      </c>
      <c r="AZ35" s="171">
        <f t="shared" si="3"/>
        <v>0</v>
      </c>
      <c r="BA35" s="171">
        <f t="shared" si="4"/>
        <v>0</v>
      </c>
      <c r="BB35" s="171">
        <f t="shared" si="5"/>
        <v>0</v>
      </c>
    </row>
    <row r="36" spans="1:54" ht="80" customHeight="1">
      <c r="A36" s="152" t="s">
        <v>77</v>
      </c>
      <c r="B36" s="152" t="s">
        <v>39</v>
      </c>
      <c r="C36" s="165" t="s">
        <v>81</v>
      </c>
      <c r="D36" s="168">
        <v>33</v>
      </c>
      <c r="E36" s="219" t="str">
        <f>'Area 23'!BQ37</f>
        <v>High Priority Data Gap</v>
      </c>
      <c r="F36" s="220" t="str">
        <f>'Area 23'!BW37</f>
        <v>High Priority Data Gap</v>
      </c>
      <c r="G36" s="219" t="str">
        <f>'Area 23'!L37</f>
        <v>High Priority Data Gap</v>
      </c>
      <c r="H36" s="220" t="str">
        <f>'Area 23'!R37</f>
        <v>High Priority Data Gap</v>
      </c>
      <c r="I36" s="219" t="str">
        <f>'Area 23'!AE37</f>
        <v>High Priority Data Gap</v>
      </c>
      <c r="J36" s="220" t="str">
        <f>'Area 23'!AK37</f>
        <v>High Priority Data Gap</v>
      </c>
      <c r="K36" s="219" t="str">
        <f>'Area 23'!AX37</f>
        <v>Low</v>
      </c>
      <c r="L36" s="220" t="str">
        <f>'Area 23'!BD37</f>
        <v>Moderate</v>
      </c>
      <c r="M36" s="219" t="str">
        <f>'Area 24'!L37</f>
        <v>High Priority Data Gap</v>
      </c>
      <c r="N36" s="220" t="str">
        <f>'Area 24'!R37</f>
        <v>High Priority Data Gap</v>
      </c>
      <c r="O36" s="219" t="str">
        <f>'Area 24'!AF37</f>
        <v>High Priority Data Gap</v>
      </c>
      <c r="P36" s="220" t="str">
        <f>'Area 24'!AL37</f>
        <v>High Priority Data Gap</v>
      </c>
      <c r="Q36" s="219" t="str">
        <f>'Area 24'!BT37</f>
        <v>High Priority Data Gap</v>
      </c>
      <c r="R36" s="220" t="str">
        <f>'Area 24'!BZ37</f>
        <v>High Priority Data Gap</v>
      </c>
      <c r="S36" s="219" t="str">
        <f>'Area 24'!AZ37</f>
        <v>High Priority Data Gap</v>
      </c>
      <c r="T36" s="220" t="str">
        <f>'Area 24'!BF37</f>
        <v>High Priority Data Gap</v>
      </c>
      <c r="U36" s="219" t="str">
        <f>'Area 24'!CO37</f>
        <v>High Priority Data Gap</v>
      </c>
      <c r="V36" s="220" t="str">
        <f>'Area 24'!CU37</f>
        <v>High Priority Data Gap</v>
      </c>
      <c r="W36" s="219" t="str">
        <f>'Area 24'!DK37</f>
        <v>High Priority Data Gap</v>
      </c>
      <c r="X36" s="220" t="str">
        <f>'Area 24'!DQ37</f>
        <v>High Priority Data Gap</v>
      </c>
      <c r="Y36" s="219" t="str">
        <f>'Area 24'!EF37</f>
        <v>High Priority Data Gap</v>
      </c>
      <c r="Z36" s="219" t="str">
        <f>'Area 24'!EL37</f>
        <v>High Priority Data Gap</v>
      </c>
      <c r="AA36" s="219" t="str">
        <f>'Area 24'!FA37</f>
        <v>High Priority Data Gap</v>
      </c>
      <c r="AB36" s="220" t="str">
        <f>'Area 24'!FG37</f>
        <v>High Priority Data Gap</v>
      </c>
      <c r="AC36" s="219" t="str">
        <f>'Area 24'!FV37</f>
        <v>High Priority Data Gap</v>
      </c>
      <c r="AD36" s="220" t="str">
        <f>'Area 24'!GB37</f>
        <v>High Priority Data Gap</v>
      </c>
      <c r="AE36" s="219" t="str">
        <f>'Area 24'!GQ37</f>
        <v>High Priority Data Gap</v>
      </c>
      <c r="AF36" s="220" t="str">
        <f>'Area 24'!GW37</f>
        <v>High Priority Data Gap</v>
      </c>
      <c r="AG36" s="219" t="str">
        <f>'Area 25'!L36</f>
        <v>Low Priority Data Gap</v>
      </c>
      <c r="AH36" s="220" t="str">
        <f>'Area 25'!R36</f>
        <v>Low Priority Data Gap</v>
      </c>
      <c r="AI36" s="219" t="str">
        <f>'Area 25'!AE36</f>
        <v>Low Priority Data Gap</v>
      </c>
      <c r="AJ36" s="220" t="str">
        <f>'Area 25'!AK36</f>
        <v>Low Priority Data Gap</v>
      </c>
      <c r="AK36" s="219" t="str">
        <f>'Area 25'!AX36</f>
        <v>Low Priority Data Gap</v>
      </c>
      <c r="AL36" s="220" t="str">
        <f>'Area 25'!BD36</f>
        <v>Low Priority Data Gap</v>
      </c>
      <c r="AM36" s="388" t="str">
        <f>'Area 25'!BQ36</f>
        <v>Low Priority Data Gap</v>
      </c>
      <c r="AN36" s="220" t="str">
        <f>'Area 25'!BW36</f>
        <v>Low Priority Data Gap</v>
      </c>
      <c r="AO36" s="219" t="str">
        <f>'Area 25'!CJ36</f>
        <v>Low Priority Data Gap</v>
      </c>
      <c r="AP36" s="220" t="str">
        <f>'Area 25'!CP36</f>
        <v>Low Priority Data Gap</v>
      </c>
      <c r="AQ36" s="219" t="str">
        <f>'Area 25'!DC36</f>
        <v>Low Priority Data Gap</v>
      </c>
      <c r="AR36" s="220" t="str">
        <f>'Area 25'!DI36</f>
        <v>Low Priority Data Gap</v>
      </c>
      <c r="AS36" s="219" t="str">
        <f>'Area 26'!AE36</f>
        <v>Very Low</v>
      </c>
      <c r="AT36" s="221" t="str">
        <f>'Area 26'!AK36</f>
        <v>Very Low</v>
      </c>
      <c r="AU36" s="222" t="str">
        <f>'Area 26'!M36</f>
        <v>Very Low</v>
      </c>
      <c r="AV36" s="223" t="str">
        <f>'Area 26'!S36</f>
        <v>Very Low</v>
      </c>
      <c r="AW36" s="171">
        <f t="shared" ref="AW36:AW67" si="6">COUNTIF(G36:AV36, "Data Gap")</f>
        <v>0</v>
      </c>
      <c r="AX36" s="171">
        <f t="shared" ref="AX36:AX67" si="7">COUNTIF(H36:AW36, "Very Low")</f>
        <v>4</v>
      </c>
      <c r="AY36" s="171">
        <f t="shared" ref="AY36:AY67" si="8">COUNTIF(I36:AX36, "Low")</f>
        <v>1</v>
      </c>
      <c r="AZ36" s="171">
        <f t="shared" ref="AZ36:AZ67" si="9">COUNTIF(J36:AY36, "Moderate")</f>
        <v>1</v>
      </c>
      <c r="BA36" s="171">
        <f t="shared" si="4"/>
        <v>0</v>
      </c>
      <c r="BB36" s="171">
        <f t="shared" si="5"/>
        <v>0</v>
      </c>
    </row>
    <row r="37" spans="1:54" ht="80" customHeight="1">
      <c r="A37" s="152" t="s">
        <v>77</v>
      </c>
      <c r="B37" s="152" t="s">
        <v>39</v>
      </c>
      <c r="C37" s="165" t="s">
        <v>82</v>
      </c>
      <c r="D37" s="168">
        <v>34</v>
      </c>
      <c r="E37" s="219" t="str">
        <f>'Area 23'!BQ38</f>
        <v>Very Low</v>
      </c>
      <c r="F37" s="220" t="str">
        <f>'Area 23'!BW38</f>
        <v>Very Low</v>
      </c>
      <c r="G37" s="219" t="str">
        <f>'Area 23'!L38</f>
        <v>Very Low</v>
      </c>
      <c r="H37" s="220" t="str">
        <f>'Area 23'!R38</f>
        <v>Very Low</v>
      </c>
      <c r="I37" s="219" t="str">
        <f>'Area 23'!AE38</f>
        <v>Very Low</v>
      </c>
      <c r="J37" s="220" t="str">
        <f>'Area 23'!AK38</f>
        <v>Very Low</v>
      </c>
      <c r="K37" s="219" t="str">
        <f>'Area 23'!AX38</f>
        <v>Moderate</v>
      </c>
      <c r="L37" s="220" t="str">
        <f>'Area 23'!BD38</f>
        <v>High</v>
      </c>
      <c r="M37" s="219" t="str">
        <f>'Area 24'!L38</f>
        <v>Very Low</v>
      </c>
      <c r="N37" s="220" t="str">
        <f>'Area 24'!R38</f>
        <v>Low</v>
      </c>
      <c r="O37" s="219" t="str">
        <f>'Area 24'!AF38</f>
        <v>Very Low</v>
      </c>
      <c r="P37" s="220" t="str">
        <f>'Area 24'!AL38</f>
        <v>Low</v>
      </c>
      <c r="Q37" s="219" t="str">
        <f>'Area 24'!BT38</f>
        <v>Very Low</v>
      </c>
      <c r="R37" s="220" t="str">
        <f>'Area 24'!BZ38</f>
        <v>Very Low</v>
      </c>
      <c r="S37" s="219" t="str">
        <f>'Area 24'!AZ38</f>
        <v>Very Low</v>
      </c>
      <c r="T37" s="220" t="str">
        <f>'Area 24'!BF38</f>
        <v>Very Low</v>
      </c>
      <c r="U37" s="219" t="str">
        <f>'Area 24'!CO38</f>
        <v>Very Low</v>
      </c>
      <c r="V37" s="220" t="str">
        <f>'Area 24'!CU38</f>
        <v>Very Low</v>
      </c>
      <c r="W37" s="219" t="str">
        <f>'Area 24'!DK38</f>
        <v>Very Low</v>
      </c>
      <c r="X37" s="220" t="str">
        <f>'Area 24'!DQ38</f>
        <v>Very Low</v>
      </c>
      <c r="Y37" s="219" t="str">
        <f>'Area 24'!EF38</f>
        <v>Very Low</v>
      </c>
      <c r="Z37" s="219" t="str">
        <f>'Area 24'!EL38</f>
        <v>Very Low</v>
      </c>
      <c r="AA37" s="219" t="str">
        <f>'Area 24'!FA38</f>
        <v>Very Low</v>
      </c>
      <c r="AB37" s="220" t="str">
        <f>'Area 24'!FG38</f>
        <v>Very Low</v>
      </c>
      <c r="AC37" s="219" t="str">
        <f>'Area 24'!FV38</f>
        <v>Very Low</v>
      </c>
      <c r="AD37" s="220" t="str">
        <f>'Area 24'!GB38</f>
        <v>Very Low</v>
      </c>
      <c r="AE37" s="219" t="str">
        <f>'Area 24'!GQ38</f>
        <v>Very Low</v>
      </c>
      <c r="AF37" s="220" t="str">
        <f>'Area 24'!GW38</f>
        <v>Very Low</v>
      </c>
      <c r="AG37" s="219" t="str">
        <f>'Area 25'!L37</f>
        <v>Very Low</v>
      </c>
      <c r="AH37" s="220" t="str">
        <f>'Area 25'!R37</f>
        <v>Very Low</v>
      </c>
      <c r="AI37" s="219" t="str">
        <f>'Area 25'!AE37</f>
        <v>Very Low</v>
      </c>
      <c r="AJ37" s="220" t="str">
        <f>'Area 25'!AK37</f>
        <v>Very Low</v>
      </c>
      <c r="AK37" s="219" t="str">
        <f>'Area 25'!AX37</f>
        <v>Low</v>
      </c>
      <c r="AL37" s="220" t="str">
        <f>'Area 25'!BD37</f>
        <v>Low</v>
      </c>
      <c r="AM37" s="388" t="str">
        <f>'Area 25'!BQ37</f>
        <v>Very Low</v>
      </c>
      <c r="AN37" s="220" t="str">
        <f>'Area 25'!BW37</f>
        <v>Very Low</v>
      </c>
      <c r="AO37" s="219" t="str">
        <f>'Area 25'!CJ37</f>
        <v>Very Low</v>
      </c>
      <c r="AP37" s="220" t="str">
        <f>'Area 25'!CP37</f>
        <v>Very Low</v>
      </c>
      <c r="AQ37" s="219" t="str">
        <f>'Area 25'!DC37</f>
        <v>Very Low</v>
      </c>
      <c r="AR37" s="220" t="str">
        <f>'Area 25'!DI37</f>
        <v>Very Low</v>
      </c>
      <c r="AS37" s="219" t="str">
        <f>'Area 26'!AE37</f>
        <v>Very Low</v>
      </c>
      <c r="AT37" s="221" t="str">
        <f>'Area 26'!AK37</f>
        <v>Very Low</v>
      </c>
      <c r="AU37" s="222" t="str">
        <f>'Area 26'!M37</f>
        <v>Very Low</v>
      </c>
      <c r="AV37" s="223" t="str">
        <f>'Area 26'!S37</f>
        <v>Very Low</v>
      </c>
      <c r="AW37" s="171">
        <f t="shared" si="6"/>
        <v>0</v>
      </c>
      <c r="AX37" s="171">
        <f t="shared" si="7"/>
        <v>35</v>
      </c>
      <c r="AY37" s="171">
        <f t="shared" si="8"/>
        <v>4</v>
      </c>
      <c r="AZ37" s="171">
        <f t="shared" si="9"/>
        <v>1</v>
      </c>
      <c r="BA37" s="171">
        <f t="shared" si="4"/>
        <v>1</v>
      </c>
      <c r="BB37" s="171">
        <f t="shared" si="5"/>
        <v>0</v>
      </c>
    </row>
    <row r="38" spans="1:54" ht="80" customHeight="1">
      <c r="A38" s="152" t="s">
        <v>77</v>
      </c>
      <c r="B38" s="152" t="s">
        <v>39</v>
      </c>
      <c r="C38" s="165" t="s">
        <v>83</v>
      </c>
      <c r="D38" s="168">
        <v>35</v>
      </c>
      <c r="E38" s="219" t="str">
        <f>'Area 23'!BQ39</f>
        <v>Low</v>
      </c>
      <c r="F38" s="220" t="str">
        <f>'Area 23'!BW39</f>
        <v>Low</v>
      </c>
      <c r="G38" s="219" t="str">
        <f>'Area 23'!L39</f>
        <v>High Priority Data Gap</v>
      </c>
      <c r="H38" s="220" t="str">
        <f>'Area 23'!R39</f>
        <v>High Priority Data Gap</v>
      </c>
      <c r="I38" s="219" t="str">
        <f>'Area 23'!AE39</f>
        <v>High Priority Data Gap</v>
      </c>
      <c r="J38" s="220" t="str">
        <f>'Area 23'!AK39</f>
        <v>High Priority Data Gap</v>
      </c>
      <c r="K38" s="219" t="str">
        <f>'Area 23'!AX39</f>
        <v>High Priority Data Gap</v>
      </c>
      <c r="L38" s="220" t="str">
        <f>'Area 23'!BD39</f>
        <v>High Priority Data Gap</v>
      </c>
      <c r="M38" s="219" t="str">
        <f>'Area 24'!L39</f>
        <v>High Priority Data Gap</v>
      </c>
      <c r="N38" s="220" t="str">
        <f>'Area 24'!R39</f>
        <v>High Priority Data Gap</v>
      </c>
      <c r="O38" s="219" t="str">
        <f>'Area 24'!AF39</f>
        <v>High Priority Data Gap</v>
      </c>
      <c r="P38" s="220" t="str">
        <f>'Area 24'!AL39</f>
        <v>High Priority Data Gap</v>
      </c>
      <c r="Q38" s="219" t="str">
        <f>'Area 24'!BT39</f>
        <v>High Priority Data Gap</v>
      </c>
      <c r="R38" s="220" t="str">
        <f>'Area 24'!BZ39</f>
        <v>High Priority Data Gap</v>
      </c>
      <c r="S38" s="219" t="str">
        <f>'Area 24'!AZ39</f>
        <v>High Priority Data Gap</v>
      </c>
      <c r="T38" s="220" t="str">
        <f>'Area 24'!BF39</f>
        <v>High Priority Data Gap</v>
      </c>
      <c r="U38" s="219" t="str">
        <f>'Area 24'!CO39</f>
        <v>High Priority Data Gap</v>
      </c>
      <c r="V38" s="220" t="str">
        <f>'Area 24'!CU39</f>
        <v>High Priority Data Gap</v>
      </c>
      <c r="W38" s="219" t="str">
        <f>'Area 24'!DK39</f>
        <v>High Priority Data Gap</v>
      </c>
      <c r="X38" s="220" t="str">
        <f>'Area 24'!DQ39</f>
        <v>High Priority Data Gap</v>
      </c>
      <c r="Y38" s="219" t="str">
        <f>'Area 24'!EF39</f>
        <v>High Priority Data Gap</v>
      </c>
      <c r="Z38" s="219" t="str">
        <f>'Area 24'!EL39</f>
        <v>High Priority Data Gap</v>
      </c>
      <c r="AA38" s="219" t="str">
        <f>'Area 24'!FA39</f>
        <v>High Priority Data Gap</v>
      </c>
      <c r="AB38" s="220" t="str">
        <f>'Area 24'!FG39</f>
        <v>High Priority Data Gap</v>
      </c>
      <c r="AC38" s="219" t="str">
        <f>'Area 24'!FV39</f>
        <v>High Priority Data Gap</v>
      </c>
      <c r="AD38" s="220" t="str">
        <f>'Area 24'!GB39</f>
        <v>High Priority Data Gap</v>
      </c>
      <c r="AE38" s="219" t="str">
        <f>'Area 24'!GQ39</f>
        <v>High Priority Data Gap</v>
      </c>
      <c r="AF38" s="220" t="str">
        <f>'Area 24'!GW39</f>
        <v>High Priority Data Gap</v>
      </c>
      <c r="AG38" s="219" t="str">
        <f>'Area 25'!L38</f>
        <v>High Priority Data Gap</v>
      </c>
      <c r="AH38" s="220" t="str">
        <f>'Area 25'!R38</f>
        <v>High Priority Data Gap</v>
      </c>
      <c r="AI38" s="219" t="str">
        <f>'Area 25'!AE38</f>
        <v>High Priority Data Gap</v>
      </c>
      <c r="AJ38" s="220" t="str">
        <f>'Area 25'!AK38</f>
        <v>High Priority Data Gap</v>
      </c>
      <c r="AK38" s="219" t="str">
        <f>'Area 25'!AX38</f>
        <v>High Priority Data Gap</v>
      </c>
      <c r="AL38" s="220" t="str">
        <f>'Area 25'!BD38</f>
        <v>High Priority Data Gap</v>
      </c>
      <c r="AM38" s="388" t="str">
        <f>'Area 25'!BQ38</f>
        <v>High Priority Data Gap</v>
      </c>
      <c r="AN38" s="220" t="str">
        <f>'Area 25'!BW38</f>
        <v>High Priority Data Gap</v>
      </c>
      <c r="AO38" s="219" t="str">
        <f>'Area 25'!CJ38</f>
        <v>High Priority Data Gap</v>
      </c>
      <c r="AP38" s="220" t="str">
        <f>'Area 25'!CP38</f>
        <v>High Priority Data Gap</v>
      </c>
      <c r="AQ38" s="219" t="str">
        <f>'Area 25'!DC38</f>
        <v>High Priority Data Gap</v>
      </c>
      <c r="AR38" s="220" t="str">
        <f>'Area 25'!DI38</f>
        <v>High Priority Data Gap</v>
      </c>
      <c r="AS38" s="219" t="str">
        <f>'Area 26'!AE38</f>
        <v>Low Priority Data Gap</v>
      </c>
      <c r="AT38" s="221" t="str">
        <f>'Area 26'!AK38</f>
        <v>Low Priority Data Gap</v>
      </c>
      <c r="AU38" s="222" t="str">
        <f>'Area 26'!M38</f>
        <v>Low Priority Data Gap</v>
      </c>
      <c r="AV38" s="223" t="str">
        <f>'Area 26'!S38</f>
        <v>Low Priority Data Gap</v>
      </c>
      <c r="AW38" s="171">
        <f t="shared" si="6"/>
        <v>0</v>
      </c>
      <c r="AX38" s="171">
        <f t="shared" si="7"/>
        <v>0</v>
      </c>
      <c r="AY38" s="171">
        <f t="shared" si="8"/>
        <v>0</v>
      </c>
      <c r="AZ38" s="171">
        <f t="shared" si="9"/>
        <v>0</v>
      </c>
      <c r="BA38" s="171">
        <f t="shared" si="4"/>
        <v>0</v>
      </c>
      <c r="BB38" s="171">
        <f t="shared" si="5"/>
        <v>0</v>
      </c>
    </row>
    <row r="39" spans="1:54" ht="80" customHeight="1">
      <c r="A39" s="152" t="s">
        <v>77</v>
      </c>
      <c r="B39" s="152" t="s">
        <v>47</v>
      </c>
      <c r="C39" s="165" t="s">
        <v>84</v>
      </c>
      <c r="D39" s="168">
        <v>36</v>
      </c>
      <c r="E39" s="219" t="str">
        <f>'Area 23'!BQ40</f>
        <v>Very High</v>
      </c>
      <c r="F39" s="220" t="str">
        <f>'Area 23'!BW40</f>
        <v>Very High</v>
      </c>
      <c r="G39" s="219" t="str">
        <f>'Area 23'!L40</f>
        <v>Moderate</v>
      </c>
      <c r="H39" s="220" t="str">
        <f>'Area 23'!R40</f>
        <v>High</v>
      </c>
      <c r="I39" s="219" t="str">
        <f>'Area 23'!AE40</f>
        <v>Moderate</v>
      </c>
      <c r="J39" s="220" t="str">
        <f>'Area 23'!AK40</f>
        <v>High</v>
      </c>
      <c r="K39" s="219" t="str">
        <f>'Area 23'!AX40</f>
        <v>Very High</v>
      </c>
      <c r="L39" s="220" t="str">
        <f>'Area 23'!BD40</f>
        <v>Very High</v>
      </c>
      <c r="M39" s="219" t="str">
        <f>'Area 24'!L40</f>
        <v>Very Low</v>
      </c>
      <c r="N39" s="220" t="str">
        <f>'Area 24'!R40</f>
        <v>Very Low</v>
      </c>
      <c r="O39" s="219" t="str">
        <f>'Area 24'!AF40</f>
        <v>Very Low</v>
      </c>
      <c r="P39" s="220" t="str">
        <f>'Area 24'!AL40</f>
        <v>Low</v>
      </c>
      <c r="Q39" s="219" t="str">
        <f>'Area 24'!BT40</f>
        <v>Very High</v>
      </c>
      <c r="R39" s="220" t="str">
        <f>'Area 24'!BZ40</f>
        <v>Very High</v>
      </c>
      <c r="S39" s="219" t="str">
        <f>'Area 24'!AZ40</f>
        <v>Very High</v>
      </c>
      <c r="T39" s="220" t="str">
        <f>'Area 24'!BF40</f>
        <v>Very High</v>
      </c>
      <c r="U39" s="219" t="str">
        <f>'Area 24'!CO40</f>
        <v>High</v>
      </c>
      <c r="V39" s="220" t="str">
        <f>'Area 24'!CU40</f>
        <v>High</v>
      </c>
      <c r="W39" s="219" t="str">
        <f>'Area 24'!DK40</f>
        <v>Very Low</v>
      </c>
      <c r="X39" s="220" t="str">
        <f>'Area 24'!DQ40</f>
        <v>Very Low</v>
      </c>
      <c r="Y39" s="219" t="str">
        <f>'Area 24'!EF40</f>
        <v>High Priority Data Gap</v>
      </c>
      <c r="Z39" s="219" t="str">
        <f>'Area 24'!EL40</f>
        <v>High Priority Data Gap</v>
      </c>
      <c r="AA39" s="219" t="str">
        <f>'Area 24'!FA40</f>
        <v>High Priority Data Gap</v>
      </c>
      <c r="AB39" s="220" t="str">
        <f>'Area 24'!FG40</f>
        <v>High Priority Data Gap</v>
      </c>
      <c r="AC39" s="219" t="str">
        <f>'Area 24'!FV40</f>
        <v>High Priority Data Gap</v>
      </c>
      <c r="AD39" s="220" t="str">
        <f>'Area 24'!GB40</f>
        <v>High Priority Data Gap</v>
      </c>
      <c r="AE39" s="219" t="str">
        <f>'Area 24'!GQ40</f>
        <v>High Priority Data Gap</v>
      </c>
      <c r="AF39" s="220" t="str">
        <f>'Area 24'!GW40</f>
        <v>High Priority Data Gap</v>
      </c>
      <c r="AG39" s="219" t="str">
        <f>'Area 25'!L39</f>
        <v>Very High</v>
      </c>
      <c r="AH39" s="220" t="str">
        <f>'Area 25'!R39</f>
        <v>Very High</v>
      </c>
      <c r="AI39" s="219" t="str">
        <f>'Area 25'!AE39</f>
        <v>Low</v>
      </c>
      <c r="AJ39" s="220" t="str">
        <f>'Area 25'!AK39</f>
        <v>Moderate</v>
      </c>
      <c r="AK39" s="219" t="str">
        <f>'Area 25'!AX39</f>
        <v>High Priority Data Gap</v>
      </c>
      <c r="AL39" s="220" t="str">
        <f>'Area 25'!BD39</f>
        <v>High Priority Data Gap</v>
      </c>
      <c r="AM39" s="388" t="str">
        <f>'Area 25'!BQ39</f>
        <v>Very High</v>
      </c>
      <c r="AN39" s="220" t="str">
        <f>'Area 25'!BW39</f>
        <v>Very High</v>
      </c>
      <c r="AO39" s="219" t="str">
        <f>'Area 25'!CJ39</f>
        <v>Very High</v>
      </c>
      <c r="AP39" s="220" t="str">
        <f>'Area 25'!CP39</f>
        <v>Very High</v>
      </c>
      <c r="AQ39" s="219" t="str">
        <f>'Area 25'!DC39</f>
        <v>Very High</v>
      </c>
      <c r="AR39" s="220" t="str">
        <f>'Area 25'!DI39</f>
        <v>Very High</v>
      </c>
      <c r="AS39" s="219" t="str">
        <f>'Area 26'!AE39</f>
        <v>Moderate</v>
      </c>
      <c r="AT39" s="221" t="str">
        <f>'Area 26'!AK39</f>
        <v>High</v>
      </c>
      <c r="AU39" s="222" t="str">
        <f>'Area 26'!M39</f>
        <v>Moderate</v>
      </c>
      <c r="AV39" s="223" t="str">
        <f>'Area 26'!S39</f>
        <v>High</v>
      </c>
      <c r="AW39" s="171">
        <f t="shared" si="6"/>
        <v>0</v>
      </c>
      <c r="AX39" s="171">
        <f t="shared" si="7"/>
        <v>5</v>
      </c>
      <c r="AY39" s="171">
        <f t="shared" si="8"/>
        <v>2</v>
      </c>
      <c r="AZ39" s="171">
        <f t="shared" si="9"/>
        <v>3</v>
      </c>
      <c r="BA39" s="171">
        <f t="shared" si="4"/>
        <v>4</v>
      </c>
      <c r="BB39" s="171">
        <f t="shared" si="5"/>
        <v>13</v>
      </c>
    </row>
    <row r="40" spans="1:54" ht="80" customHeight="1">
      <c r="A40" s="152" t="s">
        <v>77</v>
      </c>
      <c r="B40" s="152" t="s">
        <v>47</v>
      </c>
      <c r="C40" s="165" t="s">
        <v>85</v>
      </c>
      <c r="D40" s="168">
        <v>37</v>
      </c>
      <c r="E40" s="219" t="str">
        <f>'Area 23'!BQ41</f>
        <v>Very High</v>
      </c>
      <c r="F40" s="220" t="str">
        <f>'Area 23'!BW41</f>
        <v>Very High</v>
      </c>
      <c r="G40" s="219" t="str">
        <f>'Area 23'!L41</f>
        <v>Moderate</v>
      </c>
      <c r="H40" s="220" t="str">
        <f>'Area 23'!R41</f>
        <v>High</v>
      </c>
      <c r="I40" s="219" t="str">
        <f>'Area 23'!AE41</f>
        <v>Moderate</v>
      </c>
      <c r="J40" s="220" t="str">
        <f>'Area 23'!AK41</f>
        <v>High</v>
      </c>
      <c r="K40" s="219" t="str">
        <f>'Area 23'!AX41</f>
        <v>Moderate</v>
      </c>
      <c r="L40" s="220" t="str">
        <f>'Area 23'!BD41</f>
        <v>Moderate</v>
      </c>
      <c r="M40" s="219" t="str">
        <f>'Area 24'!L41</f>
        <v>Very Low</v>
      </c>
      <c r="N40" s="220" t="str">
        <f>'Area 24'!R41</f>
        <v>Very Low</v>
      </c>
      <c r="O40" s="219" t="str">
        <f>'Area 24'!AF41</f>
        <v>Very Low</v>
      </c>
      <c r="P40" s="220" t="str">
        <f>'Area 24'!AL41</f>
        <v>Low</v>
      </c>
      <c r="Q40" s="219" t="str">
        <f>'Area 24'!BT41</f>
        <v>Very High</v>
      </c>
      <c r="R40" s="220" t="str">
        <f>'Area 24'!BZ41</f>
        <v>Very High</v>
      </c>
      <c r="S40" s="219" t="str">
        <f>'Area 24'!AZ41</f>
        <v>Very High</v>
      </c>
      <c r="T40" s="220" t="str">
        <f>'Area 24'!BF41</f>
        <v>Very High</v>
      </c>
      <c r="U40" s="219" t="str">
        <f>'Area 24'!CO41</f>
        <v>High</v>
      </c>
      <c r="V40" s="220" t="str">
        <f>'Area 24'!CU41</f>
        <v>High</v>
      </c>
      <c r="W40" s="219" t="str">
        <f>'Area 24'!DK41</f>
        <v>Very Low</v>
      </c>
      <c r="X40" s="220" t="str">
        <f>'Area 24'!DQ41</f>
        <v>Low</v>
      </c>
      <c r="Y40" s="219" t="str">
        <f>'Area 24'!EF41</f>
        <v>High Priority Data Gap</v>
      </c>
      <c r="Z40" s="219" t="str">
        <f>'Area 24'!EL41</f>
        <v>High Priority Data Gap</v>
      </c>
      <c r="AA40" s="219" t="str">
        <f>'Area 24'!FA41</f>
        <v>High Priority Data Gap</v>
      </c>
      <c r="AB40" s="220" t="str">
        <f>'Area 24'!FG41</f>
        <v>High Priority Data Gap</v>
      </c>
      <c r="AC40" s="219" t="str">
        <f>'Area 24'!FV41</f>
        <v>High Priority Data Gap</v>
      </c>
      <c r="AD40" s="220" t="str">
        <f>'Area 24'!GB41</f>
        <v>High Priority Data Gap</v>
      </c>
      <c r="AE40" s="219" t="str">
        <f>'Area 24'!GQ41</f>
        <v>High Priority Data Gap</v>
      </c>
      <c r="AF40" s="220" t="str">
        <f>'Area 24'!GW41</f>
        <v>High Priority Data Gap</v>
      </c>
      <c r="AG40" s="219" t="str">
        <f>'Area 25'!L40</f>
        <v>Very High</v>
      </c>
      <c r="AH40" s="220" t="str">
        <f>'Area 25'!R40</f>
        <v>Very High</v>
      </c>
      <c r="AI40" s="219" t="str">
        <f>'Area 25'!AE40</f>
        <v>Low</v>
      </c>
      <c r="AJ40" s="220" t="str">
        <f>'Area 25'!AK40</f>
        <v>Moderate</v>
      </c>
      <c r="AK40" s="219" t="str">
        <f>'Area 25'!AX40</f>
        <v>Low Priority Data Gap</v>
      </c>
      <c r="AL40" s="220" t="str">
        <f>'Area 25'!BD40</f>
        <v>Low Priority Data Gap</v>
      </c>
      <c r="AM40" s="388" t="str">
        <f>'Area 25'!BQ40</f>
        <v>Very High</v>
      </c>
      <c r="AN40" s="220" t="str">
        <f>'Area 25'!BW40</f>
        <v>Very High</v>
      </c>
      <c r="AO40" s="219" t="str">
        <f>'Area 25'!CJ40</f>
        <v>Very High</v>
      </c>
      <c r="AP40" s="220" t="str">
        <f>'Area 25'!CP40</f>
        <v>Very High</v>
      </c>
      <c r="AQ40" s="219" t="str">
        <f>'Area 25'!DC40</f>
        <v>Very High</v>
      </c>
      <c r="AR40" s="220" t="str">
        <f>'Area 25'!DI40</f>
        <v>Very High</v>
      </c>
      <c r="AS40" s="219" t="str">
        <f>'Area 26'!AE40</f>
        <v>Moderate</v>
      </c>
      <c r="AT40" s="221" t="str">
        <f>'Area 26'!AK40</f>
        <v>High</v>
      </c>
      <c r="AU40" s="222" t="str">
        <f>'Area 26'!M40</f>
        <v>Moderate</v>
      </c>
      <c r="AV40" s="223" t="str">
        <f>'Area 26'!S40</f>
        <v>High</v>
      </c>
      <c r="AW40" s="171">
        <f t="shared" si="6"/>
        <v>0</v>
      </c>
      <c r="AX40" s="171">
        <f t="shared" si="7"/>
        <v>4</v>
      </c>
      <c r="AY40" s="171">
        <f t="shared" si="8"/>
        <v>3</v>
      </c>
      <c r="AZ40" s="171">
        <f t="shared" si="9"/>
        <v>5</v>
      </c>
      <c r="BA40" s="171">
        <f t="shared" si="4"/>
        <v>4</v>
      </c>
      <c r="BB40" s="171">
        <f t="shared" si="5"/>
        <v>12</v>
      </c>
    </row>
    <row r="41" spans="1:54" ht="80" customHeight="1">
      <c r="A41" s="152" t="s">
        <v>77</v>
      </c>
      <c r="B41" s="152" t="s">
        <v>47</v>
      </c>
      <c r="C41" s="165" t="s">
        <v>86</v>
      </c>
      <c r="D41" s="168">
        <v>38</v>
      </c>
      <c r="E41" s="219" t="str">
        <f>'Area 23'!BQ42</f>
        <v>Very High</v>
      </c>
      <c r="F41" s="220" t="str">
        <f>'Area 23'!BW42</f>
        <v>Low</v>
      </c>
      <c r="G41" s="219" t="str">
        <f>'Area 23'!L42</f>
        <v>Very Low</v>
      </c>
      <c r="H41" s="220" t="str">
        <f>'Area 23'!R42</f>
        <v>Low</v>
      </c>
      <c r="I41" s="219" t="str">
        <f>'Area 23'!AE42</f>
        <v>High</v>
      </c>
      <c r="J41" s="220" t="str">
        <f>'Area 23'!AK42</f>
        <v>Very High</v>
      </c>
      <c r="K41" s="219" t="str">
        <f>'Area 23'!AX42</f>
        <v>High</v>
      </c>
      <c r="L41" s="220" t="str">
        <f>'Area 23'!BD42</f>
        <v>High</v>
      </c>
      <c r="M41" s="219" t="str">
        <f>'Area 24'!L42</f>
        <v>Very Low</v>
      </c>
      <c r="N41" s="220" t="str">
        <f>'Area 24'!R42</f>
        <v>Low</v>
      </c>
      <c r="O41" s="219" t="str">
        <f>'Area 24'!AF42</f>
        <v>Very Low</v>
      </c>
      <c r="P41" s="220" t="str">
        <f>'Area 24'!AL42</f>
        <v>Low</v>
      </c>
      <c r="Q41" s="219" t="str">
        <f>'Area 24'!BT42</f>
        <v>High</v>
      </c>
      <c r="R41" s="220" t="str">
        <f>'Area 24'!BZ42</f>
        <v>Very High</v>
      </c>
      <c r="S41" s="219" t="str">
        <f>'Area 24'!AZ42</f>
        <v>High Priority Data Gap</v>
      </c>
      <c r="T41" s="220" t="str">
        <f>'Area 24'!BF42</f>
        <v>High Priority Data Gap</v>
      </c>
      <c r="U41" s="219" t="str">
        <f>'Area 24'!CO42</f>
        <v>High</v>
      </c>
      <c r="V41" s="220" t="str">
        <f>'Area 24'!CU42</f>
        <v>Very High</v>
      </c>
      <c r="W41" s="219" t="str">
        <f>'Area 24'!DK42</f>
        <v>Very Low</v>
      </c>
      <c r="X41" s="220" t="str">
        <f>'Area 24'!DQ42</f>
        <v>Very Low</v>
      </c>
      <c r="Y41" s="219" t="str">
        <f>'Area 24'!EF42</f>
        <v>High Priority Data Gap</v>
      </c>
      <c r="Z41" s="219" t="str">
        <f>'Area 24'!EL42</f>
        <v>High Priority Data Gap</v>
      </c>
      <c r="AA41" s="219" t="str">
        <f>'Area 24'!FA42</f>
        <v>High Priority Data Gap</v>
      </c>
      <c r="AB41" s="220" t="str">
        <f>'Area 24'!FG42</f>
        <v>High Priority Data Gap</v>
      </c>
      <c r="AC41" s="219" t="str">
        <f>'Area 24'!FV42</f>
        <v>Very Low</v>
      </c>
      <c r="AD41" s="220" t="str">
        <f>'Area 24'!GB42</f>
        <v>Low</v>
      </c>
      <c r="AE41" s="219" t="str">
        <f>'Area 24'!GQ42</f>
        <v>High Priority Data Gap</v>
      </c>
      <c r="AF41" s="220" t="str">
        <f>'Area 24'!GW42</f>
        <v>High Priority Data Gap</v>
      </c>
      <c r="AG41" s="219" t="str">
        <f>'Area 25'!L41</f>
        <v>High</v>
      </c>
      <c r="AH41" s="220" t="str">
        <f>'Area 25'!R41</f>
        <v>Very High</v>
      </c>
      <c r="AI41" s="219" t="str">
        <f>'Area 25'!AE41</f>
        <v>Low</v>
      </c>
      <c r="AJ41" s="220" t="str">
        <f>'Area 25'!AK41</f>
        <v>Moderate</v>
      </c>
      <c r="AK41" s="219" t="str">
        <f>'Area 25'!AX41</f>
        <v>High Priority Data Gap</v>
      </c>
      <c r="AL41" s="220" t="str">
        <f>'Area 25'!BD41</f>
        <v>High Priority Data Gap</v>
      </c>
      <c r="AM41" s="388" t="str">
        <f>'Area 25'!BQ41</f>
        <v>High Priority Data Gap</v>
      </c>
      <c r="AN41" s="220" t="str">
        <f>'Area 25'!BW41</f>
        <v>High Priority Data Gap</v>
      </c>
      <c r="AO41" s="219" t="str">
        <f>'Area 25'!CJ41</f>
        <v>High Priority Data Gap</v>
      </c>
      <c r="AP41" s="220" t="str">
        <f>'Area 25'!CP41</f>
        <v>High Priority Data Gap</v>
      </c>
      <c r="AQ41" s="219" t="str">
        <f>'Area 25'!DC41</f>
        <v>High Priority Data Gap</v>
      </c>
      <c r="AR41" s="220" t="str">
        <f>'Area 25'!DI41</f>
        <v>High Priority Data Gap</v>
      </c>
      <c r="AS41" s="219" t="str">
        <f>'Area 26'!AE41</f>
        <v>Moderate</v>
      </c>
      <c r="AT41" s="221" t="str">
        <f>'Area 26'!AK41</f>
        <v>High</v>
      </c>
      <c r="AU41" s="222" t="str">
        <f>'Area 26'!M41</f>
        <v>Moderate</v>
      </c>
      <c r="AV41" s="223" t="str">
        <f>'Area 26'!S41</f>
        <v>High</v>
      </c>
      <c r="AW41" s="171">
        <f t="shared" si="6"/>
        <v>0</v>
      </c>
      <c r="AX41" s="171">
        <f t="shared" si="7"/>
        <v>5</v>
      </c>
      <c r="AY41" s="171">
        <f t="shared" si="8"/>
        <v>4</v>
      </c>
      <c r="AZ41" s="171">
        <f t="shared" si="9"/>
        <v>3</v>
      </c>
      <c r="BA41" s="171">
        <f t="shared" si="4"/>
        <v>7</v>
      </c>
      <c r="BB41" s="171">
        <f t="shared" si="5"/>
        <v>3</v>
      </c>
    </row>
    <row r="42" spans="1:54" ht="80" customHeight="1">
      <c r="A42" s="152" t="s">
        <v>77</v>
      </c>
      <c r="B42" s="152" t="s">
        <v>47</v>
      </c>
      <c r="C42" s="165" t="s">
        <v>87</v>
      </c>
      <c r="D42" s="168">
        <v>39</v>
      </c>
      <c r="E42" s="219" t="str">
        <f>'Area 23'!BQ43</f>
        <v>Very Low</v>
      </c>
      <c r="F42" s="220" t="str">
        <f>'Area 23'!BW43</f>
        <v>Very Low</v>
      </c>
      <c r="G42" s="219" t="str">
        <f>'Area 23'!L43</f>
        <v>Very Low</v>
      </c>
      <c r="H42" s="220" t="str">
        <f>'Area 23'!R43</f>
        <v>Low</v>
      </c>
      <c r="I42" s="219" t="str">
        <f>'Area 23'!AE43</f>
        <v>Very Low</v>
      </c>
      <c r="J42" s="220" t="str">
        <f>'Area 23'!AK43</f>
        <v>Low</v>
      </c>
      <c r="K42" s="219" t="str">
        <f>'Area 23'!AX43</f>
        <v>Moderate</v>
      </c>
      <c r="L42" s="220" t="str">
        <f>'Area 23'!BD43</f>
        <v>Moderate</v>
      </c>
      <c r="M42" s="219" t="str">
        <f>'Area 24'!L43</f>
        <v>Very Low</v>
      </c>
      <c r="N42" s="220" t="str">
        <f>'Area 24'!R43</f>
        <v>Very Low</v>
      </c>
      <c r="O42" s="219" t="str">
        <f>'Area 24'!AF43</f>
        <v>Very Low</v>
      </c>
      <c r="P42" s="220" t="str">
        <f>'Area 24'!AL43</f>
        <v>Very Low</v>
      </c>
      <c r="Q42" s="219" t="str">
        <f>'Area 24'!BT43</f>
        <v>High Priority Data Gap</v>
      </c>
      <c r="R42" s="220" t="str">
        <f>'Area 24'!BZ43</f>
        <v>High Priority Data Gap</v>
      </c>
      <c r="S42" s="219" t="str">
        <f>'Area 24'!AZ43</f>
        <v>High Priority Data Gap</v>
      </c>
      <c r="T42" s="220" t="str">
        <f>'Area 24'!BF43</f>
        <v>High Priority Data Gap</v>
      </c>
      <c r="U42" s="219" t="str">
        <f>'Area 24'!CO43</f>
        <v>High</v>
      </c>
      <c r="V42" s="220" t="str">
        <f>'Area 24'!CU43</f>
        <v>High</v>
      </c>
      <c r="W42" s="219" t="str">
        <f>'Area 24'!DK43</f>
        <v>Very Low</v>
      </c>
      <c r="X42" s="220" t="str">
        <f>'Area 24'!DQ43</f>
        <v>Very Low</v>
      </c>
      <c r="Y42" s="219" t="str">
        <f>'Area 24'!EF43</f>
        <v>Low</v>
      </c>
      <c r="Z42" s="219" t="str">
        <f>'Area 24'!EL43</f>
        <v>Moderate</v>
      </c>
      <c r="AA42" s="219" t="str">
        <f>'Area 24'!FA43</f>
        <v>Low</v>
      </c>
      <c r="AB42" s="220" t="str">
        <f>'Area 24'!FG43</f>
        <v>Moderate</v>
      </c>
      <c r="AC42" s="219" t="str">
        <f>'Area 24'!FV43</f>
        <v>Very Low</v>
      </c>
      <c r="AD42" s="220" t="str">
        <f>'Area 24'!GB43</f>
        <v>Low</v>
      </c>
      <c r="AE42" s="219" t="str">
        <f>'Area 24'!GQ43</f>
        <v>Low</v>
      </c>
      <c r="AF42" s="220" t="str">
        <f>'Area 24'!GW43</f>
        <v>Moderate</v>
      </c>
      <c r="AG42" s="219" t="str">
        <f>'Area 25'!L42</f>
        <v>High Priority Data Gap</v>
      </c>
      <c r="AH42" s="220" t="str">
        <f>'Area 25'!R42</f>
        <v>High Priority Data Gap</v>
      </c>
      <c r="AI42" s="219" t="str">
        <f>'Area 25'!AE42</f>
        <v>High Priority Data Gap</v>
      </c>
      <c r="AJ42" s="220" t="str">
        <f>'Area 25'!AK42</f>
        <v>High Priority Data Gap</v>
      </c>
      <c r="AK42" s="219" t="str">
        <f>'Area 25'!AX42</f>
        <v>High Priority Data Gap</v>
      </c>
      <c r="AL42" s="220" t="str">
        <f>'Area 25'!BD42</f>
        <v>High Priority Data Gap</v>
      </c>
      <c r="AM42" s="388" t="str">
        <f>'Area 25'!BQ42</f>
        <v>High Priority Data Gap</v>
      </c>
      <c r="AN42" s="220" t="str">
        <f>'Area 25'!BW42</f>
        <v>High Priority Data Gap</v>
      </c>
      <c r="AO42" s="219" t="str">
        <f>'Area 25'!CJ42</f>
        <v>High Priority Data Gap</v>
      </c>
      <c r="AP42" s="220" t="str">
        <f>'Area 25'!CP42</f>
        <v>High Priority Data Gap</v>
      </c>
      <c r="AQ42" s="219" t="str">
        <f>'Area 25'!DC42</f>
        <v>High Priority Data Gap</v>
      </c>
      <c r="AR42" s="220" t="str">
        <f>'Area 25'!DI42</f>
        <v>High Priority Data Gap</v>
      </c>
      <c r="AS42" s="219" t="str">
        <f>'Area 26'!AE42</f>
        <v>High Priority Data Gap</v>
      </c>
      <c r="AT42" s="221" t="str">
        <f>'Area 26'!AK42</f>
        <v>High Priority Data Gap</v>
      </c>
      <c r="AU42" s="222" t="str">
        <f>'Area 26'!M42</f>
        <v>High Priority Data Gap</v>
      </c>
      <c r="AV42" s="223" t="str">
        <f>'Area 26'!S42</f>
        <v>High Priority Data Gap</v>
      </c>
      <c r="AW42" s="171">
        <f t="shared" si="6"/>
        <v>0</v>
      </c>
      <c r="AX42" s="171">
        <f t="shared" si="7"/>
        <v>8</v>
      </c>
      <c r="AY42" s="171">
        <f t="shared" si="8"/>
        <v>5</v>
      </c>
      <c r="AZ42" s="171">
        <f t="shared" si="9"/>
        <v>5</v>
      </c>
      <c r="BA42" s="171">
        <f t="shared" si="4"/>
        <v>2</v>
      </c>
      <c r="BB42" s="171">
        <f t="shared" si="5"/>
        <v>0</v>
      </c>
    </row>
    <row r="43" spans="1:54" ht="80" customHeight="1">
      <c r="A43" s="152" t="s">
        <v>77</v>
      </c>
      <c r="B43" s="152" t="s">
        <v>54</v>
      </c>
      <c r="C43" s="165" t="s">
        <v>88</v>
      </c>
      <c r="D43" s="168">
        <v>40</v>
      </c>
      <c r="E43" s="219" t="str">
        <f>'Area 23'!BQ44</f>
        <v>Low Priority Data Gap</v>
      </c>
      <c r="F43" s="220" t="str">
        <f>'Area 23'!BW44</f>
        <v>Low Priority Data Gap</v>
      </c>
      <c r="G43" s="219" t="str">
        <f>'Area 23'!L44</f>
        <v>Low Priority Data Gap</v>
      </c>
      <c r="H43" s="220" t="str">
        <f>'Area 23'!R44</f>
        <v>Low Priority Data Gap</v>
      </c>
      <c r="I43" s="219" t="str">
        <f>'Area 23'!AE44</f>
        <v>Low Priority Data Gap</v>
      </c>
      <c r="J43" s="220" t="str">
        <f>'Area 23'!AK44</f>
        <v>Low Priority Data Gap</v>
      </c>
      <c r="K43" s="219" t="str">
        <f>'Area 23'!AX44</f>
        <v>Very Low</v>
      </c>
      <c r="L43" s="220" t="str">
        <f>'Area 23'!BD44</f>
        <v>Very Low</v>
      </c>
      <c r="M43" s="219" t="str">
        <f>'Area 24'!L44</f>
        <v>Very Low</v>
      </c>
      <c r="N43" s="220" t="str">
        <f>'Area 24'!R44</f>
        <v>Low</v>
      </c>
      <c r="O43" s="219" t="str">
        <f>'Area 24'!AF44</f>
        <v>Moderate</v>
      </c>
      <c r="P43" s="220" t="str">
        <f>'Area 24'!AL44</f>
        <v>High</v>
      </c>
      <c r="Q43" s="219" t="str">
        <f>'Area 24'!BT44</f>
        <v>Moderate</v>
      </c>
      <c r="R43" s="220" t="str">
        <f>'Area 24'!BZ44</f>
        <v>High</v>
      </c>
      <c r="S43" s="219" t="str">
        <f>'Area 24'!AZ44</f>
        <v>Moderate</v>
      </c>
      <c r="T43" s="220" t="str">
        <f>'Area 24'!BF44</f>
        <v>High</v>
      </c>
      <c r="U43" s="219" t="str">
        <f>'Area 24'!CO44</f>
        <v>Very High</v>
      </c>
      <c r="V43" s="220" t="str">
        <f>'Area 24'!CU44</f>
        <v>Very High</v>
      </c>
      <c r="W43" s="219" t="str">
        <f>'Area 24'!DK44</f>
        <v>Very Low</v>
      </c>
      <c r="X43" s="220" t="str">
        <f>'Area 24'!DQ44</f>
        <v>Very Low</v>
      </c>
      <c r="Y43" s="219" t="str">
        <f>'Area 24'!EF44</f>
        <v>Very Low</v>
      </c>
      <c r="Z43" s="219" t="str">
        <f>'Area 24'!EL44</f>
        <v>Low</v>
      </c>
      <c r="AA43" s="219" t="str">
        <f>'Area 24'!FA44</f>
        <v>High Priority Data Gap</v>
      </c>
      <c r="AB43" s="220" t="str">
        <f>'Area 24'!FG44</f>
        <v>High Priority Data Gap</v>
      </c>
      <c r="AC43" s="219" t="str">
        <f>'Area 24'!FV44</f>
        <v>Very Low</v>
      </c>
      <c r="AD43" s="220" t="str">
        <f>'Area 24'!GB44</f>
        <v>Low</v>
      </c>
      <c r="AE43" s="219" t="str">
        <f>'Area 24'!GQ44</f>
        <v>Very Low</v>
      </c>
      <c r="AF43" s="220" t="str">
        <f>'Area 24'!GW44</f>
        <v>Low</v>
      </c>
      <c r="AG43" s="219" t="str">
        <f>'Area 25'!L43</f>
        <v>Low Priority Data Gap</v>
      </c>
      <c r="AH43" s="220" t="str">
        <f>'Area 25'!R43</f>
        <v>Low Priority Data Gap</v>
      </c>
      <c r="AI43" s="219" t="str">
        <f>'Area 25'!AE43</f>
        <v>High Priority Data Gap</v>
      </c>
      <c r="AJ43" s="220" t="str">
        <f>'Area 25'!AK43</f>
        <v>High Priority Data Gap</v>
      </c>
      <c r="AK43" s="219" t="str">
        <f>'Area 25'!AX43</f>
        <v>Low Priority Data Gap</v>
      </c>
      <c r="AL43" s="220" t="str">
        <f>'Area 25'!BD43</f>
        <v>Low Priority Data Gap</v>
      </c>
      <c r="AM43" s="388" t="str">
        <f>'Area 25'!BQ43</f>
        <v>High Priority Data Gap</v>
      </c>
      <c r="AN43" s="220" t="str">
        <f>'Area 25'!BW43</f>
        <v>High Priority Data Gap</v>
      </c>
      <c r="AO43" s="219" t="str">
        <f>'Area 25'!CJ43</f>
        <v>High Priority Data Gap</v>
      </c>
      <c r="AP43" s="220" t="str">
        <f>'Area 25'!CP43</f>
        <v>High Priority Data Gap</v>
      </c>
      <c r="AQ43" s="219" t="str">
        <f>'Area 25'!DC43</f>
        <v>Low Priority Data Gap</v>
      </c>
      <c r="AR43" s="220" t="str">
        <f>'Area 25'!DI43</f>
        <v>Low Priority Data Gap</v>
      </c>
      <c r="AS43" s="219" t="str">
        <f>'Area 26'!AE43</f>
        <v>Low</v>
      </c>
      <c r="AT43" s="221" t="str">
        <f>'Area 26'!AK43</f>
        <v>Moderate</v>
      </c>
      <c r="AU43" s="222" t="str">
        <f>'Area 26'!M43</f>
        <v>Low</v>
      </c>
      <c r="AV43" s="223" t="str">
        <f>'Area 26'!S43</f>
        <v>Moderate</v>
      </c>
      <c r="AW43" s="171">
        <f t="shared" si="6"/>
        <v>0</v>
      </c>
      <c r="AX43" s="171">
        <f t="shared" si="7"/>
        <v>8</v>
      </c>
      <c r="AY43" s="171">
        <f t="shared" si="8"/>
        <v>6</v>
      </c>
      <c r="AZ43" s="171">
        <f t="shared" si="9"/>
        <v>5</v>
      </c>
      <c r="BA43" s="171">
        <f t="shared" si="4"/>
        <v>3</v>
      </c>
      <c r="BB43" s="171">
        <f t="shared" si="5"/>
        <v>2</v>
      </c>
    </row>
    <row r="44" spans="1:54" ht="80" customHeight="1">
      <c r="A44" s="152" t="s">
        <v>77</v>
      </c>
      <c r="B44" s="152" t="s">
        <v>51</v>
      </c>
      <c r="C44" s="165" t="s">
        <v>89</v>
      </c>
      <c r="D44" s="168">
        <v>41</v>
      </c>
      <c r="E44" s="219" t="str">
        <f>'Area 23'!BQ45</f>
        <v>Very Low</v>
      </c>
      <c r="F44" s="220" t="str">
        <f>'Area 23'!BW45</f>
        <v>Very Low</v>
      </c>
      <c r="G44" s="219" t="str">
        <f>'Area 23'!L45</f>
        <v>High Priority Data Gap</v>
      </c>
      <c r="H44" s="220" t="str">
        <f>'Area 23'!R45</f>
        <v>High Priority Data Gap</v>
      </c>
      <c r="I44" s="219" t="str">
        <f>'Area 23'!AE45</f>
        <v>High Priority Data Gap</v>
      </c>
      <c r="J44" s="220" t="str">
        <f>'Area 23'!AK45</f>
        <v>High Priority Data Gap</v>
      </c>
      <c r="K44" s="219" t="str">
        <f>'Area 23'!AX45</f>
        <v>High Priority Data Gap</v>
      </c>
      <c r="L44" s="220" t="str">
        <f>'Area 23'!BD45</f>
        <v>High Priority Data Gap</v>
      </c>
      <c r="M44" s="219" t="str">
        <f>'Area 24'!L45</f>
        <v>Very Low</v>
      </c>
      <c r="N44" s="220" t="str">
        <f>'Area 24'!R45</f>
        <v>Low</v>
      </c>
      <c r="O44" s="219" t="str">
        <f>'Area 24'!AF45</f>
        <v>Very Low</v>
      </c>
      <c r="P44" s="220" t="str">
        <f>'Area 24'!AL45</f>
        <v>Low</v>
      </c>
      <c r="Q44" s="219" t="str">
        <f>'Area 24'!BT45</f>
        <v>Low</v>
      </c>
      <c r="R44" s="220" t="str">
        <f>'Area 24'!BZ45</f>
        <v>Low</v>
      </c>
      <c r="S44" s="219" t="str">
        <f>'Area 24'!AZ45</f>
        <v>Low</v>
      </c>
      <c r="T44" s="220" t="str">
        <f>'Area 24'!BF45</f>
        <v>Moderate</v>
      </c>
      <c r="U44" s="219" t="str">
        <f>'Area 24'!CO45</f>
        <v>High Priority Data Gap</v>
      </c>
      <c r="V44" s="220" t="str">
        <f>'Area 24'!CU45</f>
        <v>High Priority Data Gap</v>
      </c>
      <c r="W44" s="219" t="str">
        <f>'Area 24'!DK45</f>
        <v>High Priority Data Gap</v>
      </c>
      <c r="X44" s="220" t="str">
        <f>'Area 24'!DQ45</f>
        <v>High Priority Data Gap</v>
      </c>
      <c r="Y44" s="219" t="str">
        <f>'Area 24'!EF45</f>
        <v>High Priority Data Gap</v>
      </c>
      <c r="Z44" s="219" t="str">
        <f>'Area 24'!EL45</f>
        <v>High Priority Data Gap</v>
      </c>
      <c r="AA44" s="219" t="str">
        <f>'Area 24'!FA45</f>
        <v>High Priority Data Gap</v>
      </c>
      <c r="AB44" s="220" t="str">
        <f>'Area 24'!FG45</f>
        <v>High Priority Data Gap</v>
      </c>
      <c r="AC44" s="219" t="str">
        <f>'Area 24'!FV45</f>
        <v>Very Low</v>
      </c>
      <c r="AD44" s="220" t="str">
        <f>'Area 24'!GB45</f>
        <v>Very Low</v>
      </c>
      <c r="AE44" s="219" t="str">
        <f>'Area 24'!GQ45</f>
        <v>High Priority Data Gap</v>
      </c>
      <c r="AF44" s="220" t="str">
        <f>'Area 24'!GW45</f>
        <v>High Priority Data Gap</v>
      </c>
      <c r="AG44" s="219" t="str">
        <f>'Area 25'!L44</f>
        <v>Very Low</v>
      </c>
      <c r="AH44" s="220" t="str">
        <f>'Area 25'!R44</f>
        <v>Very Low</v>
      </c>
      <c r="AI44" s="219" t="str">
        <f>'Area 25'!AE44</f>
        <v>Very Low</v>
      </c>
      <c r="AJ44" s="220" t="str">
        <f>'Area 25'!AK44</f>
        <v>Very Low</v>
      </c>
      <c r="AK44" s="219" t="str">
        <f>'Area 25'!AX44</f>
        <v>Very Low</v>
      </c>
      <c r="AL44" s="220" t="str">
        <f>'Area 25'!BD44</f>
        <v>Very Low</v>
      </c>
      <c r="AM44" s="388" t="str">
        <f>'Area 25'!BQ44</f>
        <v>Very Low</v>
      </c>
      <c r="AN44" s="220" t="str">
        <f>'Area 25'!BW44</f>
        <v>Very Low</v>
      </c>
      <c r="AO44" s="219" t="str">
        <f>'Area 25'!CJ44</f>
        <v>Very Low</v>
      </c>
      <c r="AP44" s="220" t="str">
        <f>'Area 25'!CP44</f>
        <v>Low Priority Data Gap</v>
      </c>
      <c r="AQ44" s="219" t="str">
        <f>'Area 25'!DC44</f>
        <v>Low</v>
      </c>
      <c r="AR44" s="220" t="str">
        <f>'Area 25'!DI44</f>
        <v>Low</v>
      </c>
      <c r="AS44" s="219" t="str">
        <f>'Area 26'!AE44</f>
        <v>Very Low</v>
      </c>
      <c r="AT44" s="221" t="str">
        <f>'Area 26'!AK44</f>
        <v>Very Low</v>
      </c>
      <c r="AU44" s="222" t="str">
        <f>'Area 26'!M44</f>
        <v>Very Low</v>
      </c>
      <c r="AV44" s="223" t="str">
        <f>'Area 26'!S44</f>
        <v>Very Low</v>
      </c>
      <c r="AW44" s="171">
        <f t="shared" si="6"/>
        <v>0</v>
      </c>
      <c r="AX44" s="171">
        <f t="shared" si="7"/>
        <v>17</v>
      </c>
      <c r="AY44" s="171">
        <f t="shared" si="8"/>
        <v>7</v>
      </c>
      <c r="AZ44" s="171">
        <f t="shared" si="9"/>
        <v>1</v>
      </c>
      <c r="BA44" s="171">
        <f t="shared" si="4"/>
        <v>0</v>
      </c>
      <c r="BB44" s="171">
        <f t="shared" si="5"/>
        <v>0</v>
      </c>
    </row>
    <row r="45" spans="1:54" ht="80" customHeight="1">
      <c r="A45" s="152" t="s">
        <v>77</v>
      </c>
      <c r="B45" s="152"/>
      <c r="C45" s="170" t="s">
        <v>90</v>
      </c>
      <c r="D45" s="168" t="s">
        <v>91</v>
      </c>
      <c r="E45" s="219" t="str">
        <f>'Area 23'!BQ46</f>
        <v>High Priority Data Gap</v>
      </c>
      <c r="F45" s="220" t="str">
        <f>'Area 23'!BW46</f>
        <v>High Priority Data Gap</v>
      </c>
      <c r="G45" s="219" t="str">
        <f>'Area 23'!L46</f>
        <v>High Priority Data Gap</v>
      </c>
      <c r="H45" s="220" t="str">
        <f>'Area 23'!R46</f>
        <v>High Priority Data Gap</v>
      </c>
      <c r="I45" s="219" t="str">
        <f>'Area 23'!AE46</f>
        <v>High Priority Data Gap</v>
      </c>
      <c r="J45" s="220" t="str">
        <f>'Area 23'!AK46</f>
        <v>High Priority Data Gap</v>
      </c>
      <c r="K45" s="219" t="str">
        <f>'Area 23'!AX46</f>
        <v>High Priority Data Gap</v>
      </c>
      <c r="L45" s="220" t="str">
        <f>'Area 23'!BD46</f>
        <v>High Priority Data Gap</v>
      </c>
      <c r="M45" s="219" t="str">
        <f>'Area 24'!L46</f>
        <v>High Priority Data Gap</v>
      </c>
      <c r="N45" s="220" t="str">
        <f>'Area 24'!R46</f>
        <v>High Priority Data Gap</v>
      </c>
      <c r="O45" s="219" t="str">
        <f>'Area 24'!AF46</f>
        <v>High Priority Data Gap</v>
      </c>
      <c r="P45" s="220" t="str">
        <f>'Area 24'!AL46</f>
        <v>High Priority Data Gap</v>
      </c>
      <c r="Q45" s="219" t="str">
        <f>'Area 24'!BT46</f>
        <v>High Priority Data Gap</v>
      </c>
      <c r="R45" s="220" t="str">
        <f>'Area 24'!BZ46</f>
        <v>High Priority Data Gap</v>
      </c>
      <c r="S45" s="219" t="str">
        <f>'Area 24'!AZ46</f>
        <v>High Priority Data Gap</v>
      </c>
      <c r="T45" s="220" t="str">
        <f>'Area 24'!BF46</f>
        <v>High Priority Data Gap</v>
      </c>
      <c r="U45" s="219" t="str">
        <f>'Area 24'!CO46</f>
        <v>High Priority Data Gap</v>
      </c>
      <c r="V45" s="220" t="str">
        <f>'Area 24'!CU46</f>
        <v>High Priority Data Gap</v>
      </c>
      <c r="W45" s="219" t="str">
        <f>'Area 24'!DK46</f>
        <v>High Priority Data Gap</v>
      </c>
      <c r="X45" s="220" t="str">
        <f>'Area 24'!DQ46</f>
        <v>High Priority Data Gap</v>
      </c>
      <c r="Y45" s="219" t="str">
        <f>'Area 24'!EF46</f>
        <v>High Priority Data Gap</v>
      </c>
      <c r="Z45" s="219" t="str">
        <f>'Area 24'!EL46</f>
        <v>High Priority Data Gap</v>
      </c>
      <c r="AA45" s="219" t="str">
        <f>'Area 24'!FA46</f>
        <v>High Priority Data Gap</v>
      </c>
      <c r="AB45" s="220" t="str">
        <f>'Area 24'!FG46</f>
        <v>High Priority Data Gap</v>
      </c>
      <c r="AC45" s="219" t="str">
        <f>'Area 24'!FV46</f>
        <v>High Priority Data Gap</v>
      </c>
      <c r="AD45" s="220" t="str">
        <f>'Area 24'!GB46</f>
        <v>High Priority Data Gap</v>
      </c>
      <c r="AE45" s="219" t="str">
        <f>'Area 24'!GQ46</f>
        <v>High Priority Data Gap</v>
      </c>
      <c r="AF45" s="220" t="str">
        <f>'Area 24'!GW46</f>
        <v>High Priority Data Gap</v>
      </c>
      <c r="AG45" s="219" t="str">
        <f>'Area 25'!L45</f>
        <v>Very Low</v>
      </c>
      <c r="AH45" s="220" t="str">
        <f>'Area 25'!R45</f>
        <v>Very Low</v>
      </c>
      <c r="AI45" s="219" t="str">
        <f>'Area 25'!AE45</f>
        <v>Very Low</v>
      </c>
      <c r="AJ45" s="220" t="str">
        <f>'Area 25'!AK45</f>
        <v>Very Low</v>
      </c>
      <c r="AK45" s="219" t="str">
        <f>'Area 25'!AX45</f>
        <v>Low</v>
      </c>
      <c r="AL45" s="220" t="str">
        <f>'Area 25'!BD45</f>
        <v>Low</v>
      </c>
      <c r="AM45" s="388" t="str">
        <f>'Area 25'!BQ45</f>
        <v>Very Low</v>
      </c>
      <c r="AN45" s="220" t="str">
        <f>'Area 25'!BW45</f>
        <v>Very Low</v>
      </c>
      <c r="AO45" s="219" t="str">
        <f>'Area 25'!CJ45</f>
        <v>Very Low</v>
      </c>
      <c r="AP45" s="220" t="str">
        <f>'Area 25'!CP45</f>
        <v>Very Low</v>
      </c>
      <c r="AQ45" s="219" t="str">
        <f>'Area 25'!DC45</f>
        <v>Very Low</v>
      </c>
      <c r="AR45" s="220" t="str">
        <f>'Area 25'!DI45</f>
        <v>Very Low</v>
      </c>
      <c r="AS45" s="219" t="str">
        <f>'Area 26'!AE45</f>
        <v>Very Low</v>
      </c>
      <c r="AT45" s="221" t="str">
        <f>'Area 26'!AK45</f>
        <v>Very Low</v>
      </c>
      <c r="AU45" s="222" t="str">
        <f>'Area 26'!M45</f>
        <v>Very Low</v>
      </c>
      <c r="AV45" s="223" t="str">
        <f>'Area 26'!S45</f>
        <v>Very Low</v>
      </c>
      <c r="AW45" s="171">
        <f t="shared" si="6"/>
        <v>0</v>
      </c>
      <c r="AX45" s="171">
        <f t="shared" si="7"/>
        <v>14</v>
      </c>
      <c r="AY45" s="171">
        <f t="shared" si="8"/>
        <v>2</v>
      </c>
      <c r="AZ45" s="171">
        <f t="shared" si="9"/>
        <v>0</v>
      </c>
      <c r="BA45" s="171">
        <f t="shared" si="4"/>
        <v>0</v>
      </c>
      <c r="BB45" s="171">
        <f t="shared" si="5"/>
        <v>0</v>
      </c>
    </row>
    <row r="46" spans="1:54" ht="80" customHeight="1">
      <c r="A46" s="152" t="s">
        <v>77</v>
      </c>
      <c r="B46" s="152" t="s">
        <v>54</v>
      </c>
      <c r="C46" s="166" t="s">
        <v>92</v>
      </c>
      <c r="D46" s="168">
        <v>43</v>
      </c>
      <c r="E46" s="219" t="str">
        <f>'Area 23'!BQ47</f>
        <v>High Priority Data Gap</v>
      </c>
      <c r="F46" s="220" t="str">
        <f>'Area 23'!BW47</f>
        <v>High Priority Data Gap</v>
      </c>
      <c r="G46" s="219" t="str">
        <f>'Area 23'!L47</f>
        <v>High Priority Data Gap</v>
      </c>
      <c r="H46" s="220" t="str">
        <f>'Area 23'!R47</f>
        <v>High Priority Data Gap</v>
      </c>
      <c r="I46" s="219" t="str">
        <f>'Area 23'!AE47</f>
        <v>High Priority Data Gap</v>
      </c>
      <c r="J46" s="220" t="str">
        <f>'Area 23'!AK47</f>
        <v>High Priority Data Gap</v>
      </c>
      <c r="K46" s="219" t="str">
        <f>'Area 23'!AX47</f>
        <v>High Priority Data Gap</v>
      </c>
      <c r="L46" s="220" t="str">
        <f>'Area 23'!BD47</f>
        <v>High Priority Data Gap</v>
      </c>
      <c r="M46" s="219" t="str">
        <f>'Area 24'!L47</f>
        <v>High Priority Data Gap</v>
      </c>
      <c r="N46" s="220" t="str">
        <f>'Area 24'!R47</f>
        <v>High Priority Data Gap</v>
      </c>
      <c r="O46" s="219" t="str">
        <f>'Area 24'!AF47</f>
        <v>High Priority Data Gap</v>
      </c>
      <c r="P46" s="220" t="str">
        <f>'Area 24'!AL47</f>
        <v>High Priority Data Gap</v>
      </c>
      <c r="Q46" s="219" t="str">
        <f>'Area 24'!BT47</f>
        <v>High Priority Data Gap</v>
      </c>
      <c r="R46" s="220" t="str">
        <f>'Area 24'!BZ47</f>
        <v>High Priority Data Gap</v>
      </c>
      <c r="S46" s="219" t="str">
        <f>'Area 24'!AZ47</f>
        <v>High Priority Data Gap</v>
      </c>
      <c r="T46" s="220" t="str">
        <f>'Area 24'!BF47</f>
        <v>High Priority Data Gap</v>
      </c>
      <c r="U46" s="219" t="str">
        <f>'Area 24'!CO47</f>
        <v>High Priority Data Gap</v>
      </c>
      <c r="V46" s="220" t="str">
        <f>'Area 24'!CU47</f>
        <v>High Priority Data Gap</v>
      </c>
      <c r="W46" s="219" t="str">
        <f>'Area 24'!DK47</f>
        <v>High Priority Data Gap</v>
      </c>
      <c r="X46" s="220" t="str">
        <f>'Area 24'!DQ47</f>
        <v>High Priority Data Gap</v>
      </c>
      <c r="Y46" s="219" t="str">
        <f>'Area 24'!EF47</f>
        <v>High Priority Data Gap</v>
      </c>
      <c r="Z46" s="219" t="str">
        <f>'Area 24'!EL47</f>
        <v>High Priority Data Gap</v>
      </c>
      <c r="AA46" s="219" t="str">
        <f>'Area 24'!FA47</f>
        <v>High Priority Data Gap</v>
      </c>
      <c r="AB46" s="220" t="str">
        <f>'Area 24'!FG47</f>
        <v>High Priority Data Gap</v>
      </c>
      <c r="AC46" s="219" t="str">
        <f>'Area 24'!FV47</f>
        <v>High Priority Data Gap</v>
      </c>
      <c r="AD46" s="220" t="str">
        <f>'Area 24'!GB47</f>
        <v>High Priority Data Gap</v>
      </c>
      <c r="AE46" s="219" t="str">
        <f>'Area 24'!GQ47</f>
        <v>High Priority Data Gap</v>
      </c>
      <c r="AF46" s="220" t="str">
        <f>'Area 24'!GW47</f>
        <v>High Priority Data Gap</v>
      </c>
      <c r="AG46" s="219" t="str">
        <f>'Area 25'!L46</f>
        <v>Low Priority Data Gap</v>
      </c>
      <c r="AH46" s="220" t="str">
        <f>'Area 25'!R46</f>
        <v>Low Priority Data Gap</v>
      </c>
      <c r="AI46" s="219" t="str">
        <f>'Area 25'!AE46</f>
        <v>Low Priority Data Gap</v>
      </c>
      <c r="AJ46" s="220" t="str">
        <f>'Area 25'!AK46</f>
        <v>Low Priority Data Gap</v>
      </c>
      <c r="AK46" s="219" t="str">
        <f>'Area 25'!AX46</f>
        <v>Low Priority Data Gap</v>
      </c>
      <c r="AL46" s="220" t="str">
        <f>'Area 25'!BD46</f>
        <v>Low Priority Data Gap</v>
      </c>
      <c r="AM46" s="388" t="str">
        <f>'Area 25'!BQ46</f>
        <v>Low Priority Data Gap</v>
      </c>
      <c r="AN46" s="220" t="str">
        <f>'Area 25'!BW46</f>
        <v>Low Priority Data Gap</v>
      </c>
      <c r="AO46" s="219" t="str">
        <f>'Area 25'!CJ46</f>
        <v>Low Priority Data Gap</v>
      </c>
      <c r="AP46" s="220" t="str">
        <f>'Area 25'!CP46</f>
        <v>Low Priority Data Gap</v>
      </c>
      <c r="AQ46" s="219" t="str">
        <f>'Area 25'!DC46</f>
        <v>Low Priority Data Gap</v>
      </c>
      <c r="AR46" s="220" t="str">
        <f>'Area 25'!DI46</f>
        <v>Low Priority Data Gap</v>
      </c>
      <c r="AS46" s="219" t="str">
        <f>'Area 26'!AE46</f>
        <v>Low Priority Data Gap</v>
      </c>
      <c r="AT46" s="221" t="str">
        <f>'Area 26'!AK46</f>
        <v>Low Priority Data Gap</v>
      </c>
      <c r="AU46" s="222" t="str">
        <f>'Area 26'!M46</f>
        <v>Low Priority Data Gap</v>
      </c>
      <c r="AV46" s="223" t="str">
        <f>'Area 26'!S46</f>
        <v>Low Priority Data Gap</v>
      </c>
      <c r="AW46" s="171">
        <f t="shared" si="6"/>
        <v>0</v>
      </c>
      <c r="AX46" s="171">
        <f t="shared" si="7"/>
        <v>0</v>
      </c>
      <c r="AY46" s="171">
        <f t="shared" si="8"/>
        <v>0</v>
      </c>
      <c r="AZ46" s="171">
        <f t="shared" si="9"/>
        <v>0</v>
      </c>
      <c r="BA46" s="171">
        <f t="shared" si="4"/>
        <v>0</v>
      </c>
      <c r="BB46" s="171">
        <f t="shared" si="5"/>
        <v>0</v>
      </c>
    </row>
    <row r="47" spans="1:54" ht="80" customHeight="1">
      <c r="A47" s="152" t="s">
        <v>77</v>
      </c>
      <c r="B47" s="152" t="s">
        <v>54</v>
      </c>
      <c r="C47" s="166" t="s">
        <v>93</v>
      </c>
      <c r="D47" s="168">
        <v>44</v>
      </c>
      <c r="E47" s="219" t="str">
        <f>'Area 23'!BQ48</f>
        <v>High Priority Data Gap</v>
      </c>
      <c r="F47" s="220" t="str">
        <f>'Area 23'!BW48</f>
        <v>High Priority Data Gap</v>
      </c>
      <c r="G47" s="219" t="str">
        <f>'Area 23'!L48</f>
        <v>High Priority Data Gap</v>
      </c>
      <c r="H47" s="220" t="str">
        <f>'Area 23'!R48</f>
        <v>High Priority Data Gap</v>
      </c>
      <c r="I47" s="219" t="str">
        <f>'Area 23'!AE48</f>
        <v>High Priority Data Gap</v>
      </c>
      <c r="J47" s="220" t="str">
        <f>'Area 23'!AK48</f>
        <v>High Priority Data Gap</v>
      </c>
      <c r="K47" s="219" t="str">
        <f>'Area 23'!AX48</f>
        <v>High Priority Data Gap</v>
      </c>
      <c r="L47" s="220" t="str">
        <f>'Area 23'!BD48</f>
        <v>High Priority Data Gap</v>
      </c>
      <c r="M47" s="219" t="str">
        <f>'Area 24'!L48</f>
        <v>High Priority Data Gap</v>
      </c>
      <c r="N47" s="220" t="str">
        <f>'Area 24'!R48</f>
        <v>High Priority Data Gap</v>
      </c>
      <c r="O47" s="219" t="str">
        <f>'Area 24'!AF48</f>
        <v>High Priority Data Gap</v>
      </c>
      <c r="P47" s="220" t="str">
        <f>'Area 24'!AL48</f>
        <v>High Priority Data Gap</v>
      </c>
      <c r="Q47" s="219" t="str">
        <f>'Area 24'!BT48</f>
        <v>High Priority Data Gap</v>
      </c>
      <c r="R47" s="220" t="str">
        <f>'Area 24'!BZ48</f>
        <v>High Priority Data Gap</v>
      </c>
      <c r="S47" s="219" t="str">
        <f>'Area 24'!AZ48</f>
        <v>High Priority Data Gap</v>
      </c>
      <c r="T47" s="220" t="str">
        <f>'Area 24'!BF48</f>
        <v>High Priority Data Gap</v>
      </c>
      <c r="U47" s="219" t="str">
        <f>'Area 24'!CO48</f>
        <v>High Priority Data Gap</v>
      </c>
      <c r="V47" s="220" t="str">
        <f>'Area 24'!CU48</f>
        <v>High Priority Data Gap</v>
      </c>
      <c r="W47" s="219" t="str">
        <f>'Area 24'!DK48</f>
        <v>High Priority Data Gap</v>
      </c>
      <c r="X47" s="220" t="str">
        <f>'Area 24'!DQ48</f>
        <v>High Priority Data Gap</v>
      </c>
      <c r="Y47" s="219" t="str">
        <f>'Area 24'!EF48</f>
        <v>High Priority Data Gap</v>
      </c>
      <c r="Z47" s="219" t="str">
        <f>'Area 24'!EL48</f>
        <v>High Priority Data Gap</v>
      </c>
      <c r="AA47" s="219" t="str">
        <f>'Area 24'!FA48</f>
        <v>High Priority Data Gap</v>
      </c>
      <c r="AB47" s="220" t="str">
        <f>'Area 24'!FG48</f>
        <v>High Priority Data Gap</v>
      </c>
      <c r="AC47" s="219" t="str">
        <f>'Area 24'!FV48</f>
        <v>High Priority Data Gap</v>
      </c>
      <c r="AD47" s="220" t="str">
        <f>'Area 24'!GB48</f>
        <v>High Priority Data Gap</v>
      </c>
      <c r="AE47" s="219" t="str">
        <f>'Area 24'!GQ48</f>
        <v>High Priority Data Gap</v>
      </c>
      <c r="AF47" s="220" t="str">
        <f>'Area 24'!GW48</f>
        <v>High Priority Data Gap</v>
      </c>
      <c r="AG47" s="219" t="str">
        <f>'Area 25'!L47</f>
        <v>Low Priority Data Gap</v>
      </c>
      <c r="AH47" s="220" t="str">
        <f>'Area 25'!R47</f>
        <v>Low Priority Data Gap</v>
      </c>
      <c r="AI47" s="219" t="str">
        <f>'Area 25'!AE47</f>
        <v>Low Priority Data Gap</v>
      </c>
      <c r="AJ47" s="220" t="str">
        <f>'Area 25'!AK47</f>
        <v>Low Priority Data Gap</v>
      </c>
      <c r="AK47" s="219" t="str">
        <f>'Area 25'!AX47</f>
        <v>Low Priority Data Gap</v>
      </c>
      <c r="AL47" s="220" t="str">
        <f>'Area 25'!BD47</f>
        <v>Low Priority Data Gap</v>
      </c>
      <c r="AM47" s="388" t="str">
        <f>'Area 25'!BQ47</f>
        <v>Low Priority Data Gap</v>
      </c>
      <c r="AN47" s="220" t="str">
        <f>'Area 25'!BW47</f>
        <v>Low Priority Data Gap</v>
      </c>
      <c r="AO47" s="219" t="str">
        <f>'Area 25'!CJ47</f>
        <v>Low Priority Data Gap</v>
      </c>
      <c r="AP47" s="220" t="str">
        <f>'Area 25'!CP47</f>
        <v>Low Priority Data Gap</v>
      </c>
      <c r="AQ47" s="219" t="str">
        <f>'Area 25'!DC47</f>
        <v>Low Priority Data Gap</v>
      </c>
      <c r="AR47" s="220" t="str">
        <f>'Area 25'!DI47</f>
        <v>Low Priority Data Gap</v>
      </c>
      <c r="AS47" s="219" t="str">
        <f>'Area 26'!AE47</f>
        <v>Low Priority Data Gap</v>
      </c>
      <c r="AT47" s="221" t="str">
        <f>'Area 26'!AK47</f>
        <v>Low Priority Data Gap</v>
      </c>
      <c r="AU47" s="222" t="str">
        <f>'Area 26'!M47</f>
        <v>Low Priority Data Gap</v>
      </c>
      <c r="AV47" s="223" t="str">
        <f>'Area 26'!S47</f>
        <v>Low Priority Data Gap</v>
      </c>
      <c r="AW47" s="171">
        <f t="shared" si="6"/>
        <v>0</v>
      </c>
      <c r="AX47" s="171">
        <f t="shared" si="7"/>
        <v>0</v>
      </c>
      <c r="AY47" s="171">
        <f t="shared" si="8"/>
        <v>0</v>
      </c>
      <c r="AZ47" s="171">
        <f t="shared" si="9"/>
        <v>0</v>
      </c>
      <c r="BA47" s="171">
        <f t="shared" si="4"/>
        <v>0</v>
      </c>
      <c r="BB47" s="171">
        <f t="shared" si="5"/>
        <v>0</v>
      </c>
    </row>
    <row r="48" spans="1:54" ht="80" customHeight="1">
      <c r="A48" s="152" t="s">
        <v>77</v>
      </c>
      <c r="B48" s="152" t="s">
        <v>54</v>
      </c>
      <c r="C48" s="166" t="s">
        <v>94</v>
      </c>
      <c r="D48" s="168">
        <v>45</v>
      </c>
      <c r="E48" s="219" t="str">
        <f>'Area 23'!BQ49</f>
        <v>High Priority Data Gap</v>
      </c>
      <c r="F48" s="220" t="str">
        <f>'Area 23'!BW49</f>
        <v>High Priority Data Gap</v>
      </c>
      <c r="G48" s="219" t="str">
        <f>'Area 23'!L49</f>
        <v>High Priority Data Gap</v>
      </c>
      <c r="H48" s="220" t="str">
        <f>'Area 23'!R49</f>
        <v>High Priority Data Gap</v>
      </c>
      <c r="I48" s="219" t="str">
        <f>'Area 23'!AE49</f>
        <v>High Priority Data Gap</v>
      </c>
      <c r="J48" s="220" t="str">
        <f>'Area 23'!AK49</f>
        <v>High Priority Data Gap</v>
      </c>
      <c r="K48" s="219" t="str">
        <f>'Area 23'!AX49</f>
        <v>High Priority Data Gap</v>
      </c>
      <c r="L48" s="220" t="str">
        <f>'Area 23'!BD49</f>
        <v>High Priority Data Gap</v>
      </c>
      <c r="M48" s="219" t="str">
        <f>'Area 24'!L49</f>
        <v>Very Low</v>
      </c>
      <c r="N48" s="220" t="str">
        <f>'Area 24'!R49</f>
        <v>Low</v>
      </c>
      <c r="O48" s="219" t="str">
        <f>'Area 24'!AF49</f>
        <v>Very Low</v>
      </c>
      <c r="P48" s="220" t="str">
        <f>'Area 24'!AL49</f>
        <v>Low</v>
      </c>
      <c r="Q48" s="219" t="str">
        <f>'Area 24'!BT49</f>
        <v>High Priority Data Gap</v>
      </c>
      <c r="R48" s="220" t="str">
        <f>'Area 24'!BZ49</f>
        <v>High Priority Data Gap</v>
      </c>
      <c r="S48" s="219" t="str">
        <f>'Area 24'!AZ49</f>
        <v>Low Priority Data Gap</v>
      </c>
      <c r="T48" s="220" t="str">
        <f>'Area 24'!BF49</f>
        <v>Low Priority Data Gap</v>
      </c>
      <c r="U48" s="219" t="str">
        <f>'Area 24'!CO49</f>
        <v>Low Priority Data Gap</v>
      </c>
      <c r="V48" s="220" t="str">
        <f>'Area 24'!CU49</f>
        <v>Low Priority Data Gap</v>
      </c>
      <c r="W48" s="219" t="str">
        <f>'Area 24'!DK49</f>
        <v>High Priority Data Gap</v>
      </c>
      <c r="X48" s="220" t="str">
        <f>'Area 24'!DQ49</f>
        <v>High Priority Data Gap</v>
      </c>
      <c r="Y48" s="219" t="str">
        <f>'Area 24'!EF49</f>
        <v>High Priority Data Gap</v>
      </c>
      <c r="Z48" s="219" t="str">
        <f>'Area 24'!EL49</f>
        <v>High Priority Data Gap</v>
      </c>
      <c r="AA48" s="219" t="str">
        <f>'Area 24'!FA49</f>
        <v>High Priority Data Gap</v>
      </c>
      <c r="AB48" s="220" t="str">
        <f>'Area 24'!FG49</f>
        <v>High Priority Data Gap</v>
      </c>
      <c r="AC48" s="219" t="str">
        <f>'Area 24'!FV49</f>
        <v>Low Priority Data Gap</v>
      </c>
      <c r="AD48" s="220" t="str">
        <f>'Area 24'!GB49</f>
        <v>Low Priority Data Gap</v>
      </c>
      <c r="AE48" s="219" t="str">
        <f>'Area 24'!GQ49</f>
        <v>Low Priority Data Gap</v>
      </c>
      <c r="AF48" s="220" t="str">
        <f>'Area 24'!GW49</f>
        <v>Low Priority Data Gap</v>
      </c>
      <c r="AG48" s="219" t="str">
        <f>'Area 25'!L48</f>
        <v>Low Priority Data Gap</v>
      </c>
      <c r="AH48" s="220" t="str">
        <f>'Area 25'!R48</f>
        <v>Low Priority Data Gap</v>
      </c>
      <c r="AI48" s="219" t="str">
        <f>'Area 25'!AE48</f>
        <v>Low Priority Data Gap</v>
      </c>
      <c r="AJ48" s="220" t="str">
        <f>'Area 25'!AK48</f>
        <v>Low Priority Data Gap</v>
      </c>
      <c r="AK48" s="219" t="str">
        <f>'Area 25'!AX48</f>
        <v>Low Priority Data Gap</v>
      </c>
      <c r="AL48" s="220" t="str">
        <f>'Area 25'!BD48</f>
        <v>Low Priority Data Gap</v>
      </c>
      <c r="AM48" s="388" t="str">
        <f>'Area 25'!BQ48</f>
        <v>Low Priority Data Gap</v>
      </c>
      <c r="AN48" s="220" t="str">
        <f>'Area 25'!BW48</f>
        <v>Low Priority Data Gap</v>
      </c>
      <c r="AO48" s="219" t="str">
        <f>'Area 25'!CJ48</f>
        <v>Low Priority Data Gap</v>
      </c>
      <c r="AP48" s="220" t="str">
        <f>'Area 25'!CP48</f>
        <v>Low Priority Data Gap</v>
      </c>
      <c r="AQ48" s="219" t="str">
        <f>'Area 25'!DC48</f>
        <v>Low Priority Data Gap</v>
      </c>
      <c r="AR48" s="220" t="str">
        <f>'Area 25'!DI48</f>
        <v>Low Priority Data Gap</v>
      </c>
      <c r="AS48" s="219" t="str">
        <f>'Area 26'!AE48</f>
        <v>Low Priority Data Gap</v>
      </c>
      <c r="AT48" s="221" t="str">
        <f>'Area 26'!AK48</f>
        <v>Low Priority Data Gap</v>
      </c>
      <c r="AU48" s="222" t="str">
        <f>'Area 26'!M48</f>
        <v>Low Priority Data Gap</v>
      </c>
      <c r="AV48" s="223" t="str">
        <f>'Area 26'!S48</f>
        <v>Low Priority Data Gap</v>
      </c>
      <c r="AW48" s="171">
        <f t="shared" si="6"/>
        <v>0</v>
      </c>
      <c r="AX48" s="171">
        <f t="shared" si="7"/>
        <v>2</v>
      </c>
      <c r="AY48" s="171">
        <f t="shared" si="8"/>
        <v>2</v>
      </c>
      <c r="AZ48" s="171">
        <f t="shared" si="9"/>
        <v>0</v>
      </c>
      <c r="BA48" s="171">
        <f t="shared" si="4"/>
        <v>0</v>
      </c>
      <c r="BB48" s="171">
        <f t="shared" si="5"/>
        <v>0</v>
      </c>
    </row>
    <row r="49" spans="1:54" ht="80" customHeight="1">
      <c r="A49" s="152" t="s">
        <v>77</v>
      </c>
      <c r="B49" s="152" t="s">
        <v>54</v>
      </c>
      <c r="C49" s="166" t="s">
        <v>95</v>
      </c>
      <c r="D49" s="168">
        <v>46</v>
      </c>
      <c r="E49" s="219" t="str">
        <f>'Area 23'!BQ50</f>
        <v>Very Low</v>
      </c>
      <c r="F49" s="220" t="str">
        <f>'Area 23'!BW50</f>
        <v>Very Low</v>
      </c>
      <c r="G49" s="219" t="str">
        <f>'Area 23'!L50</f>
        <v>Low Priority Data Gap</v>
      </c>
      <c r="H49" s="220" t="str">
        <f>'Area 23'!R50</f>
        <v>Low Priority Data Gap</v>
      </c>
      <c r="I49" s="219" t="str">
        <f>'Area 23'!AE50</f>
        <v>Low Priority Data Gap</v>
      </c>
      <c r="J49" s="220" t="str">
        <f>'Area 23'!AK50</f>
        <v>Low Priority Data Gap</v>
      </c>
      <c r="K49" s="219" t="str">
        <f>'Area 23'!AX50</f>
        <v>Low Priority Data Gap</v>
      </c>
      <c r="L49" s="220" t="str">
        <f>'Area 23'!BD50</f>
        <v>Low Priority Data Gap</v>
      </c>
      <c r="M49" s="219" t="str">
        <f>'Area 24'!L50</f>
        <v>Low Priority Data Gap</v>
      </c>
      <c r="N49" s="220" t="str">
        <f>'Area 24'!R50</f>
        <v>Low Priority Data Gap</v>
      </c>
      <c r="O49" s="219" t="str">
        <f>'Area 24'!AF50</f>
        <v>Low Priority Data Gap</v>
      </c>
      <c r="P49" s="220" t="str">
        <f>'Area 24'!AL50</f>
        <v>Low Priority Data Gap</v>
      </c>
      <c r="Q49" s="219" t="str">
        <f>'Area 24'!BT50</f>
        <v>Low Priority Data Gap</v>
      </c>
      <c r="R49" s="220" t="str">
        <f>'Area 24'!BZ50</f>
        <v>Low Priority Data Gap</v>
      </c>
      <c r="S49" s="219" t="str">
        <f>'Area 24'!AZ50</f>
        <v>Low Priority Data Gap</v>
      </c>
      <c r="T49" s="220" t="str">
        <f>'Area 24'!BF50</f>
        <v>Low Priority Data Gap</v>
      </c>
      <c r="U49" s="219" t="str">
        <f>'Area 24'!CO50</f>
        <v>Low Priority Data Gap</v>
      </c>
      <c r="V49" s="220" t="str">
        <f>'Area 24'!CU50</f>
        <v>Low Priority Data Gap</v>
      </c>
      <c r="W49" s="219" t="str">
        <f>'Area 24'!DK50</f>
        <v>Low Priority Data Gap</v>
      </c>
      <c r="X49" s="220" t="str">
        <f>'Area 24'!DQ50</f>
        <v>Low Priority Data Gap</v>
      </c>
      <c r="Y49" s="219" t="str">
        <f>'Area 24'!EF50</f>
        <v>Low Priority Data Gap</v>
      </c>
      <c r="Z49" s="219" t="str">
        <f>'Area 24'!EL50</f>
        <v>Low Priority Data Gap</v>
      </c>
      <c r="AA49" s="219" t="str">
        <f>'Area 24'!FA50</f>
        <v>Low Priority Data Gap</v>
      </c>
      <c r="AB49" s="220" t="str">
        <f>'Area 24'!FG50</f>
        <v>Low Priority Data Gap</v>
      </c>
      <c r="AC49" s="219" t="str">
        <f>'Area 24'!FV50</f>
        <v>Low Priority Data Gap</v>
      </c>
      <c r="AD49" s="220" t="str">
        <f>'Area 24'!GB50</f>
        <v>Low Priority Data Gap</v>
      </c>
      <c r="AE49" s="219" t="str">
        <f>'Area 24'!GQ50</f>
        <v>Low Priority Data Gap</v>
      </c>
      <c r="AF49" s="220" t="str">
        <f>'Area 24'!GW50</f>
        <v>Low Priority Data Gap</v>
      </c>
      <c r="AG49" s="219" t="str">
        <f>'Area 25'!L49</f>
        <v>Low Priority Data Gap</v>
      </c>
      <c r="AH49" s="220" t="str">
        <f>'Area 25'!R49</f>
        <v>Low Priority Data Gap</v>
      </c>
      <c r="AI49" s="219" t="str">
        <f>'Area 25'!AE49</f>
        <v>Low Priority Data Gap</v>
      </c>
      <c r="AJ49" s="220" t="str">
        <f>'Area 25'!AK49</f>
        <v>Low Priority Data Gap</v>
      </c>
      <c r="AK49" s="219" t="str">
        <f>'Area 25'!AX49</f>
        <v>Low Priority Data Gap</v>
      </c>
      <c r="AL49" s="220" t="str">
        <f>'Area 25'!BD49</f>
        <v>Low Priority Data Gap</v>
      </c>
      <c r="AM49" s="388" t="str">
        <f>'Area 25'!BQ49</f>
        <v>Low Priority Data Gap</v>
      </c>
      <c r="AN49" s="220" t="str">
        <f>'Area 25'!BW49</f>
        <v>Low Priority Data Gap</v>
      </c>
      <c r="AO49" s="219" t="str">
        <f>'Area 25'!CJ49</f>
        <v>Low Priority Data Gap</v>
      </c>
      <c r="AP49" s="220" t="str">
        <f>'Area 25'!CP49</f>
        <v>Low Priority Data Gap</v>
      </c>
      <c r="AQ49" s="219" t="str">
        <f>'Area 25'!DC49</f>
        <v>Low Priority Data Gap</v>
      </c>
      <c r="AR49" s="220" t="str">
        <f>'Area 25'!DI49</f>
        <v>Low Priority Data Gap</v>
      </c>
      <c r="AS49" s="219" t="str">
        <f>'Area 26'!AE49</f>
        <v>Low Priority Data Gap</v>
      </c>
      <c r="AT49" s="221" t="str">
        <f>'Area 26'!AK49</f>
        <v>Low Priority Data Gap</v>
      </c>
      <c r="AU49" s="222" t="str">
        <f>'Area 26'!M49</f>
        <v>Low Priority Data Gap</v>
      </c>
      <c r="AV49" s="223" t="str">
        <f>'Area 26'!S49</f>
        <v>Low Priority Data Gap</v>
      </c>
      <c r="AW49" s="171">
        <f t="shared" si="6"/>
        <v>0</v>
      </c>
      <c r="AX49" s="171">
        <f t="shared" si="7"/>
        <v>0</v>
      </c>
      <c r="AY49" s="171">
        <f t="shared" si="8"/>
        <v>0</v>
      </c>
      <c r="AZ49" s="171">
        <f t="shared" si="9"/>
        <v>0</v>
      </c>
      <c r="BA49" s="171">
        <f t="shared" si="4"/>
        <v>0</v>
      </c>
      <c r="BB49" s="171">
        <f t="shared" si="5"/>
        <v>0</v>
      </c>
    </row>
    <row r="50" spans="1:54" ht="80" customHeight="1">
      <c r="A50" s="152" t="s">
        <v>96</v>
      </c>
      <c r="B50" s="152" t="s">
        <v>39</v>
      </c>
      <c r="C50" s="166" t="s">
        <v>97</v>
      </c>
      <c r="D50" s="168">
        <v>47</v>
      </c>
      <c r="E50" s="219" t="str">
        <f>'Area 23'!BQ51</f>
        <v>Moderate</v>
      </c>
      <c r="F50" s="220" t="str">
        <f>'Area 23'!BW51</f>
        <v>Very Low</v>
      </c>
      <c r="G50" s="219" t="str">
        <f>'Area 23'!L51</f>
        <v>Low Priority Data Gap</v>
      </c>
      <c r="H50" s="220" t="str">
        <f>'Area 23'!R51</f>
        <v>Low Priority Data Gap</v>
      </c>
      <c r="I50" s="219" t="str">
        <f>'Area 23'!AE51</f>
        <v>Low Priority Data Gap</v>
      </c>
      <c r="J50" s="220" t="str">
        <f>'Area 23'!AK51</f>
        <v>Low Priority Data Gap</v>
      </c>
      <c r="K50" s="219" t="str">
        <f>'Area 23'!AX51</f>
        <v>Low Priority Data Gap</v>
      </c>
      <c r="L50" s="220" t="str">
        <f>'Area 23'!BD51</f>
        <v>Low Priority Data Gap</v>
      </c>
      <c r="M50" s="219" t="str">
        <f>'Area 24'!L51</f>
        <v>Very Low</v>
      </c>
      <c r="N50" s="220" t="str">
        <f>'Area 24'!R51</f>
        <v>Low</v>
      </c>
      <c r="O50" s="219" t="str">
        <f>'Area 24'!AF51</f>
        <v>Very Low</v>
      </c>
      <c r="P50" s="220" t="str">
        <f>'Area 24'!AL51</f>
        <v>Low</v>
      </c>
      <c r="Q50" s="219" t="str">
        <f>'Area 24'!BT51</f>
        <v>Very Low</v>
      </c>
      <c r="R50" s="220" t="str">
        <f>'Area 24'!BZ51</f>
        <v>Very Low</v>
      </c>
      <c r="S50" s="219" t="str">
        <f>'Area 24'!AZ51</f>
        <v>Very Low</v>
      </c>
      <c r="T50" s="220" t="str">
        <f>'Area 24'!BF51</f>
        <v>Very Low</v>
      </c>
      <c r="U50" s="219" t="str">
        <f>'Area 24'!CO51</f>
        <v>Very Low</v>
      </c>
      <c r="V50" s="220" t="str">
        <f>'Area 24'!CU51</f>
        <v>Very Low</v>
      </c>
      <c r="W50" s="219" t="str">
        <f>'Area 24'!DK51</f>
        <v>Very Low</v>
      </c>
      <c r="X50" s="220" t="str">
        <f>'Area 24'!DQ51</f>
        <v>Very Low</v>
      </c>
      <c r="Y50" s="219" t="str">
        <f>'Area 24'!EF51</f>
        <v>Very Low</v>
      </c>
      <c r="Z50" s="219" t="str">
        <f>'Area 24'!EL51</f>
        <v>Very Low</v>
      </c>
      <c r="AA50" s="219" t="str">
        <f>'Area 24'!FA51</f>
        <v>Very Low</v>
      </c>
      <c r="AB50" s="220" t="str">
        <f>'Area 24'!FG51</f>
        <v>Very Low</v>
      </c>
      <c r="AC50" s="219" t="str">
        <f>'Area 24'!FV51</f>
        <v>Very Low</v>
      </c>
      <c r="AD50" s="220" t="str">
        <f>'Area 24'!GB51</f>
        <v>Very Low</v>
      </c>
      <c r="AE50" s="219" t="str">
        <f>'Area 24'!GQ51</f>
        <v>Very Low</v>
      </c>
      <c r="AF50" s="220" t="str">
        <f>'Area 24'!GW51</f>
        <v>Very Low</v>
      </c>
      <c r="AG50" s="219" t="str">
        <f>'Area 25'!L50</f>
        <v>Very Low</v>
      </c>
      <c r="AH50" s="220" t="str">
        <f>'Area 25'!R50</f>
        <v>Very Low</v>
      </c>
      <c r="AI50" s="219" t="str">
        <f>'Area 25'!AE50</f>
        <v>Very Low</v>
      </c>
      <c r="AJ50" s="220" t="str">
        <f>'Area 25'!AK50</f>
        <v>Very Low</v>
      </c>
      <c r="AK50" s="219" t="str">
        <f>'Area 25'!AX50</f>
        <v>Low</v>
      </c>
      <c r="AL50" s="220" t="str">
        <f>'Area 25'!BD50</f>
        <v>Low</v>
      </c>
      <c r="AM50" s="388" t="str">
        <f>'Area 25'!BQ50</f>
        <v>Very Low</v>
      </c>
      <c r="AN50" s="220" t="str">
        <f>'Area 25'!BW50</f>
        <v>Very Low</v>
      </c>
      <c r="AO50" s="219" t="str">
        <f>'Area 25'!CJ50</f>
        <v>Very Low</v>
      </c>
      <c r="AP50" s="220" t="str">
        <f>'Area 25'!CP50</f>
        <v>Very Low</v>
      </c>
      <c r="AQ50" s="219" t="str">
        <f>'Area 25'!DC50</f>
        <v>Very Low</v>
      </c>
      <c r="AR50" s="220" t="str">
        <f>'Area 25'!DI50</f>
        <v>Very Low</v>
      </c>
      <c r="AS50" s="219" t="str">
        <f>'Area 26'!AE50</f>
        <v>Very Low</v>
      </c>
      <c r="AT50" s="221" t="str">
        <f>'Area 26'!AK50</f>
        <v>Very Low</v>
      </c>
      <c r="AU50" s="222" t="str">
        <f>'Area 26'!M50</f>
        <v>Very Low</v>
      </c>
      <c r="AV50" s="223" t="str">
        <f>'Area 26'!S50</f>
        <v>Very Low</v>
      </c>
      <c r="AW50" s="171">
        <f t="shared" si="6"/>
        <v>0</v>
      </c>
      <c r="AX50" s="171">
        <f t="shared" si="7"/>
        <v>32</v>
      </c>
      <c r="AY50" s="171">
        <f t="shared" si="8"/>
        <v>4</v>
      </c>
      <c r="AZ50" s="171">
        <f t="shared" si="9"/>
        <v>0</v>
      </c>
      <c r="BA50" s="171">
        <f t="shared" si="4"/>
        <v>0</v>
      </c>
      <c r="BB50" s="171">
        <f t="shared" si="5"/>
        <v>0</v>
      </c>
    </row>
    <row r="51" spans="1:54" ht="80" customHeight="1">
      <c r="A51" s="152" t="s">
        <v>96</v>
      </c>
      <c r="B51" s="152" t="s">
        <v>39</v>
      </c>
      <c r="C51" s="166" t="s">
        <v>98</v>
      </c>
      <c r="D51" s="168">
        <v>48</v>
      </c>
      <c r="E51" s="219" t="str">
        <f>'Area 23'!BQ52</f>
        <v>Very Low</v>
      </c>
      <c r="F51" s="220" t="str">
        <f>'Area 23'!BW52</f>
        <v>Very Low</v>
      </c>
      <c r="G51" s="219" t="str">
        <f>'Area 23'!L52</f>
        <v>Low Priority Data Gap</v>
      </c>
      <c r="H51" s="220" t="str">
        <f>'Area 23'!R52</f>
        <v>Low Priority Data Gap</v>
      </c>
      <c r="I51" s="219" t="str">
        <f>'Area 23'!AE52</f>
        <v>Low Priority Data Gap</v>
      </c>
      <c r="J51" s="220" t="str">
        <f>'Area 23'!AK52</f>
        <v>Low Priority Data Gap</v>
      </c>
      <c r="K51" s="219" t="str">
        <f>'Area 23'!AX52</f>
        <v>Low Priority Data Gap</v>
      </c>
      <c r="L51" s="220" t="str">
        <f>'Area 23'!BD52</f>
        <v>Low Priority Data Gap</v>
      </c>
      <c r="M51" s="219" t="str">
        <f>'Area 24'!L52</f>
        <v>Very Low</v>
      </c>
      <c r="N51" s="220" t="str">
        <f>'Area 24'!R52</f>
        <v>Low</v>
      </c>
      <c r="O51" s="219" t="str">
        <f>'Area 24'!AF52</f>
        <v>Very Low</v>
      </c>
      <c r="P51" s="220" t="str">
        <f>'Area 24'!AL52</f>
        <v>Low</v>
      </c>
      <c r="Q51" s="219" t="str">
        <f>'Area 24'!BT52</f>
        <v>Very Low</v>
      </c>
      <c r="R51" s="220" t="str">
        <f>'Area 24'!BZ52</f>
        <v>Very Low</v>
      </c>
      <c r="S51" s="219" t="str">
        <f>'Area 24'!AZ52</f>
        <v>Very Low</v>
      </c>
      <c r="T51" s="220" t="str">
        <f>'Area 24'!BF52</f>
        <v>Very Low</v>
      </c>
      <c r="U51" s="219" t="str">
        <f>'Area 24'!CO52</f>
        <v>Very Low</v>
      </c>
      <c r="V51" s="220" t="str">
        <f>'Area 24'!CU52</f>
        <v>Very Low</v>
      </c>
      <c r="W51" s="219" t="str">
        <f>'Area 24'!DK52</f>
        <v>Very Low</v>
      </c>
      <c r="X51" s="220" t="str">
        <f>'Area 24'!DQ52</f>
        <v>Very Low</v>
      </c>
      <c r="Y51" s="219" t="str">
        <f>'Area 24'!EF52</f>
        <v>Very Low</v>
      </c>
      <c r="Z51" s="219" t="str">
        <f>'Area 24'!EL52</f>
        <v>Very Low</v>
      </c>
      <c r="AA51" s="219" t="str">
        <f>'Area 24'!FA52</f>
        <v>Very Low</v>
      </c>
      <c r="AB51" s="220" t="str">
        <f>'Area 24'!FG52</f>
        <v>Very Low</v>
      </c>
      <c r="AC51" s="219" t="str">
        <f>'Area 24'!FV52</f>
        <v>Very Low</v>
      </c>
      <c r="AD51" s="220" t="str">
        <f>'Area 24'!GB52</f>
        <v>Very Low</v>
      </c>
      <c r="AE51" s="219" t="str">
        <f>'Area 24'!GQ52</f>
        <v>Very Low</v>
      </c>
      <c r="AF51" s="220" t="str">
        <f>'Area 24'!GW52</f>
        <v>Very Low</v>
      </c>
      <c r="AG51" s="219" t="str">
        <f>'Area 25'!L51</f>
        <v>Very Low</v>
      </c>
      <c r="AH51" s="220" t="str">
        <f>'Area 25'!R51</f>
        <v>Very Low</v>
      </c>
      <c r="AI51" s="219" t="str">
        <f>'Area 25'!AE51</f>
        <v>Very Low</v>
      </c>
      <c r="AJ51" s="220" t="str">
        <f>'Area 25'!AK51</f>
        <v>Very Low</v>
      </c>
      <c r="AK51" s="219" t="str">
        <f>'Area 25'!AX51</f>
        <v>Low</v>
      </c>
      <c r="AL51" s="220" t="str">
        <f>'Area 25'!BD51</f>
        <v>Low</v>
      </c>
      <c r="AM51" s="388" t="str">
        <f>'Area 25'!BQ51</f>
        <v>Very Low</v>
      </c>
      <c r="AN51" s="220" t="str">
        <f>'Area 25'!BW51</f>
        <v>Very Low</v>
      </c>
      <c r="AO51" s="219" t="str">
        <f>'Area 25'!CJ51</f>
        <v>Very Low</v>
      </c>
      <c r="AP51" s="220" t="str">
        <f>'Area 25'!CP51</f>
        <v>Very Low</v>
      </c>
      <c r="AQ51" s="219" t="str">
        <f>'Area 25'!DC51</f>
        <v>Very Low</v>
      </c>
      <c r="AR51" s="220" t="str">
        <f>'Area 25'!DI51</f>
        <v>Very Low</v>
      </c>
      <c r="AS51" s="219" t="str">
        <f>'Area 26'!AE51</f>
        <v>Very Low</v>
      </c>
      <c r="AT51" s="221" t="str">
        <f>'Area 26'!AK51</f>
        <v>Very Low</v>
      </c>
      <c r="AU51" s="222" t="str">
        <f>'Area 26'!M51</f>
        <v>Very Low</v>
      </c>
      <c r="AV51" s="223" t="str">
        <f>'Area 26'!S51</f>
        <v>Very Low</v>
      </c>
      <c r="AW51" s="171">
        <f t="shared" si="6"/>
        <v>0</v>
      </c>
      <c r="AX51" s="171">
        <f t="shared" si="7"/>
        <v>32</v>
      </c>
      <c r="AY51" s="171">
        <f t="shared" si="8"/>
        <v>4</v>
      </c>
      <c r="AZ51" s="171">
        <f t="shared" si="9"/>
        <v>0</v>
      </c>
      <c r="BA51" s="171">
        <f t="shared" si="4"/>
        <v>0</v>
      </c>
      <c r="BB51" s="171">
        <f t="shared" si="5"/>
        <v>0</v>
      </c>
    </row>
    <row r="52" spans="1:54" ht="80" customHeight="1">
      <c r="A52" s="152" t="s">
        <v>96</v>
      </c>
      <c r="B52" s="152" t="s">
        <v>39</v>
      </c>
      <c r="C52" s="166" t="s">
        <v>99</v>
      </c>
      <c r="D52" s="168">
        <v>49</v>
      </c>
      <c r="E52" s="219" t="str">
        <f>'Area 23'!BQ53</f>
        <v>High Priority Data Gap</v>
      </c>
      <c r="F52" s="220" t="str">
        <f>'Area 23'!BW53</f>
        <v>High Priority Data Gap</v>
      </c>
      <c r="G52" s="219" t="str">
        <f>'Area 23'!L53</f>
        <v>High Priority Data Gap</v>
      </c>
      <c r="H52" s="220" t="str">
        <f>'Area 23'!R53</f>
        <v>High Priority Data Gap</v>
      </c>
      <c r="I52" s="219" t="str">
        <f>'Area 23'!AE53</f>
        <v>High Priority Data Gap</v>
      </c>
      <c r="J52" s="220" t="str">
        <f>'Area 23'!AK53</f>
        <v>High Priority Data Gap</v>
      </c>
      <c r="K52" s="219" t="str">
        <f>'Area 23'!AX53</f>
        <v>High Priority Data Gap</v>
      </c>
      <c r="L52" s="220" t="str">
        <f>'Area 23'!BD53</f>
        <v>High Priority Data Gap</v>
      </c>
      <c r="M52" s="219" t="str">
        <f>'Area 24'!L53</f>
        <v>High Priority Data Gap</v>
      </c>
      <c r="N52" s="220" t="str">
        <f>'Area 24'!R53</f>
        <v>High Priority Data Gap</v>
      </c>
      <c r="O52" s="219" t="str">
        <f>'Area 24'!AF53</f>
        <v>High Priority Data Gap</v>
      </c>
      <c r="P52" s="220" t="str">
        <f>'Area 24'!AL53</f>
        <v>High Priority Data Gap</v>
      </c>
      <c r="Q52" s="219" t="str">
        <f>'Area 24'!BT53</f>
        <v>High Priority Data Gap</v>
      </c>
      <c r="R52" s="220" t="str">
        <f>'Area 24'!BZ53</f>
        <v>High Priority Data Gap</v>
      </c>
      <c r="S52" s="219" t="str">
        <f>'Area 24'!AZ53</f>
        <v>High Priority Data Gap</v>
      </c>
      <c r="T52" s="220" t="str">
        <f>'Area 24'!BF53</f>
        <v>High Priority Data Gap</v>
      </c>
      <c r="U52" s="219" t="str">
        <f>'Area 24'!CO53</f>
        <v>High Priority Data Gap</v>
      </c>
      <c r="V52" s="220" t="str">
        <f>'Area 24'!CU53</f>
        <v>High Priority Data Gap</v>
      </c>
      <c r="W52" s="219" t="str">
        <f>'Area 24'!DK53</f>
        <v>High Priority Data Gap</v>
      </c>
      <c r="X52" s="220" t="str">
        <f>'Area 24'!DQ53</f>
        <v>High Priority Data Gap</v>
      </c>
      <c r="Y52" s="219" t="str">
        <f>'Area 24'!EF53</f>
        <v>High Priority Data Gap</v>
      </c>
      <c r="Z52" s="219" t="str">
        <f>'Area 24'!EL53</f>
        <v>High Priority Data Gap</v>
      </c>
      <c r="AA52" s="219" t="str">
        <f>'Area 24'!FA53</f>
        <v>High Priority Data Gap</v>
      </c>
      <c r="AB52" s="220" t="str">
        <f>'Area 24'!FG53</f>
        <v>High Priority Data Gap</v>
      </c>
      <c r="AC52" s="219" t="str">
        <f>'Area 24'!FV53</f>
        <v>High Priority Data Gap</v>
      </c>
      <c r="AD52" s="220" t="str">
        <f>'Area 24'!GB53</f>
        <v>High Priority Data Gap</v>
      </c>
      <c r="AE52" s="219" t="str">
        <f>'Area 24'!GQ53</f>
        <v>High Priority Data Gap</v>
      </c>
      <c r="AF52" s="220" t="str">
        <f>'Area 24'!GW53</f>
        <v>High Priority Data Gap</v>
      </c>
      <c r="AG52" s="219" t="str">
        <f>'Area 25'!L52</f>
        <v>Low Priority Data Gap</v>
      </c>
      <c r="AH52" s="220" t="str">
        <f>'Area 25'!R52</f>
        <v>Low Priority Data Gap</v>
      </c>
      <c r="AI52" s="219" t="str">
        <f>'Area 25'!AE52</f>
        <v>Low Priority Data Gap</v>
      </c>
      <c r="AJ52" s="220" t="str">
        <f>'Area 25'!AK52</f>
        <v>Low Priority Data Gap</v>
      </c>
      <c r="AK52" s="219" t="str">
        <f>'Area 25'!AX52</f>
        <v>Low Priority Data Gap</v>
      </c>
      <c r="AL52" s="220" t="str">
        <f>'Area 25'!BD52</f>
        <v>Low Priority Data Gap</v>
      </c>
      <c r="AM52" s="388" t="str">
        <f>'Area 25'!BQ52</f>
        <v>Low Priority Data Gap</v>
      </c>
      <c r="AN52" s="220" t="str">
        <f>'Area 25'!BW52</f>
        <v>Low Priority Data Gap</v>
      </c>
      <c r="AO52" s="219" t="str">
        <f>'Area 25'!CJ52</f>
        <v>Low Priority Data Gap</v>
      </c>
      <c r="AP52" s="220" t="str">
        <f>'Area 25'!CP52</f>
        <v>Low Priority Data Gap</v>
      </c>
      <c r="AQ52" s="219" t="str">
        <f>'Area 25'!DC52</f>
        <v>Low Priority Data Gap</v>
      </c>
      <c r="AR52" s="220" t="str">
        <f>'Area 25'!DI52</f>
        <v>Low Priority Data Gap</v>
      </c>
      <c r="AS52" s="219" t="str">
        <f>'Area 26'!AE52</f>
        <v>Low Priority Data Gap</v>
      </c>
      <c r="AT52" s="221" t="str">
        <f>'Area 26'!AK52</f>
        <v>Low Priority Data Gap</v>
      </c>
      <c r="AU52" s="222" t="str">
        <f>'Area 26'!M52</f>
        <v>Low Priority Data Gap</v>
      </c>
      <c r="AV52" s="223" t="str">
        <f>'Area 26'!S52</f>
        <v>Low Priority Data Gap</v>
      </c>
      <c r="AW52" s="171">
        <f t="shared" si="6"/>
        <v>0</v>
      </c>
      <c r="AX52" s="171">
        <f t="shared" si="7"/>
        <v>0</v>
      </c>
      <c r="AY52" s="171">
        <f t="shared" si="8"/>
        <v>0</v>
      </c>
      <c r="AZ52" s="171">
        <f t="shared" si="9"/>
        <v>0</v>
      </c>
      <c r="BA52" s="171">
        <f t="shared" si="4"/>
        <v>0</v>
      </c>
      <c r="BB52" s="171">
        <f t="shared" si="5"/>
        <v>0</v>
      </c>
    </row>
    <row r="53" spans="1:54" ht="80" customHeight="1">
      <c r="A53" s="152" t="s">
        <v>96</v>
      </c>
      <c r="B53" s="152" t="s">
        <v>39</v>
      </c>
      <c r="C53" s="166" t="s">
        <v>100</v>
      </c>
      <c r="D53" s="168">
        <v>50</v>
      </c>
      <c r="E53" s="219" t="str">
        <f>'Area 23'!BQ54</f>
        <v>Very Low</v>
      </c>
      <c r="F53" s="220" t="str">
        <f>'Area 23'!BW54</f>
        <v>Very Low</v>
      </c>
      <c r="G53" s="219" t="str">
        <f>'Area 23'!L54</f>
        <v>Moderate</v>
      </c>
      <c r="H53" s="220" t="str">
        <f>'Area 23'!R54</f>
        <v>High</v>
      </c>
      <c r="I53" s="219" t="str">
        <f>'Area 23'!AE54</f>
        <v>Moderate</v>
      </c>
      <c r="J53" s="220" t="str">
        <f>'Area 23'!AK54</f>
        <v>High</v>
      </c>
      <c r="K53" s="219" t="str">
        <f>'Area 23'!AX54</f>
        <v>Moderate</v>
      </c>
      <c r="L53" s="220" t="str">
        <f>'Area 23'!BD54</f>
        <v>High</v>
      </c>
      <c r="M53" s="219" t="str">
        <f>'Area 24'!L54</f>
        <v>Very Low</v>
      </c>
      <c r="N53" s="220" t="str">
        <f>'Area 24'!R54</f>
        <v>Low</v>
      </c>
      <c r="O53" s="219" t="str">
        <f>'Area 24'!AF54</f>
        <v>Very Low</v>
      </c>
      <c r="P53" s="220" t="str">
        <f>'Area 24'!AL54</f>
        <v>Low</v>
      </c>
      <c r="Q53" s="219" t="str">
        <f>'Area 24'!BT54</f>
        <v>Very Low</v>
      </c>
      <c r="R53" s="220" t="str">
        <f>'Area 24'!BZ54</f>
        <v>Low</v>
      </c>
      <c r="S53" s="219" t="str">
        <f>'Area 24'!AZ54</f>
        <v>Very Low</v>
      </c>
      <c r="T53" s="220" t="str">
        <f>'Area 24'!BF54</f>
        <v>Low</v>
      </c>
      <c r="U53" s="219" t="str">
        <f>'Area 24'!CO54</f>
        <v>Very Low</v>
      </c>
      <c r="V53" s="220" t="str">
        <f>'Area 24'!CU54</f>
        <v>Low</v>
      </c>
      <c r="W53" s="219" t="str">
        <f>'Area 24'!DK54</f>
        <v>Very Low</v>
      </c>
      <c r="X53" s="220" t="str">
        <f>'Area 24'!DQ54</f>
        <v>Low</v>
      </c>
      <c r="Y53" s="219" t="str">
        <f>'Area 24'!EF54</f>
        <v>Low Priority Data Gap</v>
      </c>
      <c r="Z53" s="219" t="str">
        <f>'Area 24'!EL54</f>
        <v>Low Priority Data Gap</v>
      </c>
      <c r="AA53" s="219" t="str">
        <f>'Area 24'!FA54</f>
        <v>Very Low</v>
      </c>
      <c r="AB53" s="220" t="str">
        <f>'Area 24'!FG54</f>
        <v>Low</v>
      </c>
      <c r="AC53" s="219" t="str">
        <f>'Area 24'!FV54</f>
        <v>Very Low</v>
      </c>
      <c r="AD53" s="220" t="str">
        <f>'Area 24'!GB54</f>
        <v>Low</v>
      </c>
      <c r="AE53" s="219" t="str">
        <f>'Area 24'!GQ54</f>
        <v>Very Low</v>
      </c>
      <c r="AF53" s="220" t="str">
        <f>'Area 24'!GW54</f>
        <v>Low</v>
      </c>
      <c r="AG53" s="219" t="str">
        <f>'Area 25'!L53</f>
        <v>High</v>
      </c>
      <c r="AH53" s="220" t="str">
        <f>'Area 25'!R53</f>
        <v>Very High</v>
      </c>
      <c r="AI53" s="219" t="str">
        <f>'Area 25'!AE53</f>
        <v>Moderate</v>
      </c>
      <c r="AJ53" s="220" t="str">
        <f>'Area 25'!AK53</f>
        <v>High</v>
      </c>
      <c r="AK53" s="219" t="str">
        <f>'Area 25'!AX53</f>
        <v>Very Low</v>
      </c>
      <c r="AL53" s="220" t="str">
        <f>'Area 25'!BD53</f>
        <v>Low</v>
      </c>
      <c r="AM53" s="388" t="str">
        <f>'Area 25'!BQ53</f>
        <v>Moderate</v>
      </c>
      <c r="AN53" s="220" t="str">
        <f>'Area 25'!BW53</f>
        <v>High</v>
      </c>
      <c r="AO53" s="219" t="str">
        <f>'Area 25'!CJ53</f>
        <v>Very Low</v>
      </c>
      <c r="AP53" s="220" t="str">
        <f>'Area 25'!CP53</f>
        <v>Low</v>
      </c>
      <c r="AQ53" s="219" t="str">
        <f>'Area 25'!DC53</f>
        <v>Very Low</v>
      </c>
      <c r="AR53" s="220" t="str">
        <f>'Area 25'!DI53</f>
        <v>Low</v>
      </c>
      <c r="AS53" s="219" t="str">
        <f>'Area 26'!AE53</f>
        <v>Moderate</v>
      </c>
      <c r="AT53" s="221" t="str">
        <f>'Area 26'!AK53</f>
        <v>High</v>
      </c>
      <c r="AU53" s="222" t="str">
        <f>'Area 26'!M53</f>
        <v>Very Low</v>
      </c>
      <c r="AV53" s="223" t="str">
        <f>'Area 26'!S53</f>
        <v>Very Low</v>
      </c>
      <c r="AW53" s="171">
        <f t="shared" si="6"/>
        <v>0</v>
      </c>
      <c r="AX53" s="171">
        <f t="shared" si="7"/>
        <v>14</v>
      </c>
      <c r="AY53" s="171">
        <f t="shared" si="8"/>
        <v>12</v>
      </c>
      <c r="AZ53" s="171">
        <f t="shared" si="9"/>
        <v>4</v>
      </c>
      <c r="BA53" s="171">
        <f t="shared" si="4"/>
        <v>5</v>
      </c>
      <c r="BB53" s="171">
        <f t="shared" si="5"/>
        <v>1</v>
      </c>
    </row>
    <row r="54" spans="1:54" ht="80" customHeight="1">
      <c r="A54" s="152" t="s">
        <v>96</v>
      </c>
      <c r="B54" s="152" t="s">
        <v>39</v>
      </c>
      <c r="C54" s="166" t="s">
        <v>101</v>
      </c>
      <c r="D54" s="168">
        <v>51</v>
      </c>
      <c r="E54" s="219" t="str">
        <f>'Area 23'!BQ55</f>
        <v>High Priority Data Gap</v>
      </c>
      <c r="F54" s="220" t="str">
        <f>'Area 23'!BW55</f>
        <v>High Priority Data Gap</v>
      </c>
      <c r="G54" s="219" t="str">
        <f>'Area 23'!L55</f>
        <v>High Priority Data Gap</v>
      </c>
      <c r="H54" s="220" t="str">
        <f>'Area 23'!R55</f>
        <v>High Priority Data Gap</v>
      </c>
      <c r="I54" s="219" t="str">
        <f>'Area 23'!AE55</f>
        <v>High Priority Data Gap</v>
      </c>
      <c r="J54" s="220" t="str">
        <f>'Area 23'!AK55</f>
        <v>High Priority Data Gap</v>
      </c>
      <c r="K54" s="219" t="str">
        <f>'Area 23'!AX55</f>
        <v>High Priority Data Gap</v>
      </c>
      <c r="L54" s="220" t="str">
        <f>'Area 23'!BD55</f>
        <v>High Priority Data Gap</v>
      </c>
      <c r="M54" s="219" t="str">
        <f>'Area 24'!L55</f>
        <v>Moderate</v>
      </c>
      <c r="N54" s="220" t="str">
        <f>'Area 24'!R55</f>
        <v>High</v>
      </c>
      <c r="O54" s="219" t="str">
        <f>'Area 24'!AF55</f>
        <v>Low</v>
      </c>
      <c r="P54" s="220" t="str">
        <f>'Area 24'!AL55</f>
        <v>Moderate</v>
      </c>
      <c r="Q54" s="219" t="str">
        <f>'Area 24'!BT55</f>
        <v>High</v>
      </c>
      <c r="R54" s="220" t="str">
        <f>'Area 24'!BZ55</f>
        <v>Very High</v>
      </c>
      <c r="S54" s="219" t="str">
        <f>'Area 24'!AZ55</f>
        <v>Very High</v>
      </c>
      <c r="T54" s="220" t="str">
        <f>'Area 24'!BF55</f>
        <v>Very High</v>
      </c>
      <c r="U54" s="219" t="str">
        <f>'Area 24'!CO55</f>
        <v>Low</v>
      </c>
      <c r="V54" s="220" t="str">
        <f>'Area 24'!CU55</f>
        <v>Moderate</v>
      </c>
      <c r="W54" s="219" t="str">
        <f>'Area 24'!DK55</f>
        <v>High Priority Data Gap</v>
      </c>
      <c r="X54" s="220" t="str">
        <f>'Area 24'!DQ55</f>
        <v>High Priority Data Gap</v>
      </c>
      <c r="Y54" s="219" t="str">
        <f>'Area 24'!EF55</f>
        <v>High Priority Data Gap</v>
      </c>
      <c r="Z54" s="219" t="str">
        <f>'Area 24'!EL55</f>
        <v>High Priority Data Gap</v>
      </c>
      <c r="AA54" s="219" t="str">
        <f>'Area 24'!FA55</f>
        <v>High Priority Data Gap</v>
      </c>
      <c r="AB54" s="220" t="str">
        <f>'Area 24'!FG55</f>
        <v>High Priority Data Gap</v>
      </c>
      <c r="AC54" s="219" t="str">
        <f>'Area 24'!FV55</f>
        <v>High Priority Data Gap</v>
      </c>
      <c r="AD54" s="220" t="str">
        <f>'Area 24'!GB55</f>
        <v>High Priority Data Gap</v>
      </c>
      <c r="AE54" s="219" t="str">
        <f>'Area 24'!GQ55</f>
        <v>High Priority Data Gap</v>
      </c>
      <c r="AF54" s="220" t="str">
        <f>'Area 24'!GW55</f>
        <v>High Priority Data Gap</v>
      </c>
      <c r="AG54" s="219" t="str">
        <f>'Area 25'!L54</f>
        <v>High Priority Data Gap</v>
      </c>
      <c r="AH54" s="220" t="str">
        <f>'Area 25'!R54</f>
        <v>High Priority Data Gap</v>
      </c>
      <c r="AI54" s="219" t="str">
        <f>'Area 25'!AE54</f>
        <v>High Priority Data Gap</v>
      </c>
      <c r="AJ54" s="220" t="str">
        <f>'Area 25'!AK54</f>
        <v>High Priority Data Gap</v>
      </c>
      <c r="AK54" s="219" t="str">
        <f>'Area 25'!AX54</f>
        <v>High Priority Data Gap</v>
      </c>
      <c r="AL54" s="220" t="str">
        <f>'Area 25'!BD54</f>
        <v>High Priority Data Gap</v>
      </c>
      <c r="AM54" s="388" t="str">
        <f>'Area 25'!BQ54</f>
        <v>High Priority Data Gap</v>
      </c>
      <c r="AN54" s="220" t="str">
        <f>'Area 25'!BW54</f>
        <v>High Priority Data Gap</v>
      </c>
      <c r="AO54" s="219" t="str">
        <f>'Area 25'!CJ54</f>
        <v>High Priority Data Gap</v>
      </c>
      <c r="AP54" s="220" t="str">
        <f>'Area 25'!CP54</f>
        <v>High Priority Data Gap</v>
      </c>
      <c r="AQ54" s="219" t="str">
        <f>'Area 25'!DC54</f>
        <v>High Priority Data Gap</v>
      </c>
      <c r="AR54" s="220" t="str">
        <f>'Area 25'!DI54</f>
        <v>High Priority Data Gap</v>
      </c>
      <c r="AS54" s="219" t="str">
        <f>'Area 26'!AE54</f>
        <v>Very Low</v>
      </c>
      <c r="AT54" s="221" t="str">
        <f>'Area 26'!AK54</f>
        <v>Very Low</v>
      </c>
      <c r="AU54" s="222" t="str">
        <f>'Area 26'!M54</f>
        <v>Very Low</v>
      </c>
      <c r="AV54" s="223" t="str">
        <f>'Area 26'!S54</f>
        <v>Very Low</v>
      </c>
      <c r="AW54" s="171">
        <f t="shared" si="6"/>
        <v>0</v>
      </c>
      <c r="AX54" s="171">
        <f t="shared" si="7"/>
        <v>4</v>
      </c>
      <c r="AY54" s="171">
        <f t="shared" si="8"/>
        <v>2</v>
      </c>
      <c r="AZ54" s="171">
        <f t="shared" si="9"/>
        <v>3</v>
      </c>
      <c r="BA54" s="171">
        <f t="shared" si="4"/>
        <v>2</v>
      </c>
      <c r="BB54" s="171">
        <f t="shared" si="5"/>
        <v>3</v>
      </c>
    </row>
    <row r="55" spans="1:54" ht="80" customHeight="1">
      <c r="A55" s="152" t="s">
        <v>96</v>
      </c>
      <c r="B55" s="152" t="s">
        <v>39</v>
      </c>
      <c r="C55" s="166" t="s">
        <v>102</v>
      </c>
      <c r="D55" s="168">
        <v>52</v>
      </c>
      <c r="E55" s="219" t="str">
        <f>'Area 23'!BQ56</f>
        <v>Moderate</v>
      </c>
      <c r="F55" s="220" t="str">
        <f>'Area 23'!BW56</f>
        <v>Very Low</v>
      </c>
      <c r="G55" s="219" t="str">
        <f>'Area 23'!L56</f>
        <v>High Priority Data Gap</v>
      </c>
      <c r="H55" s="220" t="str">
        <f>'Area 23'!R56</f>
        <v>High Priority Data Gap</v>
      </c>
      <c r="I55" s="219" t="str">
        <f>'Area 23'!AE56</f>
        <v>High Priority Data Gap</v>
      </c>
      <c r="J55" s="220" t="str">
        <f>'Area 23'!AK56</f>
        <v>High Priority Data Gap</v>
      </c>
      <c r="K55" s="219" t="str">
        <f>'Area 23'!AX56</f>
        <v>High Priority Data Gap</v>
      </c>
      <c r="L55" s="220" t="str">
        <f>'Area 23'!BD56</f>
        <v>High Priority Data Gap</v>
      </c>
      <c r="M55" s="219" t="str">
        <f>'Area 24'!L56</f>
        <v>High Priority Data Gap</v>
      </c>
      <c r="N55" s="220" t="str">
        <f>'Area 24'!R56</f>
        <v>High Priority Data Gap</v>
      </c>
      <c r="O55" s="219" t="str">
        <f>'Area 24'!AF56</f>
        <v>High Priority Data Gap</v>
      </c>
      <c r="P55" s="220" t="str">
        <f>'Area 24'!AL56</f>
        <v>High Priority Data Gap</v>
      </c>
      <c r="Q55" s="219" t="str">
        <f>'Area 24'!BT56</f>
        <v>High Priority Data Gap</v>
      </c>
      <c r="R55" s="220" t="str">
        <f>'Area 24'!BZ56</f>
        <v>High Priority Data Gap</v>
      </c>
      <c r="S55" s="219" t="str">
        <f>'Area 24'!AZ56</f>
        <v>High Priority Data Gap</v>
      </c>
      <c r="T55" s="220" t="str">
        <f>'Area 24'!BF56</f>
        <v>High Priority Data Gap</v>
      </c>
      <c r="U55" s="219" t="str">
        <f>'Area 24'!CO56</f>
        <v>High Priority Data Gap</v>
      </c>
      <c r="V55" s="220" t="str">
        <f>'Area 24'!CU56</f>
        <v>High Priority Data Gap</v>
      </c>
      <c r="W55" s="219" t="str">
        <f>'Area 24'!DK56</f>
        <v>High Priority Data Gap</v>
      </c>
      <c r="X55" s="220" t="str">
        <f>'Area 24'!DQ56</f>
        <v>High Priority Data Gap</v>
      </c>
      <c r="Y55" s="219" t="str">
        <f>'Area 24'!EF56</f>
        <v>High Priority Data Gap</v>
      </c>
      <c r="Z55" s="219" t="str">
        <f>'Area 24'!EL56</f>
        <v>High Priority Data Gap</v>
      </c>
      <c r="AA55" s="219" t="str">
        <f>'Area 24'!FA56</f>
        <v>High Priority Data Gap</v>
      </c>
      <c r="AB55" s="220" t="str">
        <f>'Area 24'!FG56</f>
        <v>High Priority Data Gap</v>
      </c>
      <c r="AC55" s="219" t="str">
        <f>'Area 24'!FV56</f>
        <v>High Priority Data Gap</v>
      </c>
      <c r="AD55" s="220" t="str">
        <f>'Area 24'!GB56</f>
        <v>High Priority Data Gap</v>
      </c>
      <c r="AE55" s="219" t="str">
        <f>'Area 24'!GQ56</f>
        <v>High Priority Data Gap</v>
      </c>
      <c r="AF55" s="220" t="str">
        <f>'Area 24'!GW56</f>
        <v>High Priority Data Gap</v>
      </c>
      <c r="AG55" s="219" t="str">
        <f>'Area 25'!L55</f>
        <v>Low Priority Data Gap</v>
      </c>
      <c r="AH55" s="220" t="str">
        <f>'Area 25'!R55</f>
        <v>Low Priority Data Gap</v>
      </c>
      <c r="AI55" s="219" t="str">
        <f>'Area 25'!AE55</f>
        <v>Low Priority Data Gap</v>
      </c>
      <c r="AJ55" s="220" t="str">
        <f>'Area 25'!AK55</f>
        <v>Low Priority Data Gap</v>
      </c>
      <c r="AK55" s="219" t="str">
        <f>'Area 25'!AX55</f>
        <v>Low Priority Data Gap</v>
      </c>
      <c r="AL55" s="220" t="str">
        <f>'Area 25'!BD55</f>
        <v>Low Priority Data Gap</v>
      </c>
      <c r="AM55" s="388" t="str">
        <f>'Area 25'!BQ55</f>
        <v>Low Priority Data Gap</v>
      </c>
      <c r="AN55" s="220" t="str">
        <f>'Area 25'!BW55</f>
        <v>Low Priority Data Gap</v>
      </c>
      <c r="AO55" s="219" t="str">
        <f>'Area 25'!CJ55</f>
        <v>Low Priority Data Gap</v>
      </c>
      <c r="AP55" s="220" t="str">
        <f>'Area 25'!CP55</f>
        <v>Low Priority Data Gap</v>
      </c>
      <c r="AQ55" s="219" t="str">
        <f>'Area 25'!DC55</f>
        <v>Low Priority Data Gap</v>
      </c>
      <c r="AR55" s="220" t="str">
        <f>'Area 25'!DI55</f>
        <v>Low Priority Data Gap</v>
      </c>
      <c r="AS55" s="219" t="str">
        <f>'Area 26'!AE55</f>
        <v>Low Priority Data Gap</v>
      </c>
      <c r="AT55" s="221" t="str">
        <f>'Area 26'!AK55</f>
        <v>Low Priority Data Gap</v>
      </c>
      <c r="AU55" s="222" t="str">
        <f>'Area 26'!M55</f>
        <v>Low Priority Data Gap</v>
      </c>
      <c r="AV55" s="223" t="str">
        <f>'Area 26'!S55</f>
        <v>Low Priority Data Gap</v>
      </c>
      <c r="AW55" s="171">
        <f t="shared" si="6"/>
        <v>0</v>
      </c>
      <c r="AX55" s="171">
        <f t="shared" si="7"/>
        <v>0</v>
      </c>
      <c r="AY55" s="171">
        <f t="shared" si="8"/>
        <v>0</v>
      </c>
      <c r="AZ55" s="171">
        <f t="shared" si="9"/>
        <v>0</v>
      </c>
      <c r="BA55" s="171">
        <f t="shared" si="4"/>
        <v>0</v>
      </c>
      <c r="BB55" s="171">
        <f t="shared" si="5"/>
        <v>0</v>
      </c>
    </row>
    <row r="56" spans="1:54" ht="80" customHeight="1">
      <c r="A56" s="152" t="s">
        <v>96</v>
      </c>
      <c r="B56" s="152" t="s">
        <v>39</v>
      </c>
      <c r="C56" s="166" t="s">
        <v>103</v>
      </c>
      <c r="D56" s="168">
        <v>53</v>
      </c>
      <c r="E56" s="219" t="str">
        <f>'Area 23'!BQ57</f>
        <v>Very Low</v>
      </c>
      <c r="F56" s="220" t="str">
        <f>'Area 23'!BW57</f>
        <v>Very Low</v>
      </c>
      <c r="G56" s="219" t="str">
        <f>'Area 23'!L57</f>
        <v>High Priority Data Gap</v>
      </c>
      <c r="H56" s="220" t="str">
        <f>'Area 23'!R57</f>
        <v>High Priority Data Gap</v>
      </c>
      <c r="I56" s="219" t="str">
        <f>'Area 23'!AE57</f>
        <v>High Priority Data Gap</v>
      </c>
      <c r="J56" s="220" t="str">
        <f>'Area 23'!AK57</f>
        <v>High Priority Data Gap</v>
      </c>
      <c r="K56" s="219" t="str">
        <f>'Area 23'!AX57</f>
        <v>High Priority Data Gap</v>
      </c>
      <c r="L56" s="220" t="str">
        <f>'Area 23'!BD57</f>
        <v>High Priority Data Gap</v>
      </c>
      <c r="M56" s="219" t="str">
        <f>'Area 24'!L57</f>
        <v>Very Low</v>
      </c>
      <c r="N56" s="220" t="str">
        <f>'Area 24'!R57</f>
        <v>Low</v>
      </c>
      <c r="O56" s="219" t="str">
        <f>'Area 24'!AF57</f>
        <v>Very Low</v>
      </c>
      <c r="P56" s="220" t="str">
        <f>'Area 24'!AL57</f>
        <v>Low</v>
      </c>
      <c r="Q56" s="219" t="str">
        <f>'Area 24'!BT57</f>
        <v>Very Low</v>
      </c>
      <c r="R56" s="220" t="str">
        <f>'Area 24'!BZ57</f>
        <v>Very Low</v>
      </c>
      <c r="S56" s="219" t="str">
        <f>'Area 24'!AZ57</f>
        <v>Very Low</v>
      </c>
      <c r="T56" s="220" t="str">
        <f>'Area 24'!BF57</f>
        <v>Very Low</v>
      </c>
      <c r="U56" s="219" t="str">
        <f>'Area 24'!CO57</f>
        <v>Very Low</v>
      </c>
      <c r="V56" s="220" t="str">
        <f>'Area 24'!CU57</f>
        <v>Very Low</v>
      </c>
      <c r="W56" s="219" t="str">
        <f>'Area 24'!DK57</f>
        <v>Very Low</v>
      </c>
      <c r="X56" s="220" t="str">
        <f>'Area 24'!DQ57</f>
        <v>Very Low</v>
      </c>
      <c r="Y56" s="219" t="str">
        <f>'Area 24'!EF57</f>
        <v>Very Low</v>
      </c>
      <c r="Z56" s="219" t="str">
        <f>'Area 24'!EL57</f>
        <v>Very Low</v>
      </c>
      <c r="AA56" s="219" t="str">
        <f>'Area 24'!FA57</f>
        <v>Very Low</v>
      </c>
      <c r="AB56" s="220" t="str">
        <f>'Area 24'!FG57</f>
        <v>Very Low</v>
      </c>
      <c r="AC56" s="219" t="str">
        <f>'Area 24'!FV57</f>
        <v>Very Low</v>
      </c>
      <c r="AD56" s="220" t="str">
        <f>'Area 24'!GB57</f>
        <v>Very Low</v>
      </c>
      <c r="AE56" s="219" t="str">
        <f>'Area 24'!GQ57</f>
        <v>Very Low</v>
      </c>
      <c r="AF56" s="220" t="str">
        <f>'Area 24'!GW57</f>
        <v>Very Low</v>
      </c>
      <c r="AG56" s="219" t="str">
        <f>'Area 25'!L56</f>
        <v>Very Low</v>
      </c>
      <c r="AH56" s="220" t="str">
        <f>'Area 25'!R56</f>
        <v>Very Low</v>
      </c>
      <c r="AI56" s="219" t="str">
        <f>'Area 25'!AE56</f>
        <v>Very Low</v>
      </c>
      <c r="AJ56" s="220" t="str">
        <f>'Area 25'!AK56</f>
        <v>Very Low</v>
      </c>
      <c r="AK56" s="219" t="str">
        <f>'Area 25'!AX56</f>
        <v>Very Low</v>
      </c>
      <c r="AL56" s="220" t="str">
        <f>'Area 25'!BD56</f>
        <v>Low</v>
      </c>
      <c r="AM56" s="388" t="str">
        <f>'Area 25'!BQ56</f>
        <v>Very Low</v>
      </c>
      <c r="AN56" s="220" t="str">
        <f>'Area 25'!BW56</f>
        <v>Very Low</v>
      </c>
      <c r="AO56" s="219" t="str">
        <f>'Area 25'!CJ56</f>
        <v>Very Low</v>
      </c>
      <c r="AP56" s="220" t="str">
        <f>'Area 25'!CP56</f>
        <v>Very Low</v>
      </c>
      <c r="AQ56" s="219" t="str">
        <f>'Area 25'!DC56</f>
        <v>Very Low</v>
      </c>
      <c r="AR56" s="220" t="str">
        <f>'Area 25'!DI56</f>
        <v>Very Low</v>
      </c>
      <c r="AS56" s="219" t="str">
        <f>'Area 26'!AE56</f>
        <v>Very Low</v>
      </c>
      <c r="AT56" s="221" t="str">
        <f>'Area 26'!AK56</f>
        <v>Very Low</v>
      </c>
      <c r="AU56" s="222" t="str">
        <f>'Area 26'!M56</f>
        <v>Low</v>
      </c>
      <c r="AV56" s="223" t="str">
        <f>'Area 26'!S56</f>
        <v>Low</v>
      </c>
      <c r="AW56" s="171">
        <f t="shared" si="6"/>
        <v>0</v>
      </c>
      <c r="AX56" s="171">
        <f t="shared" si="7"/>
        <v>31</v>
      </c>
      <c r="AY56" s="171">
        <f t="shared" si="8"/>
        <v>5</v>
      </c>
      <c r="AZ56" s="171">
        <f t="shared" si="9"/>
        <v>0</v>
      </c>
      <c r="BA56" s="171">
        <f t="shared" si="4"/>
        <v>0</v>
      </c>
      <c r="BB56" s="171">
        <f t="shared" si="5"/>
        <v>0</v>
      </c>
    </row>
    <row r="57" spans="1:54" ht="80" customHeight="1">
      <c r="A57" s="152" t="s">
        <v>96</v>
      </c>
      <c r="B57" s="152" t="s">
        <v>47</v>
      </c>
      <c r="C57" s="166" t="s">
        <v>104</v>
      </c>
      <c r="D57" s="168">
        <v>54</v>
      </c>
      <c r="E57" s="219" t="str">
        <f>'Area 23'!BQ58</f>
        <v>Very Low</v>
      </c>
      <c r="F57" s="220" t="str">
        <f>'Area 23'!BW58</f>
        <v>Very Low</v>
      </c>
      <c r="G57" s="219" t="str">
        <f>'Area 23'!L58</f>
        <v>High Priority Data Gap</v>
      </c>
      <c r="H57" s="220" t="str">
        <f>'Area 23'!R58</f>
        <v>High Priority Data Gap</v>
      </c>
      <c r="I57" s="219" t="str">
        <f>'Area 23'!AE58</f>
        <v>High Priority Data Gap</v>
      </c>
      <c r="J57" s="220" t="str">
        <f>'Area 23'!AK58</f>
        <v>High Priority Data Gap</v>
      </c>
      <c r="K57" s="219" t="str">
        <f>'Area 23'!AX58</f>
        <v>High Priority Data Gap</v>
      </c>
      <c r="L57" s="220" t="str">
        <f>'Area 23'!BD58</f>
        <v>High Priority Data Gap</v>
      </c>
      <c r="M57" s="219" t="str">
        <f>'Area 24'!L58</f>
        <v>High Priority Data Gap</v>
      </c>
      <c r="N57" s="220" t="str">
        <f>'Area 24'!R58</f>
        <v>High Priority Data Gap</v>
      </c>
      <c r="O57" s="219" t="str">
        <f>'Area 24'!AF58</f>
        <v>High Priority Data Gap</v>
      </c>
      <c r="P57" s="220" t="str">
        <f>'Area 24'!AL58</f>
        <v>High Priority Data Gap</v>
      </c>
      <c r="Q57" s="219" t="str">
        <f>'Area 24'!BT58</f>
        <v>High Priority Data Gap</v>
      </c>
      <c r="R57" s="220" t="str">
        <f>'Area 24'!BZ58</f>
        <v>High Priority Data Gap</v>
      </c>
      <c r="S57" s="219" t="str">
        <f>'Area 24'!AZ58</f>
        <v>High Priority Data Gap</v>
      </c>
      <c r="T57" s="220" t="str">
        <f>'Area 24'!BF58</f>
        <v>High Priority Data Gap</v>
      </c>
      <c r="U57" s="219" t="str">
        <f>'Area 24'!CO58</f>
        <v>High Priority Data Gap</v>
      </c>
      <c r="V57" s="220" t="str">
        <f>'Area 24'!CU58</f>
        <v>High Priority Data Gap</v>
      </c>
      <c r="W57" s="219" t="str">
        <f>'Area 24'!DK58</f>
        <v>High Priority Data Gap</v>
      </c>
      <c r="X57" s="220" t="str">
        <f>'Area 24'!DQ58</f>
        <v>High Priority Data Gap</v>
      </c>
      <c r="Y57" s="219" t="str">
        <f>'Area 24'!EF58</f>
        <v>High Priority Data Gap</v>
      </c>
      <c r="Z57" s="219" t="str">
        <f>'Area 24'!EL58</f>
        <v>High Priority Data Gap</v>
      </c>
      <c r="AA57" s="219" t="str">
        <f>'Area 24'!FA58</f>
        <v>High Priority Data Gap</v>
      </c>
      <c r="AB57" s="220" t="str">
        <f>'Area 24'!FG58</f>
        <v>High Priority Data Gap</v>
      </c>
      <c r="AC57" s="219" t="str">
        <f>'Area 24'!FV58</f>
        <v>High Priority Data Gap</v>
      </c>
      <c r="AD57" s="220" t="str">
        <f>'Area 24'!GB58</f>
        <v>High Priority Data Gap</v>
      </c>
      <c r="AE57" s="219" t="str">
        <f>'Area 24'!GQ58</f>
        <v>High Priority Data Gap</v>
      </c>
      <c r="AF57" s="220" t="str">
        <f>'Area 24'!GW58</f>
        <v>High Priority Data Gap</v>
      </c>
      <c r="AG57" s="219" t="str">
        <f>'Area 25'!L57</f>
        <v>High</v>
      </c>
      <c r="AH57" s="220" t="str">
        <f>'Area 25'!R57</f>
        <v>High</v>
      </c>
      <c r="AI57" s="219" t="str">
        <f>'Area 25'!AE57</f>
        <v>Low</v>
      </c>
      <c r="AJ57" s="220" t="str">
        <f>'Area 25'!AK57</f>
        <v>Moderate</v>
      </c>
      <c r="AK57" s="219" t="str">
        <f>'Area 25'!AX57</f>
        <v>Low Priority Data Gap</v>
      </c>
      <c r="AL57" s="220" t="str">
        <f>'Area 25'!BD57</f>
        <v>Low Priority Data Gap</v>
      </c>
      <c r="AM57" s="388" t="str">
        <f>'Area 25'!BQ57</f>
        <v>High Priority Data Gap</v>
      </c>
      <c r="AN57" s="220" t="str">
        <f>'Area 25'!BW57</f>
        <v>High Priority Data Gap</v>
      </c>
      <c r="AO57" s="219" t="str">
        <f>'Area 25'!CJ57</f>
        <v>High Priority Data Gap</v>
      </c>
      <c r="AP57" s="220" t="str">
        <f>'Area 25'!CP57</f>
        <v>High Priority Data Gap</v>
      </c>
      <c r="AQ57" s="219" t="str">
        <f>'Area 25'!DC57</f>
        <v>High Priority Data Gap</v>
      </c>
      <c r="AR57" s="220" t="str">
        <f>'Area 25'!DI57</f>
        <v>High Priority Data Gap</v>
      </c>
      <c r="AS57" s="219" t="str">
        <f>'Area 26'!AE57</f>
        <v>Very Low</v>
      </c>
      <c r="AT57" s="221" t="str">
        <f>'Area 26'!AK57</f>
        <v>Very Low</v>
      </c>
      <c r="AU57" s="222" t="str">
        <f>'Area 26'!M57</f>
        <v>Low Priority Data Gap</v>
      </c>
      <c r="AV57" s="223" t="str">
        <f>'Area 26'!S57</f>
        <v>Low Priority Data Gap</v>
      </c>
      <c r="AW57" s="171">
        <f t="shared" si="6"/>
        <v>0</v>
      </c>
      <c r="AX57" s="171">
        <f t="shared" si="7"/>
        <v>2</v>
      </c>
      <c r="AY57" s="171">
        <f t="shared" si="8"/>
        <v>1</v>
      </c>
      <c r="AZ57" s="171">
        <f t="shared" si="9"/>
        <v>1</v>
      </c>
      <c r="BA57" s="171">
        <f t="shared" si="4"/>
        <v>2</v>
      </c>
      <c r="BB57" s="171">
        <f t="shared" si="5"/>
        <v>0</v>
      </c>
    </row>
    <row r="58" spans="1:54" ht="80" customHeight="1">
      <c r="A58" s="152" t="s">
        <v>96</v>
      </c>
      <c r="B58" s="152" t="s">
        <v>47</v>
      </c>
      <c r="C58" s="166" t="s">
        <v>105</v>
      </c>
      <c r="D58" s="168">
        <v>55</v>
      </c>
      <c r="E58" s="219" t="str">
        <f>'Area 23'!BQ59</f>
        <v>Very Low</v>
      </c>
      <c r="F58" s="220" t="str">
        <f>'Area 23'!BW59</f>
        <v>Very Low</v>
      </c>
      <c r="G58" s="219" t="str">
        <f>'Area 23'!L59</f>
        <v>High Priority Data Gap</v>
      </c>
      <c r="H58" s="220" t="str">
        <f>'Area 23'!R59</f>
        <v>High Priority Data Gap</v>
      </c>
      <c r="I58" s="219" t="str">
        <f>'Area 23'!AE59</f>
        <v>High Priority Data Gap</v>
      </c>
      <c r="J58" s="220" t="str">
        <f>'Area 23'!AK59</f>
        <v>High Priority Data Gap</v>
      </c>
      <c r="K58" s="219" t="str">
        <f>'Area 23'!AX59</f>
        <v>High Priority Data Gap</v>
      </c>
      <c r="L58" s="220" t="str">
        <f>'Area 23'!BD59</f>
        <v>High Priority Data Gap</v>
      </c>
      <c r="M58" s="219" t="str">
        <f>'Area 24'!L59</f>
        <v>High Priority Data Gap</v>
      </c>
      <c r="N58" s="220" t="str">
        <f>'Area 24'!R59</f>
        <v>High Priority Data Gap</v>
      </c>
      <c r="O58" s="219" t="str">
        <f>'Area 24'!AF59</f>
        <v>High Priority Data Gap</v>
      </c>
      <c r="P58" s="220" t="str">
        <f>'Area 24'!AL59</f>
        <v>High Priority Data Gap</v>
      </c>
      <c r="Q58" s="219" t="str">
        <f>'Area 24'!BT59</f>
        <v>High Priority Data Gap</v>
      </c>
      <c r="R58" s="220" t="str">
        <f>'Area 24'!BZ59</f>
        <v>High Priority Data Gap</v>
      </c>
      <c r="S58" s="219" t="str">
        <f>'Area 24'!AZ59</f>
        <v>High Priority Data Gap</v>
      </c>
      <c r="T58" s="220" t="str">
        <f>'Area 24'!BF59</f>
        <v>High Priority Data Gap</v>
      </c>
      <c r="U58" s="219" t="str">
        <f>'Area 24'!CO59</f>
        <v>High Priority Data Gap</v>
      </c>
      <c r="V58" s="220" t="str">
        <f>'Area 24'!CU59</f>
        <v>High Priority Data Gap</v>
      </c>
      <c r="W58" s="219" t="str">
        <f>'Area 24'!DK59</f>
        <v>High Priority Data Gap</v>
      </c>
      <c r="X58" s="220" t="str">
        <f>'Area 24'!DQ59</f>
        <v>High Priority Data Gap</v>
      </c>
      <c r="Y58" s="219" t="str">
        <f>'Area 24'!EF59</f>
        <v>High Priority Data Gap</v>
      </c>
      <c r="Z58" s="219" t="str">
        <f>'Area 24'!EL59</f>
        <v>High Priority Data Gap</v>
      </c>
      <c r="AA58" s="219" t="str">
        <f>'Area 24'!FA59</f>
        <v>High Priority Data Gap</v>
      </c>
      <c r="AB58" s="220" t="str">
        <f>'Area 24'!FG59</f>
        <v>High Priority Data Gap</v>
      </c>
      <c r="AC58" s="219" t="str">
        <f>'Area 24'!FV59</f>
        <v>High Priority Data Gap</v>
      </c>
      <c r="AD58" s="220" t="str">
        <f>'Area 24'!GB59</f>
        <v>High Priority Data Gap</v>
      </c>
      <c r="AE58" s="219" t="str">
        <f>'Area 24'!GQ59</f>
        <v>High Priority Data Gap</v>
      </c>
      <c r="AF58" s="220" t="str">
        <f>'Area 24'!GW59</f>
        <v>High Priority Data Gap</v>
      </c>
      <c r="AG58" s="219" t="str">
        <f>'Area 25'!L58</f>
        <v>High</v>
      </c>
      <c r="AH58" s="220" t="str">
        <f>'Area 25'!R58</f>
        <v>High</v>
      </c>
      <c r="AI58" s="219" t="str">
        <f>'Area 25'!AE58</f>
        <v>Low</v>
      </c>
      <c r="AJ58" s="220" t="str">
        <f>'Area 25'!AK58</f>
        <v>Moderate</v>
      </c>
      <c r="AK58" s="219" t="str">
        <f>'Area 25'!AX58</f>
        <v>Low Priority Data Gap</v>
      </c>
      <c r="AL58" s="220" t="str">
        <f>'Area 25'!BD58</f>
        <v>Low Priority Data Gap</v>
      </c>
      <c r="AM58" s="388" t="str">
        <f>'Area 25'!BQ58</f>
        <v>High Priority Data Gap</v>
      </c>
      <c r="AN58" s="220" t="str">
        <f>'Area 25'!BW58</f>
        <v>High Priority Data Gap</v>
      </c>
      <c r="AO58" s="219" t="str">
        <f>'Area 25'!CJ58</f>
        <v>High Priority Data Gap</v>
      </c>
      <c r="AP58" s="220" t="str">
        <f>'Area 25'!CP58</f>
        <v>High Priority Data Gap</v>
      </c>
      <c r="AQ58" s="219" t="str">
        <f>'Area 25'!DC58</f>
        <v>High Priority Data Gap</v>
      </c>
      <c r="AR58" s="220" t="str">
        <f>'Area 25'!DI58</f>
        <v>High Priority Data Gap</v>
      </c>
      <c r="AS58" s="219" t="str">
        <f>'Area 26'!AE58</f>
        <v>Very Low</v>
      </c>
      <c r="AT58" s="221" t="str">
        <f>'Area 26'!AK58</f>
        <v>Very Low</v>
      </c>
      <c r="AU58" s="222" t="str">
        <f>'Area 26'!M58</f>
        <v>Low Priority Data Gap</v>
      </c>
      <c r="AV58" s="223" t="str">
        <f>'Area 26'!S58</f>
        <v>Low Priority Data Gap</v>
      </c>
      <c r="AW58" s="171">
        <f t="shared" si="6"/>
        <v>0</v>
      </c>
      <c r="AX58" s="171">
        <f t="shared" si="7"/>
        <v>2</v>
      </c>
      <c r="AY58" s="171">
        <f t="shared" si="8"/>
        <v>1</v>
      </c>
      <c r="AZ58" s="171">
        <f t="shared" si="9"/>
        <v>1</v>
      </c>
      <c r="BA58" s="171">
        <f t="shared" si="4"/>
        <v>2</v>
      </c>
      <c r="BB58" s="171">
        <f t="shared" si="5"/>
        <v>0</v>
      </c>
    </row>
    <row r="59" spans="1:54" ht="80" customHeight="1">
      <c r="A59" s="152" t="s">
        <v>96</v>
      </c>
      <c r="B59" s="152" t="s">
        <v>47</v>
      </c>
      <c r="C59" s="166" t="s">
        <v>106</v>
      </c>
      <c r="D59" s="168">
        <v>56</v>
      </c>
      <c r="E59" s="219" t="str">
        <f>'Area 23'!BQ60</f>
        <v>Moderate</v>
      </c>
      <c r="F59" s="220" t="str">
        <f>'Area 23'!BW60</f>
        <v>High</v>
      </c>
      <c r="G59" s="219" t="str">
        <f>'Area 23'!L60</f>
        <v>High Priority Data Gap</v>
      </c>
      <c r="H59" s="220" t="str">
        <f>'Area 23'!R60</f>
        <v>High Priority Data Gap</v>
      </c>
      <c r="I59" s="219" t="str">
        <f>'Area 23'!AE60</f>
        <v>High Priority Data Gap</v>
      </c>
      <c r="J59" s="220" t="str">
        <f>'Area 23'!AK60</f>
        <v>High Priority Data Gap</v>
      </c>
      <c r="K59" s="219" t="str">
        <f>'Area 23'!AX60</f>
        <v>High Priority Data Gap</v>
      </c>
      <c r="L59" s="220" t="str">
        <f>'Area 23'!BD60</f>
        <v>High Priority Data Gap</v>
      </c>
      <c r="M59" s="219" t="str">
        <f>'Area 24'!L60</f>
        <v>High Priority Data Gap</v>
      </c>
      <c r="N59" s="220" t="str">
        <f>'Area 24'!R60</f>
        <v>High Priority Data Gap</v>
      </c>
      <c r="O59" s="219" t="str">
        <f>'Area 24'!AF60</f>
        <v>High Priority Data Gap</v>
      </c>
      <c r="P59" s="220" t="str">
        <f>'Area 24'!AL60</f>
        <v>High Priority Data Gap</v>
      </c>
      <c r="Q59" s="219" t="str">
        <f>'Area 24'!BT60</f>
        <v>High Priority Data Gap</v>
      </c>
      <c r="R59" s="220" t="str">
        <f>'Area 24'!BZ60</f>
        <v>High Priority Data Gap</v>
      </c>
      <c r="S59" s="219" t="str">
        <f>'Area 24'!AZ60</f>
        <v>High Priority Data Gap</v>
      </c>
      <c r="T59" s="220" t="str">
        <f>'Area 24'!BF60</f>
        <v>High Priority Data Gap</v>
      </c>
      <c r="U59" s="219" t="str">
        <f>'Area 24'!CO60</f>
        <v>High Priority Data Gap</v>
      </c>
      <c r="V59" s="220" t="str">
        <f>'Area 24'!CU60</f>
        <v>High Priority Data Gap</v>
      </c>
      <c r="W59" s="219" t="str">
        <f>'Area 24'!DK60</f>
        <v>High Priority Data Gap</v>
      </c>
      <c r="X59" s="220" t="str">
        <f>'Area 24'!DQ60</f>
        <v>High Priority Data Gap</v>
      </c>
      <c r="Y59" s="219" t="str">
        <f>'Area 24'!EF60</f>
        <v>High Priority Data Gap</v>
      </c>
      <c r="Z59" s="219" t="str">
        <f>'Area 24'!EL60</f>
        <v>High Priority Data Gap</v>
      </c>
      <c r="AA59" s="219" t="str">
        <f>'Area 24'!FA60</f>
        <v>High Priority Data Gap</v>
      </c>
      <c r="AB59" s="220" t="str">
        <f>'Area 24'!FG60</f>
        <v>High Priority Data Gap</v>
      </c>
      <c r="AC59" s="219" t="str">
        <f>'Area 24'!FV60</f>
        <v>High Priority Data Gap</v>
      </c>
      <c r="AD59" s="220" t="str">
        <f>'Area 24'!GB60</f>
        <v>High Priority Data Gap</v>
      </c>
      <c r="AE59" s="219" t="str">
        <f>'Area 24'!GQ60</f>
        <v>High Priority Data Gap</v>
      </c>
      <c r="AF59" s="220" t="str">
        <f>'Area 24'!GW60</f>
        <v>High Priority Data Gap</v>
      </c>
      <c r="AG59" s="219" t="str">
        <f>'Area 25'!L59</f>
        <v>High</v>
      </c>
      <c r="AH59" s="220" t="str">
        <f>'Area 25'!R59</f>
        <v>High</v>
      </c>
      <c r="AI59" s="219" t="str">
        <f>'Area 25'!AE59</f>
        <v>Low</v>
      </c>
      <c r="AJ59" s="220" t="str">
        <f>'Area 25'!AK59</f>
        <v>Moderate</v>
      </c>
      <c r="AK59" s="219" t="str">
        <f>'Area 25'!AX59</f>
        <v>Low Priority Data Gap</v>
      </c>
      <c r="AL59" s="220" t="str">
        <f>'Area 25'!BD59</f>
        <v>Low Priority Data Gap</v>
      </c>
      <c r="AM59" s="388" t="str">
        <f>'Area 25'!BQ59</f>
        <v>High Priority Data Gap</v>
      </c>
      <c r="AN59" s="220" t="str">
        <f>'Area 25'!BW59</f>
        <v>High Priority Data Gap</v>
      </c>
      <c r="AO59" s="219" t="str">
        <f>'Area 25'!CJ59</f>
        <v>High Priority Data Gap</v>
      </c>
      <c r="AP59" s="220" t="str">
        <f>'Area 25'!CP59</f>
        <v>High Priority Data Gap</v>
      </c>
      <c r="AQ59" s="219" t="str">
        <f>'Area 25'!DC59</f>
        <v>High Priority Data Gap</v>
      </c>
      <c r="AR59" s="220" t="str">
        <f>'Area 25'!DI59</f>
        <v>High Priority Data Gap</v>
      </c>
      <c r="AS59" s="219" t="str">
        <f>'Area 26'!AE59</f>
        <v>Low</v>
      </c>
      <c r="AT59" s="221" t="str">
        <f>'Area 26'!AK59</f>
        <v>Very Low</v>
      </c>
      <c r="AU59" s="222" t="str">
        <f>'Area 26'!M59</f>
        <v>Low Priority Data Gap</v>
      </c>
      <c r="AV59" s="223" t="str">
        <f>'Area 26'!S59</f>
        <v>Low Priority Data Gap</v>
      </c>
      <c r="AW59" s="171">
        <f t="shared" si="6"/>
        <v>0</v>
      </c>
      <c r="AX59" s="171">
        <f t="shared" si="7"/>
        <v>1</v>
      </c>
      <c r="AY59" s="171">
        <f t="shared" si="8"/>
        <v>2</v>
      </c>
      <c r="AZ59" s="171">
        <f t="shared" si="9"/>
        <v>1</v>
      </c>
      <c r="BA59" s="171">
        <f t="shared" si="4"/>
        <v>2</v>
      </c>
      <c r="BB59" s="171">
        <f t="shared" si="5"/>
        <v>0</v>
      </c>
    </row>
    <row r="60" spans="1:54" ht="80" customHeight="1">
      <c r="A60" s="152" t="s">
        <v>96</v>
      </c>
      <c r="B60" s="152" t="s">
        <v>47</v>
      </c>
      <c r="C60" s="166" t="s">
        <v>107</v>
      </c>
      <c r="D60" s="168">
        <v>57</v>
      </c>
      <c r="E60" s="219" t="str">
        <f>'Area 23'!BQ61</f>
        <v>Moderate</v>
      </c>
      <c r="F60" s="220" t="str">
        <f>'Area 23'!BW61</f>
        <v>High</v>
      </c>
      <c r="G60" s="219" t="str">
        <f>'Area 23'!L61</f>
        <v>High Priority Data Gap</v>
      </c>
      <c r="H60" s="220" t="str">
        <f>'Area 23'!R61</f>
        <v>High Priority Data Gap</v>
      </c>
      <c r="I60" s="219" t="str">
        <f>'Area 23'!AE61</f>
        <v>High Priority Data Gap</v>
      </c>
      <c r="J60" s="220" t="str">
        <f>'Area 23'!AK61</f>
        <v>High Priority Data Gap</v>
      </c>
      <c r="K60" s="219" t="str">
        <f>'Area 23'!AX61</f>
        <v>Moderate</v>
      </c>
      <c r="L60" s="220" t="str">
        <f>'Area 23'!BD61</f>
        <v>High</v>
      </c>
      <c r="M60" s="219" t="str">
        <f>'Area 24'!L61</f>
        <v>High Priority Data Gap</v>
      </c>
      <c r="N60" s="220" t="str">
        <f>'Area 24'!R61</f>
        <v>High Priority Data Gap</v>
      </c>
      <c r="O60" s="219" t="str">
        <f>'Area 24'!AF61</f>
        <v>High Priority Data Gap</v>
      </c>
      <c r="P60" s="220" t="str">
        <f>'Area 24'!AL61</f>
        <v>High Priority Data Gap</v>
      </c>
      <c r="Q60" s="219" t="str">
        <f>'Area 24'!BT61</f>
        <v>High Priority Data Gap</v>
      </c>
      <c r="R60" s="220" t="str">
        <f>'Area 24'!BZ61</f>
        <v>High Priority Data Gap</v>
      </c>
      <c r="S60" s="219" t="str">
        <f>'Area 24'!AZ61</f>
        <v>High Priority Data Gap</v>
      </c>
      <c r="T60" s="220" t="str">
        <f>'Area 24'!BF61</f>
        <v>High Priority Data Gap</v>
      </c>
      <c r="U60" s="219" t="str">
        <f>'Area 24'!CO61</f>
        <v>High Priority Data Gap</v>
      </c>
      <c r="V60" s="220" t="str">
        <f>'Area 24'!CU61</f>
        <v>High Priority Data Gap</v>
      </c>
      <c r="W60" s="219" t="str">
        <f>'Area 24'!DK61</f>
        <v>High Priority Data Gap</v>
      </c>
      <c r="X60" s="220" t="str">
        <f>'Area 24'!DQ61</f>
        <v>High Priority Data Gap</v>
      </c>
      <c r="Y60" s="219" t="str">
        <f>'Area 24'!EF61</f>
        <v>High Priority Data Gap</v>
      </c>
      <c r="Z60" s="219" t="str">
        <f>'Area 24'!EL61</f>
        <v>High Priority Data Gap</v>
      </c>
      <c r="AA60" s="219" t="str">
        <f>'Area 24'!FA61</f>
        <v>High Priority Data Gap</v>
      </c>
      <c r="AB60" s="220" t="str">
        <f>'Area 24'!FG61</f>
        <v>High Priority Data Gap</v>
      </c>
      <c r="AC60" s="219" t="str">
        <f>'Area 24'!FV61</f>
        <v>High Priority Data Gap</v>
      </c>
      <c r="AD60" s="220" t="str">
        <f>'Area 24'!GB61</f>
        <v>High Priority Data Gap</v>
      </c>
      <c r="AE60" s="219" t="str">
        <f>'Area 24'!GQ61</f>
        <v>High Priority Data Gap</v>
      </c>
      <c r="AF60" s="220" t="str">
        <f>'Area 24'!GW61</f>
        <v>High Priority Data Gap</v>
      </c>
      <c r="AG60" s="219" t="str">
        <f>'Area 25'!L60</f>
        <v>High</v>
      </c>
      <c r="AH60" s="220" t="str">
        <f>'Area 25'!R60</f>
        <v>High</v>
      </c>
      <c r="AI60" s="219" t="str">
        <f>'Area 25'!AE60</f>
        <v>Low</v>
      </c>
      <c r="AJ60" s="220" t="str">
        <f>'Area 25'!AK60</f>
        <v>Moderate</v>
      </c>
      <c r="AK60" s="219" t="str">
        <f>'Area 25'!AX60</f>
        <v>Low Priority Data Gap</v>
      </c>
      <c r="AL60" s="220" t="str">
        <f>'Area 25'!BD60</f>
        <v>Low Priority Data Gap</v>
      </c>
      <c r="AM60" s="388" t="str">
        <f>'Area 25'!BQ60</f>
        <v>High Priority Data Gap</v>
      </c>
      <c r="AN60" s="220" t="str">
        <f>'Area 25'!BW60</f>
        <v>High Priority Data Gap</v>
      </c>
      <c r="AO60" s="219" t="str">
        <f>'Area 25'!CJ60</f>
        <v>High Priority Data Gap</v>
      </c>
      <c r="AP60" s="220" t="str">
        <f>'Area 25'!CP60</f>
        <v>High Priority Data Gap</v>
      </c>
      <c r="AQ60" s="219" t="str">
        <f>'Area 25'!DC60</f>
        <v>High Priority Data Gap</v>
      </c>
      <c r="AR60" s="220" t="str">
        <f>'Area 25'!DI60</f>
        <v>High Priority Data Gap</v>
      </c>
      <c r="AS60" s="219" t="str">
        <f>'Area 26'!AE60</f>
        <v>Low</v>
      </c>
      <c r="AT60" s="221" t="str">
        <f>'Area 26'!AK60</f>
        <v>Very Low</v>
      </c>
      <c r="AU60" s="222" t="str">
        <f>'Area 26'!M60</f>
        <v>Low Priority Data Gap</v>
      </c>
      <c r="AV60" s="223" t="str">
        <f>'Area 26'!S60</f>
        <v>Low Priority Data Gap</v>
      </c>
      <c r="AW60" s="171">
        <f t="shared" si="6"/>
        <v>0</v>
      </c>
      <c r="AX60" s="171">
        <f t="shared" si="7"/>
        <v>1</v>
      </c>
      <c r="AY60" s="171">
        <f t="shared" si="8"/>
        <v>2</v>
      </c>
      <c r="AZ60" s="171">
        <f t="shared" si="9"/>
        <v>2</v>
      </c>
      <c r="BA60" s="171">
        <f t="shared" si="4"/>
        <v>3</v>
      </c>
      <c r="BB60" s="171">
        <f t="shared" si="5"/>
        <v>0</v>
      </c>
    </row>
    <row r="61" spans="1:54" ht="80" customHeight="1">
      <c r="A61" s="152" t="s">
        <v>96</v>
      </c>
      <c r="B61" s="152" t="s">
        <v>47</v>
      </c>
      <c r="C61" s="166" t="s">
        <v>108</v>
      </c>
      <c r="D61" s="168">
        <v>58</v>
      </c>
      <c r="E61" s="219" t="str">
        <f>'Area 23'!BQ62</f>
        <v>High</v>
      </c>
      <c r="F61" s="220" t="str">
        <f>'Area 23'!BW62</f>
        <v>High</v>
      </c>
      <c r="G61" s="219" t="str">
        <f>'Area 23'!L62</f>
        <v>High Priority Data Gap</v>
      </c>
      <c r="H61" s="220" t="str">
        <f>'Area 23'!R62</f>
        <v>High Priority Data Gap</v>
      </c>
      <c r="I61" s="219" t="str">
        <f>'Area 23'!AE62</f>
        <v>High Priority Data Gap</v>
      </c>
      <c r="J61" s="220" t="str">
        <f>'Area 23'!AK62</f>
        <v>High Priority Data Gap</v>
      </c>
      <c r="K61" s="219" t="str">
        <f>'Area 23'!AX62</f>
        <v>High Priority Data Gap</v>
      </c>
      <c r="L61" s="220" t="str">
        <f>'Area 23'!BD62</f>
        <v>High Priority Data Gap</v>
      </c>
      <c r="M61" s="219" t="str">
        <f>'Area 24'!L62</f>
        <v>High Priority Data Gap</v>
      </c>
      <c r="N61" s="220" t="str">
        <f>'Area 24'!R62</f>
        <v>High Priority Data Gap</v>
      </c>
      <c r="O61" s="219" t="str">
        <f>'Area 24'!AF62</f>
        <v>High Priority Data Gap</v>
      </c>
      <c r="P61" s="220" t="str">
        <f>'Area 24'!AL62</f>
        <v>High Priority Data Gap</v>
      </c>
      <c r="Q61" s="219" t="str">
        <f>'Area 24'!BT62</f>
        <v>Moderate</v>
      </c>
      <c r="R61" s="220" t="str">
        <f>'Area 24'!BZ62</f>
        <v>High</v>
      </c>
      <c r="S61" s="219" t="str">
        <f>'Area 24'!AZ62</f>
        <v>Moderate</v>
      </c>
      <c r="T61" s="220" t="str">
        <f>'Area 24'!BF62</f>
        <v>High</v>
      </c>
      <c r="U61" s="219" t="str">
        <f>'Area 24'!CO62</f>
        <v>High</v>
      </c>
      <c r="V61" s="220" t="str">
        <f>'Area 24'!CU62</f>
        <v>Very High</v>
      </c>
      <c r="W61" s="219" t="str">
        <f>'Area 24'!DK62</f>
        <v>High Priority Data Gap</v>
      </c>
      <c r="X61" s="220" t="str">
        <f>'Area 24'!DQ62</f>
        <v>High Priority Data Gap</v>
      </c>
      <c r="Y61" s="219" t="str">
        <f>'Area 24'!EF62</f>
        <v>High Priority Data Gap</v>
      </c>
      <c r="Z61" s="219" t="str">
        <f>'Area 24'!EL62</f>
        <v>High Priority Data Gap</v>
      </c>
      <c r="AA61" s="219" t="str">
        <f>'Area 24'!FA62</f>
        <v>High Priority Data Gap</v>
      </c>
      <c r="AB61" s="220" t="str">
        <f>'Area 24'!FG62</f>
        <v>High Priority Data Gap</v>
      </c>
      <c r="AC61" s="219" t="str">
        <f>'Area 24'!FV62</f>
        <v>High Priority Data Gap</v>
      </c>
      <c r="AD61" s="220" t="str">
        <f>'Area 24'!GB62</f>
        <v>High Priority Data Gap</v>
      </c>
      <c r="AE61" s="219" t="str">
        <f>'Area 24'!GQ62</f>
        <v>High Priority Data Gap</v>
      </c>
      <c r="AF61" s="220" t="str">
        <f>'Area 24'!GW62</f>
        <v>High Priority Data Gap</v>
      </c>
      <c r="AG61" s="219" t="str">
        <f>'Area 25'!L61</f>
        <v>Very High</v>
      </c>
      <c r="AH61" s="220" t="str">
        <f>'Area 25'!R61</f>
        <v>Very High</v>
      </c>
      <c r="AI61" s="219" t="str">
        <f>'Area 25'!AE61</f>
        <v>Moderate</v>
      </c>
      <c r="AJ61" s="220" t="str">
        <f>'Area 25'!AK61</f>
        <v>High</v>
      </c>
      <c r="AK61" s="219" t="str">
        <f>'Area 25'!AX61</f>
        <v>Low Priority Data Gap</v>
      </c>
      <c r="AL61" s="220" t="str">
        <f>'Area 25'!BD61</f>
        <v>Low Priority Data Gap</v>
      </c>
      <c r="AM61" s="388" t="str">
        <f>'Area 25'!BQ61</f>
        <v>High Priority Data Gap</v>
      </c>
      <c r="AN61" s="220" t="str">
        <f>'Area 25'!BW61</f>
        <v>High Priority Data Gap</v>
      </c>
      <c r="AO61" s="219" t="str">
        <f>'Area 25'!CJ61</f>
        <v>High Priority Data Gap</v>
      </c>
      <c r="AP61" s="220" t="str">
        <f>'Area 25'!CP61</f>
        <v>High Priority Data Gap</v>
      </c>
      <c r="AQ61" s="219" t="str">
        <f>'Area 25'!DC61</f>
        <v>High Priority Data Gap</v>
      </c>
      <c r="AR61" s="220" t="str">
        <f>'Area 25'!DI61</f>
        <v>High Priority Data Gap</v>
      </c>
      <c r="AS61" s="219" t="str">
        <f>'Area 26'!AE61</f>
        <v>Moderate</v>
      </c>
      <c r="AT61" s="221" t="str">
        <f>'Area 26'!AK61</f>
        <v>High</v>
      </c>
      <c r="AU61" s="222" t="str">
        <f>'Area 26'!M61</f>
        <v>High Priority Data Gap</v>
      </c>
      <c r="AV61" s="223" t="str">
        <f>'Area 26'!S61</f>
        <v>High Priority Data Gap</v>
      </c>
      <c r="AW61" s="171">
        <f t="shared" si="6"/>
        <v>0</v>
      </c>
      <c r="AX61" s="171">
        <f t="shared" si="7"/>
        <v>0</v>
      </c>
      <c r="AY61" s="171">
        <f t="shared" si="8"/>
        <v>0</v>
      </c>
      <c r="AZ61" s="171">
        <f t="shared" si="9"/>
        <v>4</v>
      </c>
      <c r="BA61" s="171">
        <f t="shared" si="4"/>
        <v>5</v>
      </c>
      <c r="BB61" s="171">
        <f t="shared" si="5"/>
        <v>3</v>
      </c>
    </row>
    <row r="62" spans="1:54" ht="80" customHeight="1">
      <c r="A62" s="152" t="s">
        <v>96</v>
      </c>
      <c r="B62" s="152" t="s">
        <v>47</v>
      </c>
      <c r="C62" s="166" t="s">
        <v>109</v>
      </c>
      <c r="D62" s="168">
        <v>59</v>
      </c>
      <c r="E62" s="219" t="str">
        <f>'Area 23'!BQ63</f>
        <v>High</v>
      </c>
      <c r="F62" s="220" t="str">
        <f>'Area 23'!BW63</f>
        <v>High</v>
      </c>
      <c r="G62" s="219" t="str">
        <f>'Area 23'!L63</f>
        <v>High Priority Data Gap</v>
      </c>
      <c r="H62" s="220" t="str">
        <f>'Area 23'!R63</f>
        <v>High Priority Data Gap</v>
      </c>
      <c r="I62" s="219" t="str">
        <f>'Area 23'!AE63</f>
        <v>High Priority Data Gap</v>
      </c>
      <c r="J62" s="220" t="str">
        <f>'Area 23'!AK63</f>
        <v>High Priority Data Gap</v>
      </c>
      <c r="K62" s="219" t="str">
        <f>'Area 23'!AX63</f>
        <v>Very High</v>
      </c>
      <c r="L62" s="220" t="str">
        <f>'Area 23'!BD63</f>
        <v>Very High</v>
      </c>
      <c r="M62" s="219" t="str">
        <f>'Area 24'!L63</f>
        <v>High Priority Data Gap</v>
      </c>
      <c r="N62" s="220" t="str">
        <f>'Area 24'!R63</f>
        <v>High Priority Data Gap</v>
      </c>
      <c r="O62" s="219" t="str">
        <f>'Area 24'!AF63</f>
        <v>High Priority Data Gap</v>
      </c>
      <c r="P62" s="220" t="str">
        <f>'Area 24'!AL63</f>
        <v>High Priority Data Gap</v>
      </c>
      <c r="Q62" s="219" t="str">
        <f>'Area 24'!BT63</f>
        <v>Moderate</v>
      </c>
      <c r="R62" s="220" t="str">
        <f>'Area 24'!BZ63</f>
        <v>High</v>
      </c>
      <c r="S62" s="219" t="str">
        <f>'Area 24'!AZ63</f>
        <v>Moderate</v>
      </c>
      <c r="T62" s="220" t="str">
        <f>'Area 24'!BF63</f>
        <v>High</v>
      </c>
      <c r="U62" s="219" t="str">
        <f>'Area 24'!CO63</f>
        <v>High</v>
      </c>
      <c r="V62" s="220" t="str">
        <f>'Area 24'!CU63</f>
        <v>Very High</v>
      </c>
      <c r="W62" s="219" t="str">
        <f>'Area 24'!DK63</f>
        <v>High Priority Data Gap</v>
      </c>
      <c r="X62" s="220" t="str">
        <f>'Area 24'!DQ63</f>
        <v>High Priority Data Gap</v>
      </c>
      <c r="Y62" s="219" t="str">
        <f>'Area 24'!EF63</f>
        <v>High Priority Data Gap</v>
      </c>
      <c r="Z62" s="219" t="str">
        <f>'Area 24'!EL63</f>
        <v>High Priority Data Gap</v>
      </c>
      <c r="AA62" s="219" t="str">
        <f>'Area 24'!FA63</f>
        <v>High Priority Data Gap</v>
      </c>
      <c r="AB62" s="220" t="str">
        <f>'Area 24'!FG63</f>
        <v>High Priority Data Gap</v>
      </c>
      <c r="AC62" s="219" t="str">
        <f>'Area 24'!FV63</f>
        <v>High Priority Data Gap</v>
      </c>
      <c r="AD62" s="220" t="str">
        <f>'Area 24'!GB63</f>
        <v>High Priority Data Gap</v>
      </c>
      <c r="AE62" s="219" t="str">
        <f>'Area 24'!GQ63</f>
        <v>High Priority Data Gap</v>
      </c>
      <c r="AF62" s="220" t="str">
        <f>'Area 24'!GW63</f>
        <v>High Priority Data Gap</v>
      </c>
      <c r="AG62" s="219" t="str">
        <f>'Area 25'!L62</f>
        <v>Very High</v>
      </c>
      <c r="AH62" s="220" t="str">
        <f>'Area 25'!R62</f>
        <v>Very High</v>
      </c>
      <c r="AI62" s="219" t="str">
        <f>'Area 25'!AE62</f>
        <v>Moderate</v>
      </c>
      <c r="AJ62" s="220" t="str">
        <f>'Area 25'!AK62</f>
        <v>High</v>
      </c>
      <c r="AK62" s="219" t="str">
        <f>'Area 25'!AX62</f>
        <v>Low Priority Data Gap</v>
      </c>
      <c r="AL62" s="220" t="str">
        <f>'Area 25'!BD62</f>
        <v>Low Priority Data Gap</v>
      </c>
      <c r="AM62" s="388" t="str">
        <f>'Area 25'!BQ62</f>
        <v>High Priority Data Gap</v>
      </c>
      <c r="AN62" s="220" t="str">
        <f>'Area 25'!BW62</f>
        <v>High Priority Data Gap</v>
      </c>
      <c r="AO62" s="219" t="str">
        <f>'Area 25'!CJ62</f>
        <v>Low Priority Data Gap</v>
      </c>
      <c r="AP62" s="220" t="str">
        <f>'Area 25'!CP62</f>
        <v>Low Priority Data Gap</v>
      </c>
      <c r="AQ62" s="219" t="str">
        <f>'Area 25'!DC62</f>
        <v>High Priority Data Gap</v>
      </c>
      <c r="AR62" s="220" t="str">
        <f>'Area 25'!DI62</f>
        <v>High Priority Data Gap</v>
      </c>
      <c r="AS62" s="219" t="str">
        <f>'Area 26'!AE62</f>
        <v>Moderate</v>
      </c>
      <c r="AT62" s="221" t="str">
        <f>'Area 26'!AK62</f>
        <v>High</v>
      </c>
      <c r="AU62" s="222" t="str">
        <f>'Area 26'!M62</f>
        <v>High Priority Data Gap</v>
      </c>
      <c r="AV62" s="223" t="str">
        <f>'Area 26'!S62</f>
        <v>High Priority Data Gap</v>
      </c>
      <c r="AW62" s="171">
        <f t="shared" si="6"/>
        <v>0</v>
      </c>
      <c r="AX62" s="171">
        <f t="shared" si="7"/>
        <v>0</v>
      </c>
      <c r="AY62" s="171">
        <f t="shared" si="8"/>
        <v>0</v>
      </c>
      <c r="AZ62" s="171">
        <f t="shared" si="9"/>
        <v>4</v>
      </c>
      <c r="BA62" s="171">
        <f t="shared" si="4"/>
        <v>5</v>
      </c>
      <c r="BB62" s="171">
        <f t="shared" si="5"/>
        <v>4</v>
      </c>
    </row>
    <row r="63" spans="1:54" ht="80" customHeight="1">
      <c r="A63" s="152" t="s">
        <v>96</v>
      </c>
      <c r="B63" s="153" t="s">
        <v>51</v>
      </c>
      <c r="C63" s="166" t="s">
        <v>110</v>
      </c>
      <c r="D63" s="168">
        <v>60</v>
      </c>
      <c r="E63" s="219" t="str">
        <f>'Area 23'!BQ64</f>
        <v>High Priority Data Gap</v>
      </c>
      <c r="F63" s="220" t="str">
        <f>'Area 23'!BW64</f>
        <v>High Priority Data Gap</v>
      </c>
      <c r="G63" s="219" t="str">
        <f>'Area 23'!L64</f>
        <v>High Priority Data Gap</v>
      </c>
      <c r="H63" s="220" t="str">
        <f>'Area 23'!R64</f>
        <v>High Priority Data Gap</v>
      </c>
      <c r="I63" s="219" t="str">
        <f>'Area 23'!AE64</f>
        <v>High Priority Data Gap</v>
      </c>
      <c r="J63" s="220" t="str">
        <f>'Area 23'!AK64</f>
        <v>High Priority Data Gap</v>
      </c>
      <c r="K63" s="219" t="str">
        <f>'Area 23'!AX64</f>
        <v>High Priority Data Gap</v>
      </c>
      <c r="L63" s="220" t="str">
        <f>'Area 23'!BD64</f>
        <v>High Priority Data Gap</v>
      </c>
      <c r="M63" s="219" t="str">
        <f>'Area 24'!L64</f>
        <v>High Priority Data Gap</v>
      </c>
      <c r="N63" s="220" t="str">
        <f>'Area 24'!R64</f>
        <v>High Priority Data Gap</v>
      </c>
      <c r="O63" s="219" t="str">
        <f>'Area 24'!AF64</f>
        <v>High Priority Data Gap</v>
      </c>
      <c r="P63" s="220" t="str">
        <f>'Area 24'!AL64</f>
        <v>High Priority Data Gap</v>
      </c>
      <c r="Q63" s="219" t="str">
        <f>'Area 24'!BT64</f>
        <v>High Priority Data Gap</v>
      </c>
      <c r="R63" s="220" t="str">
        <f>'Area 24'!BZ64</f>
        <v>High Priority Data Gap</v>
      </c>
      <c r="S63" s="219" t="str">
        <f>'Area 24'!AZ64</f>
        <v>High Priority Data Gap</v>
      </c>
      <c r="T63" s="220" t="str">
        <f>'Area 24'!BF64</f>
        <v>High Priority Data Gap</v>
      </c>
      <c r="U63" s="219" t="str">
        <f>'Area 24'!CO64</f>
        <v>High Priority Data Gap</v>
      </c>
      <c r="V63" s="220" t="str">
        <f>'Area 24'!CU64</f>
        <v>High Priority Data Gap</v>
      </c>
      <c r="W63" s="219" t="str">
        <f>'Area 24'!DK64</f>
        <v>High Priority Data Gap</v>
      </c>
      <c r="X63" s="220" t="str">
        <f>'Area 24'!DQ64</f>
        <v>High Priority Data Gap</v>
      </c>
      <c r="Y63" s="219" t="str">
        <f>'Area 24'!EF64</f>
        <v>High Priority Data Gap</v>
      </c>
      <c r="Z63" s="219" t="str">
        <f>'Area 24'!EL64</f>
        <v>High Priority Data Gap</v>
      </c>
      <c r="AA63" s="219" t="str">
        <f>'Area 24'!FA64</f>
        <v>High Priority Data Gap</v>
      </c>
      <c r="AB63" s="220" t="str">
        <f>'Area 24'!FG64</f>
        <v>High Priority Data Gap</v>
      </c>
      <c r="AC63" s="219" t="str">
        <f>'Area 24'!FV64</f>
        <v>High Priority Data Gap</v>
      </c>
      <c r="AD63" s="220" t="str">
        <f>'Area 24'!GB64</f>
        <v>High Priority Data Gap</v>
      </c>
      <c r="AE63" s="219" t="str">
        <f>'Area 24'!GQ64</f>
        <v>High Priority Data Gap</v>
      </c>
      <c r="AF63" s="220" t="str">
        <f>'Area 24'!GW64</f>
        <v>High Priority Data Gap</v>
      </c>
      <c r="AG63" s="219" t="str">
        <f>'Area 25'!L63</f>
        <v>Low Priority Data Gap</v>
      </c>
      <c r="AH63" s="220" t="str">
        <f>'Area 25'!R63</f>
        <v>Low Priority Data Gap</v>
      </c>
      <c r="AI63" s="219" t="str">
        <f>'Area 25'!AE63</f>
        <v>Low Priority Data Gap</v>
      </c>
      <c r="AJ63" s="220" t="str">
        <f>'Area 25'!AK63</f>
        <v>Low Priority Data Gap</v>
      </c>
      <c r="AK63" s="219" t="str">
        <f>'Area 25'!AX63</f>
        <v>Low Priority Data Gap</v>
      </c>
      <c r="AL63" s="220" t="str">
        <f>'Area 25'!BD63</f>
        <v>Low Priority Data Gap</v>
      </c>
      <c r="AM63" s="388" t="str">
        <f>'Area 25'!BQ63</f>
        <v>Low Priority Data Gap</v>
      </c>
      <c r="AN63" s="220" t="str">
        <f>'Area 25'!BW63</f>
        <v>Low Priority Data Gap</v>
      </c>
      <c r="AO63" s="219" t="str">
        <f>'Area 25'!CJ63</f>
        <v>Low Priority Data Gap</v>
      </c>
      <c r="AP63" s="220" t="str">
        <f>'Area 25'!CP63</f>
        <v>Low Priority Data Gap</v>
      </c>
      <c r="AQ63" s="219" t="str">
        <f>'Area 25'!DC63</f>
        <v>Low Priority Data Gap</v>
      </c>
      <c r="AR63" s="220" t="str">
        <f>'Area 25'!DI63</f>
        <v>Low Priority Data Gap</v>
      </c>
      <c r="AS63" s="219" t="str">
        <f>'Area 26'!AE63</f>
        <v>Low Priority Data Gap</v>
      </c>
      <c r="AT63" s="221" t="str">
        <f>'Area 26'!AK63</f>
        <v>Low Priority Data Gap</v>
      </c>
      <c r="AU63" s="222" t="str">
        <f>'Area 26'!M63</f>
        <v>Low Priority Data Gap</v>
      </c>
      <c r="AV63" s="223" t="str">
        <f>'Area 26'!S63</f>
        <v>Low Priority Data Gap</v>
      </c>
      <c r="AW63" s="171">
        <f t="shared" si="6"/>
        <v>0</v>
      </c>
      <c r="AX63" s="171">
        <f t="shared" si="7"/>
        <v>0</v>
      </c>
      <c r="AY63" s="171">
        <f t="shared" si="8"/>
        <v>0</v>
      </c>
      <c r="AZ63" s="171">
        <f t="shared" si="9"/>
        <v>0</v>
      </c>
      <c r="BA63" s="171">
        <f t="shared" si="4"/>
        <v>0</v>
      </c>
      <c r="BB63" s="171">
        <f t="shared" si="5"/>
        <v>0</v>
      </c>
    </row>
    <row r="64" spans="1:54" ht="80" customHeight="1">
      <c r="A64" s="152" t="s">
        <v>96</v>
      </c>
      <c r="B64" s="152" t="s">
        <v>54</v>
      </c>
      <c r="C64" s="166" t="s">
        <v>111</v>
      </c>
      <c r="D64" s="168">
        <v>61</v>
      </c>
      <c r="E64" s="219" t="str">
        <f>'Area 23'!BQ65</f>
        <v>High Priority Data Gap</v>
      </c>
      <c r="F64" s="220" t="str">
        <f>'Area 23'!BW65</f>
        <v>High Priority Data Gap</v>
      </c>
      <c r="G64" s="219" t="str">
        <f>'Area 23'!L65</f>
        <v>High Priority Data Gap</v>
      </c>
      <c r="H64" s="220" t="str">
        <f>'Area 23'!R65</f>
        <v>High Priority Data Gap</v>
      </c>
      <c r="I64" s="219" t="str">
        <f>'Area 23'!AE65</f>
        <v>High Priority Data Gap</v>
      </c>
      <c r="J64" s="220" t="str">
        <f>'Area 23'!AK65</f>
        <v>High Priority Data Gap</v>
      </c>
      <c r="K64" s="219" t="str">
        <f>'Area 23'!AX65</f>
        <v>Moderate</v>
      </c>
      <c r="L64" s="220" t="str">
        <f>'Area 23'!BD65</f>
        <v>Very High</v>
      </c>
      <c r="M64" s="219" t="str">
        <f>'Area 24'!L65</f>
        <v>High Priority Data Gap</v>
      </c>
      <c r="N64" s="220" t="str">
        <f>'Area 24'!R65</f>
        <v>High Priority Data Gap</v>
      </c>
      <c r="O64" s="219" t="str">
        <f>'Area 24'!AF65</f>
        <v>High Priority Data Gap</v>
      </c>
      <c r="P64" s="220" t="str">
        <f>'Area 24'!AL65</f>
        <v>High Priority Data Gap</v>
      </c>
      <c r="Q64" s="219" t="str">
        <f>'Area 24'!BT65</f>
        <v>High Priority Data Gap</v>
      </c>
      <c r="R64" s="220" t="str">
        <f>'Area 24'!BZ65</f>
        <v>High Priority Data Gap</v>
      </c>
      <c r="S64" s="219" t="str">
        <f>'Area 24'!AZ65</f>
        <v>High Priority Data Gap</v>
      </c>
      <c r="T64" s="220" t="str">
        <f>'Area 24'!BF65</f>
        <v>High Priority Data Gap</v>
      </c>
      <c r="U64" s="219" t="str">
        <f>'Area 24'!CO65</f>
        <v>High Priority Data Gap</v>
      </c>
      <c r="V64" s="220" t="str">
        <f>'Area 24'!CU65</f>
        <v>High Priority Data Gap</v>
      </c>
      <c r="W64" s="219" t="str">
        <f>'Area 24'!DK65</f>
        <v>High Priority Data Gap</v>
      </c>
      <c r="X64" s="220" t="str">
        <f>'Area 24'!DQ65</f>
        <v>High Priority Data Gap</v>
      </c>
      <c r="Y64" s="219" t="str">
        <f>'Area 24'!EF65</f>
        <v>High Priority Data Gap</v>
      </c>
      <c r="Z64" s="219" t="str">
        <f>'Area 24'!EL65</f>
        <v>High Priority Data Gap</v>
      </c>
      <c r="AA64" s="219" t="str">
        <f>'Area 24'!FA65</f>
        <v>High Priority Data Gap</v>
      </c>
      <c r="AB64" s="220" t="str">
        <f>'Area 24'!FG65</f>
        <v>High Priority Data Gap</v>
      </c>
      <c r="AC64" s="219" t="str">
        <f>'Area 24'!FV65</f>
        <v>High Priority Data Gap</v>
      </c>
      <c r="AD64" s="220" t="str">
        <f>'Area 24'!GB65</f>
        <v>High Priority Data Gap</v>
      </c>
      <c r="AE64" s="219" t="str">
        <f>'Area 24'!GQ65</f>
        <v>High Priority Data Gap</v>
      </c>
      <c r="AF64" s="220" t="str">
        <f>'Area 24'!GW65</f>
        <v>High Priority Data Gap</v>
      </c>
      <c r="AG64" s="219" t="str">
        <f>'Area 25'!L64</f>
        <v>High Priority Data Gap</v>
      </c>
      <c r="AH64" s="220" t="str">
        <f>'Area 25'!R64</f>
        <v>High Priority Data Gap</v>
      </c>
      <c r="AI64" s="219" t="str">
        <f>'Area 25'!AE64</f>
        <v>High Priority Data Gap</v>
      </c>
      <c r="AJ64" s="220" t="str">
        <f>'Area 25'!AK64</f>
        <v>High Priority Data Gap</v>
      </c>
      <c r="AK64" s="219" t="str">
        <f>'Area 25'!AX64</f>
        <v>High Priority Data Gap</v>
      </c>
      <c r="AL64" s="220" t="str">
        <f>'Area 25'!BD64</f>
        <v>High Priority Data Gap</v>
      </c>
      <c r="AM64" s="388" t="str">
        <f>'Area 25'!BQ64</f>
        <v>High Priority Data Gap</v>
      </c>
      <c r="AN64" s="220" t="str">
        <f>'Area 25'!BW64</f>
        <v>High Priority Data Gap</v>
      </c>
      <c r="AO64" s="219" t="str">
        <f>'Area 25'!CJ64</f>
        <v>High Priority Data Gap</v>
      </c>
      <c r="AP64" s="220" t="str">
        <f>'Area 25'!CP64</f>
        <v>High Priority Data Gap</v>
      </c>
      <c r="AQ64" s="219" t="str">
        <f>'Area 25'!DC64</f>
        <v>High Priority Data Gap</v>
      </c>
      <c r="AR64" s="220" t="str">
        <f>'Area 25'!DI64</f>
        <v>High Priority Data Gap</v>
      </c>
      <c r="AS64" s="219" t="str">
        <f>'Area 26'!AE64</f>
        <v>Very Low</v>
      </c>
      <c r="AT64" s="221" t="str">
        <f>'Area 26'!AK64</f>
        <v>Very Low</v>
      </c>
      <c r="AU64" s="222" t="str">
        <f>'Area 26'!M64</f>
        <v>Very Low</v>
      </c>
      <c r="AV64" s="223" t="str">
        <f>'Area 26'!S64</f>
        <v>Very Low</v>
      </c>
      <c r="AW64" s="171">
        <f t="shared" si="6"/>
        <v>0</v>
      </c>
      <c r="AX64" s="171">
        <f t="shared" si="7"/>
        <v>4</v>
      </c>
      <c r="AY64" s="171">
        <f t="shared" si="8"/>
        <v>0</v>
      </c>
      <c r="AZ64" s="171">
        <f t="shared" si="9"/>
        <v>1</v>
      </c>
      <c r="BA64" s="171">
        <f t="shared" si="4"/>
        <v>0</v>
      </c>
      <c r="BB64" s="171">
        <f t="shared" si="5"/>
        <v>1</v>
      </c>
    </row>
    <row r="65" spans="1:54" ht="80" customHeight="1">
      <c r="A65" s="152" t="s">
        <v>96</v>
      </c>
      <c r="B65" s="152" t="s">
        <v>54</v>
      </c>
      <c r="C65" s="166" t="s">
        <v>112</v>
      </c>
      <c r="D65" s="168">
        <v>62</v>
      </c>
      <c r="E65" s="219" t="str">
        <f>'Area 23'!BQ66</f>
        <v>High Priority Data Gap</v>
      </c>
      <c r="F65" s="220" t="str">
        <f>'Area 23'!BW66</f>
        <v>High Priority Data Gap</v>
      </c>
      <c r="G65" s="219" t="str">
        <f>'Area 23'!L66</f>
        <v>High Priority Data Gap</v>
      </c>
      <c r="H65" s="220" t="str">
        <f>'Area 23'!R66</f>
        <v>High Priority Data Gap</v>
      </c>
      <c r="I65" s="219" t="str">
        <f>'Area 23'!AE66</f>
        <v>High Priority Data Gap</v>
      </c>
      <c r="J65" s="220" t="str">
        <f>'Area 23'!AK66</f>
        <v>High Priority Data Gap</v>
      </c>
      <c r="K65" s="219" t="str">
        <f>'Area 23'!AX66</f>
        <v>Moderate</v>
      </c>
      <c r="L65" s="220" t="str">
        <f>'Area 23'!BD66</f>
        <v>High</v>
      </c>
      <c r="M65" s="219" t="str">
        <f>'Area 24'!L66</f>
        <v>High Priority Data Gap</v>
      </c>
      <c r="N65" s="220" t="str">
        <f>'Area 24'!R66</f>
        <v>High Priority Data Gap</v>
      </c>
      <c r="O65" s="219" t="str">
        <f>'Area 24'!AF66</f>
        <v>High Priority Data Gap</v>
      </c>
      <c r="P65" s="220" t="str">
        <f>'Area 24'!AL66</f>
        <v>High Priority Data Gap</v>
      </c>
      <c r="Q65" s="219" t="str">
        <f>'Area 24'!BT66</f>
        <v>High Priority Data Gap</v>
      </c>
      <c r="R65" s="220" t="str">
        <f>'Area 24'!BZ66</f>
        <v>High Priority Data Gap</v>
      </c>
      <c r="S65" s="219" t="str">
        <f>'Area 24'!AZ66</f>
        <v>High Priority Data Gap</v>
      </c>
      <c r="T65" s="220" t="str">
        <f>'Area 24'!BF66</f>
        <v>High Priority Data Gap</v>
      </c>
      <c r="U65" s="219" t="str">
        <f>'Area 24'!CO66</f>
        <v>High Priority Data Gap</v>
      </c>
      <c r="V65" s="220" t="str">
        <f>'Area 24'!CU66</f>
        <v>High Priority Data Gap</v>
      </c>
      <c r="W65" s="219" t="str">
        <f>'Area 24'!DK66</f>
        <v>High Priority Data Gap</v>
      </c>
      <c r="X65" s="220" t="str">
        <f>'Area 24'!DQ66</f>
        <v>High Priority Data Gap</v>
      </c>
      <c r="Y65" s="219" t="str">
        <f>'Area 24'!EF66</f>
        <v>High Priority Data Gap</v>
      </c>
      <c r="Z65" s="219" t="str">
        <f>'Area 24'!EL66</f>
        <v>High Priority Data Gap</v>
      </c>
      <c r="AA65" s="219" t="str">
        <f>'Area 24'!FA66</f>
        <v>High Priority Data Gap</v>
      </c>
      <c r="AB65" s="220" t="str">
        <f>'Area 24'!FG66</f>
        <v>High Priority Data Gap</v>
      </c>
      <c r="AC65" s="219" t="str">
        <f>'Area 24'!FV66</f>
        <v>High Priority Data Gap</v>
      </c>
      <c r="AD65" s="220" t="str">
        <f>'Area 24'!GB66</f>
        <v>High Priority Data Gap</v>
      </c>
      <c r="AE65" s="219" t="str">
        <f>'Area 24'!GQ66</f>
        <v>High Priority Data Gap</v>
      </c>
      <c r="AF65" s="220" t="str">
        <f>'Area 24'!GW66</f>
        <v>High Priority Data Gap</v>
      </c>
      <c r="AG65" s="219" t="str">
        <f>'Area 25'!L65</f>
        <v>Low Priority Data Gap</v>
      </c>
      <c r="AH65" s="220" t="str">
        <f>'Area 25'!R65</f>
        <v>Low Priority Data Gap</v>
      </c>
      <c r="AI65" s="219" t="str">
        <f>'Area 25'!AE65</f>
        <v>Low Priority Data Gap</v>
      </c>
      <c r="AJ65" s="220" t="str">
        <f>'Area 25'!AK65</f>
        <v>Low Priority Data Gap</v>
      </c>
      <c r="AK65" s="219" t="str">
        <f>'Area 25'!AX65</f>
        <v>Low Priority Data Gap</v>
      </c>
      <c r="AL65" s="220" t="str">
        <f>'Area 25'!BD65</f>
        <v>Low Priority Data Gap</v>
      </c>
      <c r="AM65" s="388" t="str">
        <f>'Area 25'!BQ65</f>
        <v>Low Priority Data Gap</v>
      </c>
      <c r="AN65" s="220" t="str">
        <f>'Area 25'!BW65</f>
        <v>Low Priority Data Gap</v>
      </c>
      <c r="AO65" s="219" t="str">
        <f>'Area 25'!CJ65</f>
        <v>Low Priority Data Gap</v>
      </c>
      <c r="AP65" s="220" t="str">
        <f>'Area 25'!CP65</f>
        <v>Low Priority Data Gap</v>
      </c>
      <c r="AQ65" s="219" t="str">
        <f>'Area 25'!DC65</f>
        <v>Low Priority Data Gap</v>
      </c>
      <c r="AR65" s="220" t="str">
        <f>'Area 25'!DI65</f>
        <v>Low Priority Data Gap</v>
      </c>
      <c r="AS65" s="219" t="str">
        <f>'Area 26'!AE65</f>
        <v>Low Priority Data Gap</v>
      </c>
      <c r="AT65" s="221" t="str">
        <f>'Area 26'!AK65</f>
        <v>Low Priority Data Gap</v>
      </c>
      <c r="AU65" s="222" t="str">
        <f>'Area 26'!M65</f>
        <v>Low Priority Data Gap</v>
      </c>
      <c r="AV65" s="223" t="str">
        <f>'Area 26'!S65</f>
        <v>Low Priority Data Gap</v>
      </c>
      <c r="AW65" s="171">
        <f t="shared" si="6"/>
        <v>0</v>
      </c>
      <c r="AX65" s="171">
        <f t="shared" si="7"/>
        <v>0</v>
      </c>
      <c r="AY65" s="171">
        <f t="shared" si="8"/>
        <v>0</v>
      </c>
      <c r="AZ65" s="171">
        <f t="shared" si="9"/>
        <v>1</v>
      </c>
      <c r="BA65" s="171">
        <f t="shared" si="4"/>
        <v>1</v>
      </c>
      <c r="BB65" s="171">
        <f t="shared" si="5"/>
        <v>0</v>
      </c>
    </row>
    <row r="66" spans="1:54" ht="80" customHeight="1">
      <c r="A66" s="152" t="s">
        <v>96</v>
      </c>
      <c r="B66" s="152" t="s">
        <v>54</v>
      </c>
      <c r="C66" s="166" t="s">
        <v>113</v>
      </c>
      <c r="D66" s="168">
        <v>63</v>
      </c>
      <c r="E66" s="219" t="str">
        <f>'Area 23'!BQ67</f>
        <v>High Priority Data Gap</v>
      </c>
      <c r="F66" s="220" t="str">
        <f>'Area 23'!BW67</f>
        <v>High Priority Data Gap</v>
      </c>
      <c r="G66" s="219" t="str">
        <f>'Area 23'!L67</f>
        <v>High Priority Data Gap</v>
      </c>
      <c r="H66" s="220" t="str">
        <f>'Area 23'!R67</f>
        <v>High Priority Data Gap</v>
      </c>
      <c r="I66" s="219" t="str">
        <f>'Area 23'!AE67</f>
        <v>High Priority Data Gap</v>
      </c>
      <c r="J66" s="220" t="str">
        <f>'Area 23'!AK67</f>
        <v>High Priority Data Gap</v>
      </c>
      <c r="K66" s="219" t="str">
        <f>'Area 23'!AX67</f>
        <v>High Priority Data Gap</v>
      </c>
      <c r="L66" s="220" t="str">
        <f>'Area 23'!BD67</f>
        <v>High Priority Data Gap</v>
      </c>
      <c r="M66" s="219" t="str">
        <f>'Area 24'!L67</f>
        <v>High Priority Data Gap</v>
      </c>
      <c r="N66" s="220" t="str">
        <f>'Area 24'!R67</f>
        <v>High Priority Data Gap</v>
      </c>
      <c r="O66" s="219" t="str">
        <f>'Area 24'!AF67</f>
        <v>High Priority Data Gap</v>
      </c>
      <c r="P66" s="220" t="str">
        <f>'Area 24'!AL67</f>
        <v>High Priority Data Gap</v>
      </c>
      <c r="Q66" s="219" t="str">
        <f>'Area 24'!BT67</f>
        <v>High Priority Data Gap</v>
      </c>
      <c r="R66" s="220" t="str">
        <f>'Area 24'!BZ67</f>
        <v>High Priority Data Gap</v>
      </c>
      <c r="S66" s="219" t="str">
        <f>'Area 24'!AZ67</f>
        <v>High Priority Data Gap</v>
      </c>
      <c r="T66" s="220" t="str">
        <f>'Area 24'!BF67</f>
        <v>High Priority Data Gap</v>
      </c>
      <c r="U66" s="219" t="str">
        <f>'Area 24'!CO67</f>
        <v>High Priority Data Gap</v>
      </c>
      <c r="V66" s="220" t="str">
        <f>'Area 24'!CU67</f>
        <v>High Priority Data Gap</v>
      </c>
      <c r="W66" s="219" t="str">
        <f>'Area 24'!DK67</f>
        <v>High Priority Data Gap</v>
      </c>
      <c r="X66" s="220" t="str">
        <f>'Area 24'!DQ67</f>
        <v>High Priority Data Gap</v>
      </c>
      <c r="Y66" s="219" t="str">
        <f>'Area 24'!EF67</f>
        <v>High Priority Data Gap</v>
      </c>
      <c r="Z66" s="219" t="str">
        <f>'Area 24'!EL67</f>
        <v>High Priority Data Gap</v>
      </c>
      <c r="AA66" s="219" t="str">
        <f>'Area 24'!FA67</f>
        <v>High Priority Data Gap</v>
      </c>
      <c r="AB66" s="220" t="str">
        <f>'Area 24'!FG67</f>
        <v>High Priority Data Gap</v>
      </c>
      <c r="AC66" s="219" t="str">
        <f>'Area 24'!FV67</f>
        <v>High Priority Data Gap</v>
      </c>
      <c r="AD66" s="220" t="str">
        <f>'Area 24'!GB67</f>
        <v>High Priority Data Gap</v>
      </c>
      <c r="AE66" s="219" t="str">
        <f>'Area 24'!GQ67</f>
        <v>High Priority Data Gap</v>
      </c>
      <c r="AF66" s="220" t="str">
        <f>'Area 24'!GW67</f>
        <v>High Priority Data Gap</v>
      </c>
      <c r="AG66" s="219" t="str">
        <f>'Area 25'!L66</f>
        <v>Low Priority Data Gap</v>
      </c>
      <c r="AH66" s="220" t="str">
        <f>'Area 25'!R66</f>
        <v>Low Priority Data Gap</v>
      </c>
      <c r="AI66" s="219" t="str">
        <f>'Area 25'!AE66</f>
        <v>Low Priority Data Gap</v>
      </c>
      <c r="AJ66" s="220" t="str">
        <f>'Area 25'!AK66</f>
        <v>Low Priority Data Gap</v>
      </c>
      <c r="AK66" s="219" t="str">
        <f>'Area 25'!AX66</f>
        <v>Low Priority Data Gap</v>
      </c>
      <c r="AL66" s="220" t="str">
        <f>'Area 25'!BD66</f>
        <v>Low Priority Data Gap</v>
      </c>
      <c r="AM66" s="388" t="str">
        <f>'Area 25'!BQ66</f>
        <v>Low Priority Data Gap</v>
      </c>
      <c r="AN66" s="220" t="str">
        <f>'Area 25'!BW66</f>
        <v>Low Priority Data Gap</v>
      </c>
      <c r="AO66" s="219" t="str">
        <f>'Area 25'!CJ66</f>
        <v>Low Priority Data Gap</v>
      </c>
      <c r="AP66" s="220" t="str">
        <f>'Area 25'!CP66</f>
        <v>Low Priority Data Gap</v>
      </c>
      <c r="AQ66" s="219" t="str">
        <f>'Area 25'!DC66</f>
        <v>Low Priority Data Gap</v>
      </c>
      <c r="AR66" s="220" t="str">
        <f>'Area 25'!DI66</f>
        <v>Low Priority Data Gap</v>
      </c>
      <c r="AS66" s="219" t="str">
        <f>'Area 26'!AE66</f>
        <v>Low Priority Data Gap</v>
      </c>
      <c r="AT66" s="221" t="str">
        <f>'Area 26'!AK66</f>
        <v>Low Priority Data Gap</v>
      </c>
      <c r="AU66" s="222" t="str">
        <f>'Area 26'!M66</f>
        <v>Low Priority Data Gap</v>
      </c>
      <c r="AV66" s="223" t="str">
        <f>'Area 26'!S66</f>
        <v>Low Priority Data Gap</v>
      </c>
      <c r="AW66" s="171">
        <f t="shared" si="6"/>
        <v>0</v>
      </c>
      <c r="AX66" s="171">
        <f t="shared" si="7"/>
        <v>0</v>
      </c>
      <c r="AY66" s="171">
        <f t="shared" si="8"/>
        <v>0</v>
      </c>
      <c r="AZ66" s="171">
        <f t="shared" si="9"/>
        <v>0</v>
      </c>
      <c r="BA66" s="171">
        <f t="shared" si="4"/>
        <v>0</v>
      </c>
      <c r="BB66" s="171">
        <f t="shared" si="5"/>
        <v>0</v>
      </c>
    </row>
    <row r="67" spans="1:54" ht="80" customHeight="1">
      <c r="A67" s="152" t="s">
        <v>96</v>
      </c>
      <c r="B67" s="152" t="s">
        <v>54</v>
      </c>
      <c r="C67" s="166" t="s">
        <v>114</v>
      </c>
      <c r="D67" s="168">
        <v>64</v>
      </c>
      <c r="E67" s="219" t="str">
        <f>'Area 23'!BQ68</f>
        <v>High Priority Data Gap</v>
      </c>
      <c r="F67" s="220" t="str">
        <f>'Area 23'!BW68</f>
        <v>High Priority Data Gap</v>
      </c>
      <c r="G67" s="219" t="str">
        <f>'Area 23'!L68</f>
        <v>High Priority Data Gap</v>
      </c>
      <c r="H67" s="220" t="str">
        <f>'Area 23'!R68</f>
        <v>High Priority Data Gap</v>
      </c>
      <c r="I67" s="219" t="str">
        <f>'Area 23'!AE68</f>
        <v>High Priority Data Gap</v>
      </c>
      <c r="J67" s="220" t="str">
        <f>'Area 23'!AK68</f>
        <v>High Priority Data Gap</v>
      </c>
      <c r="K67" s="219" t="str">
        <f>'Area 23'!AX68</f>
        <v>High Priority Data Gap</v>
      </c>
      <c r="L67" s="220" t="str">
        <f>'Area 23'!BD68</f>
        <v>High Priority Data Gap</v>
      </c>
      <c r="M67" s="219" t="str">
        <f>'Area 24'!L68</f>
        <v>High Priority Data Gap</v>
      </c>
      <c r="N67" s="220" t="str">
        <f>'Area 24'!R68</f>
        <v>High Priority Data Gap</v>
      </c>
      <c r="O67" s="219" t="str">
        <f>'Area 24'!AF68</f>
        <v>High Priority Data Gap</v>
      </c>
      <c r="P67" s="220" t="str">
        <f>'Area 24'!AL68</f>
        <v>High Priority Data Gap</v>
      </c>
      <c r="Q67" s="219" t="str">
        <f>'Area 24'!BT68</f>
        <v>High Priority Data Gap</v>
      </c>
      <c r="R67" s="220" t="str">
        <f>'Area 24'!BZ68</f>
        <v>High Priority Data Gap</v>
      </c>
      <c r="S67" s="219" t="str">
        <f>'Area 24'!AZ68</f>
        <v>High Priority Data Gap</v>
      </c>
      <c r="T67" s="220" t="str">
        <f>'Area 24'!BF68</f>
        <v>High Priority Data Gap</v>
      </c>
      <c r="U67" s="219" t="str">
        <f>'Area 24'!CO68</f>
        <v>High Priority Data Gap</v>
      </c>
      <c r="V67" s="220" t="str">
        <f>'Area 24'!CU68</f>
        <v>High Priority Data Gap</v>
      </c>
      <c r="W67" s="219" t="str">
        <f>'Area 24'!DK68</f>
        <v>High Priority Data Gap</v>
      </c>
      <c r="X67" s="220" t="str">
        <f>'Area 24'!DQ68</f>
        <v>High Priority Data Gap</v>
      </c>
      <c r="Y67" s="219" t="str">
        <f>'Area 24'!EF68</f>
        <v>High Priority Data Gap</v>
      </c>
      <c r="Z67" s="219" t="str">
        <f>'Area 24'!EL68</f>
        <v>High Priority Data Gap</v>
      </c>
      <c r="AA67" s="219" t="str">
        <f>'Area 24'!FA68</f>
        <v>High Priority Data Gap</v>
      </c>
      <c r="AB67" s="220" t="str">
        <f>'Area 24'!FG68</f>
        <v>High Priority Data Gap</v>
      </c>
      <c r="AC67" s="219" t="str">
        <f>'Area 24'!FV68</f>
        <v>High Priority Data Gap</v>
      </c>
      <c r="AD67" s="220" t="str">
        <f>'Area 24'!GB68</f>
        <v>High Priority Data Gap</v>
      </c>
      <c r="AE67" s="219" t="str">
        <f>'Area 24'!GQ68</f>
        <v>High Priority Data Gap</v>
      </c>
      <c r="AF67" s="220" t="str">
        <f>'Area 24'!GW68</f>
        <v>High Priority Data Gap</v>
      </c>
      <c r="AG67" s="219" t="str">
        <f>'Area 25'!L67</f>
        <v>Low Priority Data Gap</v>
      </c>
      <c r="AH67" s="220" t="str">
        <f>'Area 25'!R67</f>
        <v>Low Priority Data Gap</v>
      </c>
      <c r="AI67" s="219" t="str">
        <f>'Area 25'!AE67</f>
        <v>Low Priority Data Gap</v>
      </c>
      <c r="AJ67" s="220" t="str">
        <f>'Area 25'!AK67</f>
        <v>Low Priority Data Gap</v>
      </c>
      <c r="AK67" s="219" t="str">
        <f>'Area 25'!AX67</f>
        <v>Low Priority Data Gap</v>
      </c>
      <c r="AL67" s="220" t="str">
        <f>'Area 25'!BD67</f>
        <v>Low Priority Data Gap</v>
      </c>
      <c r="AM67" s="388" t="str">
        <f>'Area 25'!BQ67</f>
        <v>Low Priority Data Gap</v>
      </c>
      <c r="AN67" s="220" t="str">
        <f>'Area 25'!BW67</f>
        <v>Low Priority Data Gap</v>
      </c>
      <c r="AO67" s="219" t="str">
        <f>'Area 25'!CJ67</f>
        <v>Low Priority Data Gap</v>
      </c>
      <c r="AP67" s="220" t="str">
        <f>'Area 25'!CP67</f>
        <v>Low Priority Data Gap</v>
      </c>
      <c r="AQ67" s="219" t="str">
        <f>'Area 25'!DC67</f>
        <v>Low Priority Data Gap</v>
      </c>
      <c r="AR67" s="220" t="str">
        <f>'Area 25'!DI67</f>
        <v>Low Priority Data Gap</v>
      </c>
      <c r="AS67" s="219" t="str">
        <f>'Area 26'!AE67</f>
        <v>Low Priority Data Gap</v>
      </c>
      <c r="AT67" s="221" t="str">
        <f>'Area 26'!AK67</f>
        <v>Low Priority Data Gap</v>
      </c>
      <c r="AU67" s="222" t="str">
        <f>'Area 26'!M67</f>
        <v>Low Priority Data Gap</v>
      </c>
      <c r="AV67" s="223" t="str">
        <f>'Area 26'!S67</f>
        <v>Low Priority Data Gap</v>
      </c>
      <c r="AW67" s="171">
        <f t="shared" si="6"/>
        <v>0</v>
      </c>
      <c r="AX67" s="171">
        <f t="shared" si="7"/>
        <v>0</v>
      </c>
      <c r="AY67" s="171">
        <f t="shared" si="8"/>
        <v>0</v>
      </c>
      <c r="AZ67" s="171">
        <f t="shared" si="9"/>
        <v>0</v>
      </c>
      <c r="BA67" s="171">
        <f t="shared" si="4"/>
        <v>0</v>
      </c>
      <c r="BB67" s="171">
        <f t="shared" si="5"/>
        <v>0</v>
      </c>
    </row>
    <row r="68" spans="1:54" ht="80" customHeight="1">
      <c r="A68" s="152" t="s">
        <v>96</v>
      </c>
      <c r="B68" s="152" t="s">
        <v>54</v>
      </c>
      <c r="C68" s="166" t="s">
        <v>115</v>
      </c>
      <c r="D68" s="168">
        <v>65</v>
      </c>
      <c r="E68" s="219" t="str">
        <f>'Area 23'!BQ69</f>
        <v>Very Low</v>
      </c>
      <c r="F68" s="220" t="str">
        <f>'Area 23'!BW69</f>
        <v>Very Low</v>
      </c>
      <c r="G68" s="219" t="str">
        <f>'Area 23'!L69</f>
        <v>Low Priority Data Gap</v>
      </c>
      <c r="H68" s="220" t="str">
        <f>'Area 23'!R69</f>
        <v>Low Priority Data Gap</v>
      </c>
      <c r="I68" s="219" t="str">
        <f>'Area 23'!AE69</f>
        <v>Low Priority Data Gap</v>
      </c>
      <c r="J68" s="220" t="str">
        <f>'Area 23'!AK69</f>
        <v>Low Priority Data Gap</v>
      </c>
      <c r="K68" s="219" t="str">
        <f>'Area 23'!AX69</f>
        <v>Low</v>
      </c>
      <c r="L68" s="220" t="str">
        <f>'Area 23'!BD69</f>
        <v>Moderate</v>
      </c>
      <c r="M68" s="219" t="str">
        <f>'Area 24'!L69</f>
        <v>Very Low</v>
      </c>
      <c r="N68" s="220" t="str">
        <f>'Area 24'!R69</f>
        <v>Low</v>
      </c>
      <c r="O68" s="219" t="str">
        <f>'Area 24'!AF69</f>
        <v>Very Low</v>
      </c>
      <c r="P68" s="220" t="str">
        <f>'Area 24'!AL69</f>
        <v>Low</v>
      </c>
      <c r="Q68" s="219" t="str">
        <f>'Area 24'!BT69</f>
        <v>High Priority Data Gap</v>
      </c>
      <c r="R68" s="220" t="str">
        <f>'Area 24'!BZ69</f>
        <v>High Priority Data Gap</v>
      </c>
      <c r="S68" s="219" t="str">
        <f>'Area 24'!AZ69</f>
        <v>High Priority Data Gap</v>
      </c>
      <c r="T68" s="220" t="str">
        <f>'Area 24'!BF69</f>
        <v>High Priority Data Gap</v>
      </c>
      <c r="U68" s="219" t="str">
        <f>'Area 24'!CO69</f>
        <v>High Priority Data Gap</v>
      </c>
      <c r="V68" s="220" t="str">
        <f>'Area 24'!CU69</f>
        <v>High Priority Data Gap</v>
      </c>
      <c r="W68" s="219" t="str">
        <f>'Area 24'!DK69</f>
        <v>High Priority Data Gap</v>
      </c>
      <c r="X68" s="220" t="str">
        <f>'Area 24'!DQ69</f>
        <v>High Priority Data Gap</v>
      </c>
      <c r="Y68" s="219" t="str">
        <f>'Area 24'!EF69</f>
        <v>High Priority Data Gap</v>
      </c>
      <c r="Z68" s="219" t="str">
        <f>'Area 24'!EL69</f>
        <v>High Priority Data Gap</v>
      </c>
      <c r="AA68" s="219" t="str">
        <f>'Area 24'!FA69</f>
        <v>High Priority Data Gap</v>
      </c>
      <c r="AB68" s="220" t="str">
        <f>'Area 24'!FG69</f>
        <v>High Priority Data Gap</v>
      </c>
      <c r="AC68" s="219" t="str">
        <f>'Area 24'!FV69</f>
        <v>Very Low</v>
      </c>
      <c r="AD68" s="220" t="str">
        <f>'Area 24'!GB69</f>
        <v>Low</v>
      </c>
      <c r="AE68" s="219" t="str">
        <f>'Area 24'!GQ69</f>
        <v>High Priority Data Gap</v>
      </c>
      <c r="AF68" s="220" t="str">
        <f>'Area 24'!GW69</f>
        <v>High Priority Data Gap</v>
      </c>
      <c r="AG68" s="219" t="str">
        <f>'Area 25'!L68</f>
        <v>Low Priority Data Gap</v>
      </c>
      <c r="AH68" s="220" t="str">
        <f>'Area 25'!R68</f>
        <v>Low Priority Data Gap</v>
      </c>
      <c r="AI68" s="219" t="str">
        <f>'Area 25'!AE68</f>
        <v>Low Priority Data Gap</v>
      </c>
      <c r="AJ68" s="220" t="str">
        <f>'Area 25'!AK68</f>
        <v>Low Priority Data Gap</v>
      </c>
      <c r="AK68" s="219" t="str">
        <f>'Area 25'!AX68</f>
        <v>Low Priority Data Gap</v>
      </c>
      <c r="AL68" s="220" t="str">
        <f>'Area 25'!BD68</f>
        <v>Low Priority Data Gap</v>
      </c>
      <c r="AM68" s="388" t="str">
        <f>'Area 25'!BQ68</f>
        <v>Low Priority Data Gap</v>
      </c>
      <c r="AN68" s="220" t="str">
        <f>'Area 25'!BW68</f>
        <v>Low Priority Data Gap</v>
      </c>
      <c r="AO68" s="219" t="str">
        <f>'Area 25'!CJ68</f>
        <v>Low Priority Data Gap</v>
      </c>
      <c r="AP68" s="220" t="str">
        <f>'Area 25'!CP68</f>
        <v>Low Priority Data Gap</v>
      </c>
      <c r="AQ68" s="219" t="str">
        <f>'Area 25'!DC68</f>
        <v>Low Priority Data Gap</v>
      </c>
      <c r="AR68" s="220" t="str">
        <f>'Area 25'!DI68</f>
        <v>Low Priority Data Gap</v>
      </c>
      <c r="AS68" s="219" t="str">
        <f>'Area 26'!AE68</f>
        <v>Low</v>
      </c>
      <c r="AT68" s="221" t="str">
        <f>'Area 26'!AK68</f>
        <v>High</v>
      </c>
      <c r="AU68" s="222" t="str">
        <f>'Area 26'!M68</f>
        <v>Low Priority Data Gap</v>
      </c>
      <c r="AV68" s="223" t="str">
        <f>'Area 26'!S68</f>
        <v>Low Priority Data Gap</v>
      </c>
      <c r="AW68" s="171">
        <f t="shared" ref="AW68:AW73" si="10">COUNTIF(G68:AV68, "Data Gap")</f>
        <v>0</v>
      </c>
      <c r="AX68" s="171">
        <f t="shared" ref="AX68:AX73" si="11">COUNTIF(H68:AW68, "Very Low")</f>
        <v>3</v>
      </c>
      <c r="AY68" s="171">
        <f t="shared" ref="AY68:AY73" si="12">COUNTIF(I68:AX68, "Low")</f>
        <v>5</v>
      </c>
      <c r="AZ68" s="171">
        <f t="shared" ref="AZ68:AZ73" si="13">COUNTIF(J68:AY68, "Moderate")</f>
        <v>1</v>
      </c>
      <c r="BA68" s="171">
        <f t="shared" si="4"/>
        <v>1</v>
      </c>
      <c r="BB68" s="171">
        <f t="shared" si="5"/>
        <v>0</v>
      </c>
    </row>
    <row r="69" spans="1:54" ht="80" customHeight="1">
      <c r="A69" s="152" t="s">
        <v>96</v>
      </c>
      <c r="B69" s="152" t="s">
        <v>54</v>
      </c>
      <c r="C69" s="166" t="s">
        <v>116</v>
      </c>
      <c r="D69" s="168">
        <v>66</v>
      </c>
      <c r="E69" s="219" t="str">
        <f>'Area 23'!BQ70</f>
        <v>High Priority Data Gap</v>
      </c>
      <c r="F69" s="220" t="str">
        <f>'Area 23'!BW70</f>
        <v>High Priority Data Gap</v>
      </c>
      <c r="G69" s="219" t="str">
        <f>'Area 23'!L70</f>
        <v>Low Priority Data Gap</v>
      </c>
      <c r="H69" s="220" t="str">
        <f>'Area 23'!R70</f>
        <v>Low Priority Data Gap</v>
      </c>
      <c r="I69" s="219" t="str">
        <f>'Area 23'!AE70</f>
        <v>Low Priority Data Gap</v>
      </c>
      <c r="J69" s="220" t="str">
        <f>'Area 23'!AK70</f>
        <v>Low Priority Data Gap</v>
      </c>
      <c r="K69" s="219" t="str">
        <f>'Area 23'!AX70</f>
        <v>Low Priority Data Gap</v>
      </c>
      <c r="L69" s="220" t="str">
        <f>'Area 23'!BD70</f>
        <v>Low Priority Data Gap</v>
      </c>
      <c r="M69" s="219" t="str">
        <f>'Area 24'!L70</f>
        <v>Low Priority Data Gap</v>
      </c>
      <c r="N69" s="220" t="str">
        <f>'Area 24'!R70</f>
        <v>Low Priority Data Gap</v>
      </c>
      <c r="O69" s="219" t="str">
        <f>'Area 24'!AF70</f>
        <v>Low Priority Data Gap</v>
      </c>
      <c r="P69" s="220" t="str">
        <f>'Area 24'!AL70</f>
        <v>Low Priority Data Gap</v>
      </c>
      <c r="Q69" s="219" t="str">
        <f>'Area 24'!BT70</f>
        <v>Low Priority Data Gap</v>
      </c>
      <c r="R69" s="220" t="str">
        <f>'Area 24'!BZ70</f>
        <v>Low Priority Data Gap</v>
      </c>
      <c r="S69" s="219" t="str">
        <f>'Area 24'!AZ70</f>
        <v>Low Priority Data Gap</v>
      </c>
      <c r="T69" s="220" t="str">
        <f>'Area 24'!BF70</f>
        <v>Low Priority Data Gap</v>
      </c>
      <c r="U69" s="219" t="str">
        <f>'Area 24'!CO70</f>
        <v>Low Priority Data Gap</v>
      </c>
      <c r="V69" s="220" t="str">
        <f>'Area 24'!CU70</f>
        <v>Low Priority Data Gap</v>
      </c>
      <c r="W69" s="219" t="str">
        <f>'Area 24'!DK70</f>
        <v>Low Priority Data Gap</v>
      </c>
      <c r="X69" s="220" t="str">
        <f>'Area 24'!DQ70</f>
        <v>Low Priority Data Gap</v>
      </c>
      <c r="Y69" s="219" t="str">
        <f>'Area 24'!EF70</f>
        <v>Low Priority Data Gap</v>
      </c>
      <c r="Z69" s="219" t="str">
        <f>'Area 24'!EL70</f>
        <v>Low Priority Data Gap</v>
      </c>
      <c r="AA69" s="219" t="str">
        <f>'Area 24'!FA70</f>
        <v>Low Priority Data Gap</v>
      </c>
      <c r="AB69" s="220" t="str">
        <f>'Area 24'!FG70</f>
        <v>Low Priority Data Gap</v>
      </c>
      <c r="AC69" s="219" t="str">
        <f>'Area 24'!FV70</f>
        <v>Low Priority Data Gap</v>
      </c>
      <c r="AD69" s="220" t="str">
        <f>'Area 24'!GB70</f>
        <v>Low Priority Data Gap</v>
      </c>
      <c r="AE69" s="219" t="str">
        <f>'Area 24'!GQ70</f>
        <v>Low Priority Data Gap</v>
      </c>
      <c r="AF69" s="220" t="str">
        <f>'Area 24'!GW70</f>
        <v>Low Priority Data Gap</v>
      </c>
      <c r="AG69" s="219" t="str">
        <f>'Area 25'!L69</f>
        <v>Low Priority Data Gap</v>
      </c>
      <c r="AH69" s="220" t="str">
        <f>'Area 25'!R69</f>
        <v>Low Priority Data Gap</v>
      </c>
      <c r="AI69" s="219" t="str">
        <f>'Area 25'!AE69</f>
        <v>Low Priority Data Gap</v>
      </c>
      <c r="AJ69" s="220" t="str">
        <f>'Area 25'!AK69</f>
        <v>Low Priority Data Gap</v>
      </c>
      <c r="AK69" s="219" t="str">
        <f>'Area 25'!AX69</f>
        <v>Low Priority Data Gap</v>
      </c>
      <c r="AL69" s="220" t="str">
        <f>'Area 25'!BD69</f>
        <v>Low Priority Data Gap</v>
      </c>
      <c r="AM69" s="388" t="str">
        <f>'Area 25'!BQ69</f>
        <v>Low Priority Data Gap</v>
      </c>
      <c r="AN69" s="220" t="str">
        <f>'Area 25'!BW69</f>
        <v>Low Priority Data Gap</v>
      </c>
      <c r="AO69" s="219" t="str">
        <f>'Area 25'!CJ69</f>
        <v>Low Priority Data Gap</v>
      </c>
      <c r="AP69" s="220" t="str">
        <f>'Area 25'!CP69</f>
        <v>Low Priority Data Gap</v>
      </c>
      <c r="AQ69" s="219" t="str">
        <f>'Area 25'!DC69</f>
        <v>Low Priority Data Gap</v>
      </c>
      <c r="AR69" s="220" t="str">
        <f>'Area 25'!DI69</f>
        <v>Low Priority Data Gap</v>
      </c>
      <c r="AS69" s="219" t="str">
        <f>'Area 26'!AE69</f>
        <v>Low Priority Data Gap</v>
      </c>
      <c r="AT69" s="221" t="str">
        <f>'Area 26'!AK69</f>
        <v>Low Priority Data Gap</v>
      </c>
      <c r="AU69" s="222" t="str">
        <f>'Area 26'!M69</f>
        <v>Low Priority Data Gap</v>
      </c>
      <c r="AV69" s="223" t="str">
        <f>'Area 26'!S69</f>
        <v>Low Priority Data Gap</v>
      </c>
      <c r="AW69" s="171">
        <f t="shared" si="10"/>
        <v>0</v>
      </c>
      <c r="AX69" s="171">
        <f t="shared" si="11"/>
        <v>0</v>
      </c>
      <c r="AY69" s="171">
        <f t="shared" si="12"/>
        <v>0</v>
      </c>
      <c r="AZ69" s="171">
        <f t="shared" si="13"/>
        <v>0</v>
      </c>
      <c r="BA69" s="171">
        <f>COUNTIF(K69:AZ69, "High")</f>
        <v>0</v>
      </c>
      <c r="BB69" s="171">
        <f>COUNTIF(L69:BA69, "Very High")</f>
        <v>0</v>
      </c>
    </row>
    <row r="70" spans="1:54" ht="80" customHeight="1">
      <c r="A70" s="152" t="s">
        <v>117</v>
      </c>
      <c r="B70" s="152" t="s">
        <v>51</v>
      </c>
      <c r="C70" s="166" t="s">
        <v>118</v>
      </c>
      <c r="D70" s="168">
        <v>67</v>
      </c>
      <c r="E70" s="219" t="str">
        <f>'Area 23'!BQ71</f>
        <v>High Priority Data Gap</v>
      </c>
      <c r="F70" s="220" t="str">
        <f>'Area 23'!BW71</f>
        <v>High Priority Data Gap</v>
      </c>
      <c r="G70" s="219" t="str">
        <f>'Area 23'!L71</f>
        <v>Very High</v>
      </c>
      <c r="H70" s="220" t="str">
        <f>'Area 23'!R71</f>
        <v>Very High</v>
      </c>
      <c r="I70" s="219" t="str">
        <f>'Area 23'!AE71</f>
        <v>Low Priority Data Gap</v>
      </c>
      <c r="J70" s="220" t="str">
        <f>'Area 23'!AK71</f>
        <v>Low Priority Data Gap</v>
      </c>
      <c r="K70" s="219" t="str">
        <f>'Area 23'!AX71</f>
        <v>Moderate</v>
      </c>
      <c r="L70" s="220" t="str">
        <f>'Area 23'!BD71</f>
        <v>High</v>
      </c>
      <c r="M70" s="219" t="str">
        <f>'Area 24'!L71</f>
        <v>High</v>
      </c>
      <c r="N70" s="220" t="str">
        <f>'Area 24'!R71</f>
        <v>Very High</v>
      </c>
      <c r="O70" s="219" t="str">
        <f>'Area 24'!AF71</f>
        <v>High</v>
      </c>
      <c r="P70" s="220" t="str">
        <f>'Area 24'!AL71</f>
        <v>Very High</v>
      </c>
      <c r="Q70" s="219" t="str">
        <f>'Area 24'!BT71</f>
        <v>High</v>
      </c>
      <c r="R70" s="220" t="str">
        <f>'Area 24'!BZ71</f>
        <v>Very High</v>
      </c>
      <c r="S70" s="219" t="str">
        <f>'Area 24'!AZ71</f>
        <v>High</v>
      </c>
      <c r="T70" s="220" t="str">
        <f>'Area 24'!BF71</f>
        <v>Very High</v>
      </c>
      <c r="U70" s="219" t="str">
        <f>'Area 24'!CO71</f>
        <v>Moderate</v>
      </c>
      <c r="V70" s="220" t="str">
        <f>'Area 24'!CU71</f>
        <v>High</v>
      </c>
      <c r="W70" s="219" t="str">
        <f>'Area 24'!DK71</f>
        <v>High Priority Data Gap</v>
      </c>
      <c r="X70" s="220" t="str">
        <f>'Area 24'!DQ71</f>
        <v>High Priority Data Gap</v>
      </c>
      <c r="Y70" s="219" t="str">
        <f>'Area 24'!EF71</f>
        <v>High Priority Data Gap</v>
      </c>
      <c r="Z70" s="219" t="str">
        <f>'Area 24'!EL71</f>
        <v>High Priority Data Gap</v>
      </c>
      <c r="AA70" s="219" t="str">
        <f>'Area 24'!FA71</f>
        <v>High Priority Data Gap</v>
      </c>
      <c r="AB70" s="220" t="str">
        <f>'Area 24'!FG71</f>
        <v>High Priority Data Gap</v>
      </c>
      <c r="AC70" s="219" t="str">
        <f>'Area 24'!FV71</f>
        <v>High Priority Data Gap</v>
      </c>
      <c r="AD70" s="220" t="str">
        <f>'Area 24'!GB71</f>
        <v>High Priority Data Gap</v>
      </c>
      <c r="AE70" s="219" t="str">
        <f>'Area 24'!GQ71</f>
        <v>High Priority Data Gap</v>
      </c>
      <c r="AF70" s="220" t="str">
        <f>'Area 24'!GW71</f>
        <v>High Priority Data Gap</v>
      </c>
      <c r="AG70" s="219" t="str">
        <f>'Area 25'!L70</f>
        <v>High Priority Data Gap</v>
      </c>
      <c r="AH70" s="220" t="str">
        <f>'Area 25'!R70</f>
        <v>High Priority Data Gap</v>
      </c>
      <c r="AI70" s="219" t="str">
        <f>'Area 25'!AE70</f>
        <v>High Priority Data Gap</v>
      </c>
      <c r="AJ70" s="220" t="str">
        <f>'Area 25'!AK70</f>
        <v>High Priority Data Gap</v>
      </c>
      <c r="AK70" s="219" t="str">
        <f>'Area 25'!AX70</f>
        <v>High Priority Data Gap</v>
      </c>
      <c r="AL70" s="220" t="str">
        <f>'Area 25'!BD70</f>
        <v>High Priority Data Gap</v>
      </c>
      <c r="AM70" s="388" t="str">
        <f>'Area 25'!BQ70</f>
        <v>High Priority Data Gap</v>
      </c>
      <c r="AN70" s="220" t="str">
        <f>'Area 25'!BW70</f>
        <v>High Priority Data Gap</v>
      </c>
      <c r="AO70" s="219" t="str">
        <f>'Area 25'!CJ70</f>
        <v>High Priority Data Gap</v>
      </c>
      <c r="AP70" s="220" t="str">
        <f>'Area 25'!CP70</f>
        <v>High Priority Data Gap</v>
      </c>
      <c r="AQ70" s="219" t="str">
        <f>'Area 25'!DC70</f>
        <v>High Priority Data Gap</v>
      </c>
      <c r="AR70" s="220" t="str">
        <f>'Area 25'!DI70</f>
        <v>High Priority Data Gap</v>
      </c>
      <c r="AS70" s="219" t="str">
        <f>'Area 26'!AE70</f>
        <v>Very High</v>
      </c>
      <c r="AT70" s="221" t="str">
        <f>'Area 26'!AK70</f>
        <v>Very High</v>
      </c>
      <c r="AU70" s="222" t="str">
        <f>'Area 26'!M70</f>
        <v>Very High</v>
      </c>
      <c r="AV70" s="223" t="str">
        <f>'Area 26'!S70</f>
        <v>Very High</v>
      </c>
      <c r="AW70" s="171">
        <f t="shared" si="10"/>
        <v>0</v>
      </c>
      <c r="AX70" s="171">
        <f t="shared" si="11"/>
        <v>0</v>
      </c>
      <c r="AY70" s="171">
        <f t="shared" si="12"/>
        <v>0</v>
      </c>
      <c r="AZ70" s="171">
        <f t="shared" si="13"/>
        <v>2</v>
      </c>
      <c r="BA70" s="171">
        <f>COUNTIF(K70:AZ70, "High")</f>
        <v>6</v>
      </c>
      <c r="BB70" s="171">
        <f>COUNTIF(L70:BA70, "Very High")</f>
        <v>8</v>
      </c>
    </row>
    <row r="71" spans="1:54" ht="80" customHeight="1">
      <c r="A71" s="152" t="s">
        <v>117</v>
      </c>
      <c r="B71" s="152" t="s">
        <v>51</v>
      </c>
      <c r="C71" s="166" t="s">
        <v>119</v>
      </c>
      <c r="D71" s="168">
        <v>68</v>
      </c>
      <c r="E71" s="219" t="str">
        <f>'Area 23'!BQ72</f>
        <v>Moderate</v>
      </c>
      <c r="F71" s="220" t="str">
        <f>'Area 23'!BW72</f>
        <v>Very Low</v>
      </c>
      <c r="G71" s="219" t="str">
        <f>'Area 23'!L72</f>
        <v>Very High</v>
      </c>
      <c r="H71" s="220" t="str">
        <f>'Area 23'!R72</f>
        <v>Very High</v>
      </c>
      <c r="I71" s="219" t="str">
        <f>'Area 23'!AE72</f>
        <v>Very High</v>
      </c>
      <c r="J71" s="220" t="str">
        <f>'Area 23'!AK72</f>
        <v>Very High</v>
      </c>
      <c r="K71" s="219" t="str">
        <f>'Area 23'!AX72</f>
        <v>Very Low</v>
      </c>
      <c r="L71" s="220" t="str">
        <f>'Area 23'!BD72</f>
        <v>Very Low</v>
      </c>
      <c r="M71" s="219" t="str">
        <f>'Area 24'!L72</f>
        <v>High Priority Data Gap</v>
      </c>
      <c r="N71" s="220" t="str">
        <f>'Area 24'!R72</f>
        <v>High Priority Data Gap</v>
      </c>
      <c r="O71" s="219" t="str">
        <f>'Area 24'!AF72</f>
        <v>High Priority Data Gap</v>
      </c>
      <c r="P71" s="220" t="str">
        <f>'Area 24'!AL72</f>
        <v>High Priority Data Gap</v>
      </c>
      <c r="Q71" s="219" t="str">
        <f>'Area 24'!BT72</f>
        <v>High Priority Data Gap</v>
      </c>
      <c r="R71" s="220" t="str">
        <f>'Area 24'!BZ72</f>
        <v>High Priority Data Gap</v>
      </c>
      <c r="S71" s="219" t="str">
        <f>'Area 24'!AZ72</f>
        <v>High Priority Data Gap</v>
      </c>
      <c r="T71" s="220" t="str">
        <f>'Area 24'!BF72</f>
        <v>High Priority Data Gap</v>
      </c>
      <c r="U71" s="219" t="str">
        <f>'Area 24'!CO72</f>
        <v>Very High</v>
      </c>
      <c r="V71" s="220" t="str">
        <f>'Area 24'!CU72</f>
        <v>Moderate</v>
      </c>
      <c r="W71" s="219" t="str">
        <f>'Area 24'!DK72</f>
        <v>High Priority Data Gap</v>
      </c>
      <c r="X71" s="220" t="str">
        <f>'Area 24'!DQ72</f>
        <v>High Priority Data Gap</v>
      </c>
      <c r="Y71" s="219" t="str">
        <f>'Area 24'!EF72</f>
        <v>High Priority Data Gap</v>
      </c>
      <c r="Z71" s="219" t="str">
        <f>'Area 24'!EL72</f>
        <v>High Priority Data Gap</v>
      </c>
      <c r="AA71" s="219" t="str">
        <f>'Area 24'!FA72</f>
        <v>High Priority Data Gap</v>
      </c>
      <c r="AB71" s="220" t="str">
        <f>'Area 24'!FG72</f>
        <v>High Priority Data Gap</v>
      </c>
      <c r="AC71" s="219" t="str">
        <f>'Area 24'!FV72</f>
        <v>High Priority Data Gap</v>
      </c>
      <c r="AD71" s="220" t="str">
        <f>'Area 24'!GB72</f>
        <v>High Priority Data Gap</v>
      </c>
      <c r="AE71" s="219" t="str">
        <f>'Area 24'!GQ72</f>
        <v>High Priority Data Gap</v>
      </c>
      <c r="AF71" s="220" t="str">
        <f>'Area 24'!GW72</f>
        <v>High Priority Data Gap</v>
      </c>
      <c r="AG71" s="219" t="str">
        <f>'Area 25'!L71</f>
        <v>Low</v>
      </c>
      <c r="AH71" s="220" t="str">
        <f>'Area 25'!R71</f>
        <v>Moderate</v>
      </c>
      <c r="AI71" s="219" t="str">
        <f>'Area 25'!AE71</f>
        <v>Very High</v>
      </c>
      <c r="AJ71" s="220" t="str">
        <f>'Area 25'!AK71</f>
        <v>Very High</v>
      </c>
      <c r="AK71" s="219" t="str">
        <f>'Area 25'!AX71</f>
        <v>High Priority Data Gap</v>
      </c>
      <c r="AL71" s="220" t="str">
        <f>'Area 25'!BD71</f>
        <v>High Priority Data Gap</v>
      </c>
      <c r="AM71" s="388" t="str">
        <f>'Area 25'!BQ71</f>
        <v>High Priority Data Gap</v>
      </c>
      <c r="AN71" s="220" t="str">
        <f>'Area 25'!BW71</f>
        <v>High Priority Data Gap</v>
      </c>
      <c r="AO71" s="219" t="str">
        <f>'Area 25'!CJ71</f>
        <v>Very High</v>
      </c>
      <c r="AP71" s="220" t="str">
        <f>'Area 25'!CP71</f>
        <v>Very High</v>
      </c>
      <c r="AQ71" s="219" t="str">
        <f>'Area 25'!DC71</f>
        <v>Very High</v>
      </c>
      <c r="AR71" s="220" t="str">
        <f>'Area 25'!DI71</f>
        <v>Very High</v>
      </c>
      <c r="AS71" s="219" t="str">
        <f>'Area 26'!AE71</f>
        <v>High Priority Data Gap</v>
      </c>
      <c r="AT71" s="221" t="str">
        <f>'Area 26'!AK71</f>
        <v>High Priority Data Gap</v>
      </c>
      <c r="AU71" s="222" t="str">
        <f>'Area 26'!M71</f>
        <v>Moderate</v>
      </c>
      <c r="AV71" s="223" t="str">
        <f>'Area 26'!S71</f>
        <v>Very Low</v>
      </c>
      <c r="AW71" s="171">
        <f t="shared" si="10"/>
        <v>0</v>
      </c>
      <c r="AX71" s="171">
        <f t="shared" si="11"/>
        <v>3</v>
      </c>
      <c r="AY71" s="171">
        <f t="shared" si="12"/>
        <v>1</v>
      </c>
      <c r="AZ71" s="171">
        <f t="shared" si="13"/>
        <v>3</v>
      </c>
      <c r="BA71" s="171">
        <f>COUNTIF(K71:AZ71, "High")</f>
        <v>0</v>
      </c>
      <c r="BB71" s="171">
        <f>COUNTIF(L71:BA71, "Very High")</f>
        <v>7</v>
      </c>
    </row>
    <row r="72" spans="1:54" ht="80" customHeight="1">
      <c r="A72" s="152" t="s">
        <v>117</v>
      </c>
      <c r="B72" s="152" t="s">
        <v>51</v>
      </c>
      <c r="C72" s="166" t="s">
        <v>120</v>
      </c>
      <c r="D72" s="168">
        <v>69</v>
      </c>
      <c r="E72" s="219" t="str">
        <f>'Area 23'!BQ73</f>
        <v>High</v>
      </c>
      <c r="F72" s="220" t="str">
        <f>'Area 23'!BW73</f>
        <v>Low</v>
      </c>
      <c r="G72" s="219" t="str">
        <f>'Area 23'!L73</f>
        <v>Very High</v>
      </c>
      <c r="H72" s="220" t="str">
        <f>'Area 23'!R73</f>
        <v>Very High</v>
      </c>
      <c r="I72" s="219" t="str">
        <f>'Area 23'!AE73</f>
        <v>Very High</v>
      </c>
      <c r="J72" s="220" t="str">
        <f>'Area 23'!AK73</f>
        <v>Very High</v>
      </c>
      <c r="K72" s="219" t="str">
        <f>'Area 23'!AX73</f>
        <v>Very High</v>
      </c>
      <c r="L72" s="220" t="str">
        <f>'Area 23'!BD73</f>
        <v>Very High</v>
      </c>
      <c r="M72" s="219" t="str">
        <f>'Area 24'!L73</f>
        <v>Very Low</v>
      </c>
      <c r="N72" s="220" t="str">
        <f>'Area 24'!R73</f>
        <v>Very Low</v>
      </c>
      <c r="O72" s="219" t="str">
        <f>'Area 24'!AF73</f>
        <v>Very Low</v>
      </c>
      <c r="P72" s="220" t="str">
        <f>'Area 24'!AL73</f>
        <v>Very Low</v>
      </c>
      <c r="Q72" s="219" t="str">
        <f>'Area 24'!BT73</f>
        <v>Low</v>
      </c>
      <c r="R72" s="220" t="str">
        <f>'Area 24'!BZ73</f>
        <v>Moderate</v>
      </c>
      <c r="S72" s="219" t="str">
        <f>'Area 24'!AZ73</f>
        <v>Low</v>
      </c>
      <c r="T72" s="220" t="str">
        <f>'Area 24'!BF73</f>
        <v>Moderate</v>
      </c>
      <c r="U72" s="219" t="str">
        <f>'Area 24'!CO73</f>
        <v>Very High</v>
      </c>
      <c r="V72" s="220" t="str">
        <f>'Area 24'!CU73</f>
        <v>Moderate</v>
      </c>
      <c r="W72" s="219" t="str">
        <f>'Area 24'!DK73</f>
        <v>High Priority Data Gap</v>
      </c>
      <c r="X72" s="220" t="str">
        <f>'Area 24'!DQ73</f>
        <v>High Priority Data Gap</v>
      </c>
      <c r="Y72" s="219" t="str">
        <f>'Area 24'!EF73</f>
        <v>High Priority Data Gap</v>
      </c>
      <c r="Z72" s="219" t="str">
        <f>'Area 24'!EL73</f>
        <v>High Priority Data Gap</v>
      </c>
      <c r="AA72" s="219" t="str">
        <f>'Area 24'!FA73</f>
        <v>High Priority Data Gap</v>
      </c>
      <c r="AB72" s="220" t="str">
        <f>'Area 24'!FG73</f>
        <v>High Priority Data Gap</v>
      </c>
      <c r="AC72" s="219" t="str">
        <f>'Area 24'!FV73</f>
        <v>High Priority Data Gap</v>
      </c>
      <c r="AD72" s="220" t="str">
        <f>'Area 24'!GB73</f>
        <v>High Priority Data Gap</v>
      </c>
      <c r="AE72" s="219" t="str">
        <f>'Area 24'!GQ73</f>
        <v>High Priority Data Gap</v>
      </c>
      <c r="AF72" s="220" t="str">
        <f>'Area 24'!GW73</f>
        <v>High Priority Data Gap</v>
      </c>
      <c r="AG72" s="219" t="str">
        <f>'Area 25'!L72</f>
        <v>High</v>
      </c>
      <c r="AH72" s="220" t="str">
        <f>'Area 25'!R72</f>
        <v>High</v>
      </c>
      <c r="AI72" s="219" t="str">
        <f>'Area 25'!AE72</f>
        <v>High</v>
      </c>
      <c r="AJ72" s="220" t="str">
        <f>'Area 25'!AK72</f>
        <v>High</v>
      </c>
      <c r="AK72" s="219" t="str">
        <f>'Area 25'!AX72</f>
        <v>Low Priority Data Gap</v>
      </c>
      <c r="AL72" s="220" t="str">
        <f>'Area 25'!BD72</f>
        <v>Low Priority Data Gap</v>
      </c>
      <c r="AM72" s="388" t="str">
        <f>'Area 25'!BQ72</f>
        <v>Low Priority Data Gap</v>
      </c>
      <c r="AN72" s="220" t="str">
        <f>'Area 25'!BW72</f>
        <v>Low Priority Data Gap</v>
      </c>
      <c r="AO72" s="219" t="str">
        <f>'Area 25'!CJ72</f>
        <v>High Priority Data Gap</v>
      </c>
      <c r="AP72" s="220" t="str">
        <f>'Area 25'!CP72</f>
        <v>High Priority Data Gap</v>
      </c>
      <c r="AQ72" s="219" t="str">
        <f>'Area 25'!DC72</f>
        <v>Very High</v>
      </c>
      <c r="AR72" s="220" t="str">
        <f>'Area 25'!DI72</f>
        <v>Very High</v>
      </c>
      <c r="AS72" s="219" t="str">
        <f>'Area 26'!AE72</f>
        <v>Very Low</v>
      </c>
      <c r="AT72" s="221" t="str">
        <f>'Area 26'!AK72</f>
        <v>Very Low</v>
      </c>
      <c r="AU72" s="222" t="str">
        <f>'Area 26'!M72</f>
        <v>Very Low</v>
      </c>
      <c r="AV72" s="223" t="str">
        <f>'Area 26'!S72</f>
        <v>Very Low</v>
      </c>
      <c r="AW72" s="171">
        <f t="shared" si="10"/>
        <v>0</v>
      </c>
      <c r="AX72" s="171">
        <f t="shared" si="11"/>
        <v>8</v>
      </c>
      <c r="AY72" s="171">
        <f t="shared" si="12"/>
        <v>2</v>
      </c>
      <c r="AZ72" s="171">
        <f t="shared" si="13"/>
        <v>3</v>
      </c>
      <c r="BA72" s="171">
        <f>COUNTIF(K72:AZ72, "High")</f>
        <v>4</v>
      </c>
      <c r="BB72" s="171">
        <f>COUNTIF(L72:BA72, "Very High")</f>
        <v>4</v>
      </c>
    </row>
    <row r="73" spans="1:54" ht="80" customHeight="1">
      <c r="A73" s="152" t="s">
        <v>117</v>
      </c>
      <c r="B73" s="152" t="s">
        <v>51</v>
      </c>
      <c r="C73" s="166" t="s">
        <v>121</v>
      </c>
      <c r="D73" s="168">
        <v>70</v>
      </c>
      <c r="E73" s="219" t="str">
        <f>'Area 23'!BQ74</f>
        <v>Very Low</v>
      </c>
      <c r="F73" s="220" t="str">
        <f>'Area 23'!BW74</f>
        <v>Very Low</v>
      </c>
      <c r="G73" s="219" t="str">
        <f>'Area 23'!L74</f>
        <v>Low</v>
      </c>
      <c r="H73" s="220" t="str">
        <f>'Area 23'!R74</f>
        <v>Moderate</v>
      </c>
      <c r="I73" s="219" t="str">
        <f>'Area 23'!AE74</f>
        <v>Low</v>
      </c>
      <c r="J73" s="220" t="str">
        <f>'Area 23'!AK74</f>
        <v>Moderate</v>
      </c>
      <c r="K73" s="219" t="str">
        <f>'Area 23'!AX74</f>
        <v>Low</v>
      </c>
      <c r="L73" s="220" t="str">
        <f>'Area 23'!BD74</f>
        <v>Low</v>
      </c>
      <c r="M73" s="219" t="str">
        <f>'Area 24'!L74</f>
        <v>High Priority Data Gap</v>
      </c>
      <c r="N73" s="220" t="str">
        <f>'Area 24'!R74</f>
        <v>High Priority Data Gap</v>
      </c>
      <c r="O73" s="219" t="str">
        <f>'Area 24'!AF74</f>
        <v>High Priority Data Gap</v>
      </c>
      <c r="P73" s="220" t="str">
        <f>'Area 24'!AL74</f>
        <v>High Priority Data Gap</v>
      </c>
      <c r="Q73" s="219" t="str">
        <f>'Area 24'!BT74</f>
        <v>High Priority Data Gap</v>
      </c>
      <c r="R73" s="220" t="str">
        <f>'Area 24'!BZ74</f>
        <v>High Priority Data Gap</v>
      </c>
      <c r="S73" s="219" t="str">
        <f>'Area 24'!AZ74</f>
        <v>High Priority Data Gap</v>
      </c>
      <c r="T73" s="220" t="str">
        <f>'Area 24'!BF74</f>
        <v>High Priority Data Gap</v>
      </c>
      <c r="U73" s="219" t="str">
        <f>'Area 24'!CO74</f>
        <v>Very High</v>
      </c>
      <c r="V73" s="220" t="str">
        <f>'Area 24'!CU74</f>
        <v>Moderate</v>
      </c>
      <c r="W73" s="219" t="str">
        <f>'Area 24'!DK74</f>
        <v>High Priority Data Gap</v>
      </c>
      <c r="X73" s="220" t="str">
        <f>'Area 24'!DQ74</f>
        <v>High Priority Data Gap</v>
      </c>
      <c r="Y73" s="219" t="str">
        <f>'Area 24'!EF74</f>
        <v>High Priority Data Gap</v>
      </c>
      <c r="Z73" s="219" t="str">
        <f>'Area 24'!EL74</f>
        <v>High Priority Data Gap</v>
      </c>
      <c r="AA73" s="219" t="str">
        <f>'Area 24'!FA74</f>
        <v>High Priority Data Gap</v>
      </c>
      <c r="AB73" s="220" t="str">
        <f>'Area 24'!FG74</f>
        <v>High Priority Data Gap</v>
      </c>
      <c r="AC73" s="219" t="str">
        <f>'Area 24'!FV74</f>
        <v>High Priority Data Gap</v>
      </c>
      <c r="AD73" s="220" t="str">
        <f>'Area 24'!GB74</f>
        <v>High Priority Data Gap</v>
      </c>
      <c r="AE73" s="219" t="str">
        <f>'Area 24'!GQ74</f>
        <v>High Priority Data Gap</v>
      </c>
      <c r="AF73" s="220" t="str">
        <f>'Area 24'!GW74</f>
        <v>High Priority Data Gap</v>
      </c>
      <c r="AG73" s="219" t="str">
        <f>'Area 25'!L73</f>
        <v>High Priority Data Gap</v>
      </c>
      <c r="AH73" s="220" t="str">
        <f>'Area 25'!R73</f>
        <v>High Priority Data Gap</v>
      </c>
      <c r="AI73" s="219" t="str">
        <f>'Area 25'!AE73</f>
        <v>High Priority Data Gap</v>
      </c>
      <c r="AJ73" s="220" t="str">
        <f>'Area 25'!AK73</f>
        <v>High Priority Data Gap</v>
      </c>
      <c r="AK73" s="219" t="str">
        <f>'Area 25'!AX73</f>
        <v>High Priority Data Gap</v>
      </c>
      <c r="AL73" s="220" t="str">
        <f>'Area 25'!BD73</f>
        <v>High Priority Data Gap</v>
      </c>
      <c r="AM73" s="388" t="str">
        <f>'Area 25'!BQ73</f>
        <v>High Priority Data Gap</v>
      </c>
      <c r="AN73" s="220" t="str">
        <f>'Area 25'!BW73</f>
        <v>High Priority Data Gap</v>
      </c>
      <c r="AO73" s="219" t="str">
        <f>'Area 25'!CJ73</f>
        <v>High Priority Data Gap</v>
      </c>
      <c r="AP73" s="220" t="str">
        <f>'Area 25'!CP73</f>
        <v>High Priority Data Gap</v>
      </c>
      <c r="AQ73" s="219" t="str">
        <f>'Area 25'!DC73</f>
        <v>Low Priority Data Gap</v>
      </c>
      <c r="AR73" s="220" t="str">
        <f>'Area 25'!DI73</f>
        <v>Low Priority Data Gap</v>
      </c>
      <c r="AS73" s="219" t="str">
        <f>'Area 26'!AE73</f>
        <v>Very Low</v>
      </c>
      <c r="AT73" s="221" t="str">
        <f>'Area 26'!AK73</f>
        <v>Very Low</v>
      </c>
      <c r="AU73" s="222" t="str">
        <f>'Area 26'!M73</f>
        <v>Very Low</v>
      </c>
      <c r="AV73" s="223" t="str">
        <f>'Area 26'!S73</f>
        <v>Very Low</v>
      </c>
      <c r="AW73" s="171">
        <f t="shared" si="10"/>
        <v>0</v>
      </c>
      <c r="AX73" s="171">
        <f t="shared" si="11"/>
        <v>4</v>
      </c>
      <c r="AY73" s="171">
        <f t="shared" si="12"/>
        <v>3</v>
      </c>
      <c r="AZ73" s="171">
        <f t="shared" si="13"/>
        <v>2</v>
      </c>
      <c r="BA73" s="171">
        <f>COUNTIF(K73:AZ73, "High")</f>
        <v>0</v>
      </c>
      <c r="BB73" s="171">
        <f>COUNTIF(L73:BA73, "Very High")</f>
        <v>1</v>
      </c>
    </row>
    <row r="74" spans="1:54" ht="33">
      <c r="S74" s="157"/>
      <c r="T74" s="157"/>
      <c r="U74" s="157"/>
      <c r="V74" s="157"/>
      <c r="W74" s="157"/>
      <c r="X74" s="157"/>
      <c r="Y74" s="157"/>
      <c r="Z74" s="157"/>
      <c r="AA74" s="157"/>
      <c r="AB74" s="157"/>
      <c r="AC74" s="157"/>
      <c r="AD74" s="157"/>
      <c r="AE74" s="157"/>
      <c r="AF74" s="157"/>
      <c r="AG74" s="157"/>
      <c r="AH74" s="157"/>
      <c r="AI74" s="157"/>
      <c r="AJ74" s="157"/>
      <c r="AK74" s="157"/>
      <c r="AL74" s="157"/>
      <c r="AM74" s="157"/>
      <c r="AN74" s="157"/>
      <c r="AO74" s="157"/>
      <c r="AP74" s="157"/>
      <c r="AQ74" s="157"/>
      <c r="AR74" s="157"/>
      <c r="AS74" s="157"/>
    </row>
    <row r="85" spans="1:44" ht="22" thickBot="1"/>
    <row r="86" spans="1:44" ht="79" customHeight="1" thickBot="1">
      <c r="G86" s="648" t="s">
        <v>0</v>
      </c>
      <c r="H86" s="649"/>
      <c r="I86" s="649"/>
      <c r="J86" s="649"/>
      <c r="K86" s="649"/>
      <c r="L86" s="650"/>
      <c r="M86" s="641" t="s">
        <v>1</v>
      </c>
      <c r="N86" s="642"/>
      <c r="O86" s="642"/>
      <c r="P86" s="642"/>
      <c r="Q86" s="642"/>
      <c r="R86" s="643"/>
      <c r="S86" s="641" t="s">
        <v>2</v>
      </c>
      <c r="T86" s="642"/>
      <c r="U86" s="642"/>
      <c r="V86" s="642"/>
      <c r="W86" s="642"/>
      <c r="X86" s="643"/>
      <c r="Y86" s="655" t="s">
        <v>3</v>
      </c>
      <c r="Z86" s="656"/>
      <c r="AA86" s="656"/>
      <c r="AB86" s="656"/>
      <c r="AC86" s="656"/>
      <c r="AD86" s="657"/>
      <c r="AE86" s="6"/>
      <c r="AF86" s="6"/>
      <c r="AG86" s="6"/>
      <c r="AH86" s="6"/>
      <c r="AI86" s="6"/>
      <c r="AJ86" s="6"/>
      <c r="AK86" s="6"/>
      <c r="AL86" s="6"/>
      <c r="AM86" s="6"/>
      <c r="AN86" s="6"/>
      <c r="AO86" s="6"/>
      <c r="AP86" s="6"/>
      <c r="AQ86" s="6"/>
      <c r="AR86" s="6"/>
    </row>
    <row r="87" spans="1:44" ht="146" customHeight="1">
      <c r="A87" s="154" t="s">
        <v>26</v>
      </c>
      <c r="B87" s="154" t="s">
        <v>27</v>
      </c>
      <c r="C87" s="164" t="s">
        <v>28</v>
      </c>
      <c r="D87" s="164" t="s">
        <v>29</v>
      </c>
      <c r="E87" s="162" t="s">
        <v>32</v>
      </c>
      <c r="F87" s="156" t="s">
        <v>33</v>
      </c>
      <c r="G87" s="162" t="s">
        <v>32</v>
      </c>
      <c r="H87" s="156" t="s">
        <v>33</v>
      </c>
      <c r="I87" s="156" t="s">
        <v>34</v>
      </c>
      <c r="J87" s="156" t="s">
        <v>35</v>
      </c>
      <c r="K87" s="156" t="s">
        <v>36</v>
      </c>
      <c r="L87" s="161" t="s">
        <v>37</v>
      </c>
      <c r="M87" s="162" t="s">
        <v>32</v>
      </c>
      <c r="N87" s="156" t="s">
        <v>33</v>
      </c>
      <c r="O87" s="156" t="s">
        <v>34</v>
      </c>
      <c r="P87" s="156" t="s">
        <v>35</v>
      </c>
      <c r="Q87" s="156" t="s">
        <v>36</v>
      </c>
      <c r="R87" s="161" t="s">
        <v>37</v>
      </c>
      <c r="S87" s="162" t="s">
        <v>32</v>
      </c>
      <c r="T87" s="156" t="s">
        <v>33</v>
      </c>
      <c r="U87" s="156" t="s">
        <v>34</v>
      </c>
      <c r="V87" s="156" t="s">
        <v>35</v>
      </c>
      <c r="W87" s="156" t="s">
        <v>36</v>
      </c>
      <c r="X87" s="161" t="s">
        <v>37</v>
      </c>
      <c r="Y87" s="162" t="s">
        <v>32</v>
      </c>
      <c r="Z87" s="156" t="s">
        <v>33</v>
      </c>
      <c r="AA87" s="156" t="s">
        <v>34</v>
      </c>
      <c r="AB87" s="156" t="s">
        <v>35</v>
      </c>
      <c r="AC87" s="156" t="s">
        <v>36</v>
      </c>
      <c r="AD87" s="161" t="s">
        <v>37</v>
      </c>
      <c r="AE87" s="6"/>
      <c r="AF87" s="6"/>
      <c r="AG87" s="6"/>
      <c r="AH87" s="6"/>
      <c r="AI87" s="6"/>
      <c r="AJ87" s="6"/>
      <c r="AK87" s="6"/>
      <c r="AL87" s="6"/>
      <c r="AM87" s="6"/>
      <c r="AN87" s="6"/>
      <c r="AO87" s="6"/>
      <c r="AP87" s="6"/>
      <c r="AQ87" s="6"/>
      <c r="AR87" s="6"/>
    </row>
    <row r="88" spans="1:44" ht="116" customHeight="1">
      <c r="A88" s="152" t="s">
        <v>38</v>
      </c>
      <c r="B88" s="152" t="s">
        <v>39</v>
      </c>
      <c r="C88" s="165" t="s">
        <v>40</v>
      </c>
      <c r="D88" s="168">
        <v>1</v>
      </c>
      <c r="E88" s="381">
        <f t="shared" ref="E88:E119" si="14">COUNTIF(E4:J4, "Data Gap")</f>
        <v>0</v>
      </c>
      <c r="F88" s="171">
        <f t="shared" ref="F88:F119" si="15">COUNTIF(E4:J4, "Very Low")</f>
        <v>1</v>
      </c>
      <c r="G88" s="381">
        <f t="shared" ref="G88:G119" si="16">COUNTIF(G4:L4, "Data Gap")</f>
        <v>0</v>
      </c>
      <c r="H88" s="171">
        <f t="shared" ref="H88:H119" si="17">COUNTIF(G4:L4, "Very Low")</f>
        <v>1</v>
      </c>
      <c r="I88" s="171">
        <f t="shared" ref="I88:I119" si="18">COUNTIF(G4:L4, "Low")</f>
        <v>1</v>
      </c>
      <c r="J88" s="171">
        <f t="shared" ref="J88:J119" si="19">COUNTIF(G4:L4, "Moderate")</f>
        <v>1</v>
      </c>
      <c r="K88" s="171">
        <f t="shared" ref="K88:K119" si="20">COUNTIF(G4:L4, "High")</f>
        <v>1</v>
      </c>
      <c r="L88" s="382">
        <f t="shared" ref="L88:L119" si="21">COUNTIF(G4:L4, "Very High")</f>
        <v>0</v>
      </c>
      <c r="M88" s="381">
        <f>COUNTIF(M4:AF4, "Data Gap")</f>
        <v>0</v>
      </c>
      <c r="N88" s="171">
        <f>COUNTIF(M4:AF4, "Very Low")</f>
        <v>8</v>
      </c>
      <c r="O88" s="171">
        <f>COUNTIF(M4:AF4, "Low")</f>
        <v>4</v>
      </c>
      <c r="P88" s="171">
        <f>COUNTIF(M4:AF4, "Moderate")</f>
        <v>7</v>
      </c>
      <c r="Q88" s="171">
        <f>COUNTIF(M4:AF4, "High")</f>
        <v>1</v>
      </c>
      <c r="R88" s="382">
        <f>COUNTIF(M4:AF4, "Very High")</f>
        <v>0</v>
      </c>
      <c r="S88" s="381">
        <f>COUNTIF(AG4:AR4, "Data Gap")</f>
        <v>0</v>
      </c>
      <c r="T88" s="171">
        <f>COUNTIF(AG4:AR4, "Very Low")</f>
        <v>3</v>
      </c>
      <c r="U88" s="171">
        <f>COUNTIF(AG4:AR4, "Low")</f>
        <v>0</v>
      </c>
      <c r="V88" s="171">
        <f>COUNTIF(AG4:AR4, "Moderate")</f>
        <v>1</v>
      </c>
      <c r="W88" s="171">
        <f>COUNTIF(AG4:AR4, "High")</f>
        <v>0</v>
      </c>
      <c r="X88" s="382">
        <f>COUNTIF(AG4:AR4, "Very High")</f>
        <v>0</v>
      </c>
      <c r="Y88" s="381">
        <f>COUNTIF(AS4:AV4, "Data Gap")</f>
        <v>0</v>
      </c>
      <c r="Z88" s="171">
        <f>COUNTIF(AS4:AV4, "Very Low")</f>
        <v>2</v>
      </c>
      <c r="AA88" s="171">
        <f>COUNTIF(AS4:AV4, "Low")</f>
        <v>0</v>
      </c>
      <c r="AB88" s="171">
        <f>COUNTIF(AS4:AV4, "Moderate")</f>
        <v>1</v>
      </c>
      <c r="AC88" s="171">
        <f>COUNTIF(AS4:AV4, "High")</f>
        <v>1</v>
      </c>
      <c r="AD88" s="382">
        <f>COUNTIF(AS4:AV4, "Very High")</f>
        <v>0</v>
      </c>
      <c r="AE88" s="6"/>
      <c r="AF88" s="6"/>
      <c r="AG88" s="6"/>
      <c r="AH88" s="6"/>
      <c r="AI88" s="6"/>
      <c r="AJ88" s="6"/>
      <c r="AK88" s="6"/>
      <c r="AL88" s="6"/>
      <c r="AM88" s="6"/>
      <c r="AN88" s="6"/>
      <c r="AO88" s="6"/>
      <c r="AP88" s="6"/>
      <c r="AQ88" s="6"/>
      <c r="AR88" s="6"/>
    </row>
    <row r="89" spans="1:44" ht="116">
      <c r="A89" s="152" t="s">
        <v>38</v>
      </c>
      <c r="B89" s="152" t="s">
        <v>39</v>
      </c>
      <c r="C89" s="165" t="s">
        <v>41</v>
      </c>
      <c r="D89" s="168">
        <v>2</v>
      </c>
      <c r="E89" s="381">
        <f t="shared" si="14"/>
        <v>0</v>
      </c>
      <c r="F89" s="171">
        <f t="shared" si="15"/>
        <v>0</v>
      </c>
      <c r="G89" s="381">
        <f t="shared" si="16"/>
        <v>0</v>
      </c>
      <c r="H89" s="171">
        <f t="shared" si="17"/>
        <v>0</v>
      </c>
      <c r="I89" s="171">
        <f t="shared" si="18"/>
        <v>2</v>
      </c>
      <c r="J89" s="171">
        <f t="shared" si="19"/>
        <v>0</v>
      </c>
      <c r="K89" s="171">
        <f t="shared" si="20"/>
        <v>0</v>
      </c>
      <c r="L89" s="382">
        <f t="shared" si="21"/>
        <v>0</v>
      </c>
      <c r="M89" s="381">
        <f t="shared" ref="M89:M152" si="22">COUNTIF(M5:AF5, "Data Gap")</f>
        <v>0</v>
      </c>
      <c r="N89" s="171">
        <f t="shared" ref="N89:N152" si="23">COUNTIF(M5:AF5, "Very Low")</f>
        <v>19</v>
      </c>
      <c r="O89" s="171">
        <f t="shared" ref="O89:O152" si="24">COUNTIF(M5:AF5, "Low")</f>
        <v>1</v>
      </c>
      <c r="P89" s="171">
        <f t="shared" ref="P89:P152" si="25">COUNTIF(M5:AF5, "Moderate")</f>
        <v>0</v>
      </c>
      <c r="Q89" s="171">
        <f t="shared" ref="Q89:Q152" si="26">COUNTIF(M5:AF5, "High")</f>
        <v>0</v>
      </c>
      <c r="R89" s="382">
        <f t="shared" ref="R89:R152" si="27">COUNTIF(M5:AF5, "Very High")</f>
        <v>0</v>
      </c>
      <c r="S89" s="381">
        <f t="shared" ref="S89:S152" si="28">COUNTIF(AG5:AR5, "Data Gap")</f>
        <v>0</v>
      </c>
      <c r="T89" s="171">
        <f t="shared" ref="T89:T152" si="29">COUNTIF(AG5:AR5, "Very Low")</f>
        <v>12</v>
      </c>
      <c r="U89" s="171">
        <f t="shared" ref="U89:U152" si="30">COUNTIF(AG5:AR5, "Low")</f>
        <v>0</v>
      </c>
      <c r="V89" s="171">
        <f t="shared" ref="V89:V152" si="31">COUNTIF(AG5:AR5, "Moderate")</f>
        <v>0</v>
      </c>
      <c r="W89" s="171">
        <f t="shared" ref="W89:W152" si="32">COUNTIF(AG5:AR5, "High")</f>
        <v>0</v>
      </c>
      <c r="X89" s="382">
        <f t="shared" ref="X89:X152" si="33">COUNTIF(AG5:AR5, "Very High")</f>
        <v>0</v>
      </c>
      <c r="Y89" s="381">
        <f t="shared" ref="Y89:Y152" si="34">COUNTIF(AS5:AV5, "Data Gap")</f>
        <v>0</v>
      </c>
      <c r="Z89" s="171">
        <f t="shared" ref="Z89:Z152" si="35">COUNTIF(AS5:AV5, "Very Low")</f>
        <v>4</v>
      </c>
      <c r="AA89" s="171">
        <f t="shared" ref="AA89:AA152" si="36">COUNTIF(AS5:AV5, "Low")</f>
        <v>0</v>
      </c>
      <c r="AB89" s="171">
        <f t="shared" ref="AB89:AB152" si="37">COUNTIF(AS5:AV5, "Moderate")</f>
        <v>0</v>
      </c>
      <c r="AC89" s="171">
        <f t="shared" ref="AC89:AC152" si="38">COUNTIF(AS5:AV5, "High")</f>
        <v>0</v>
      </c>
      <c r="AD89" s="382">
        <f t="shared" ref="AD89:AD152" si="39">COUNTIF(AS5:AV5, "Very High")</f>
        <v>0</v>
      </c>
      <c r="AE89" s="6"/>
      <c r="AF89" s="6"/>
      <c r="AG89" s="6"/>
      <c r="AH89" s="6"/>
      <c r="AI89" s="6"/>
      <c r="AJ89" s="6"/>
      <c r="AK89" s="6"/>
      <c r="AL89" s="6"/>
      <c r="AM89" s="6"/>
      <c r="AN89" s="6"/>
      <c r="AO89" s="6"/>
      <c r="AP89" s="6"/>
      <c r="AQ89" s="6"/>
      <c r="AR89" s="6"/>
    </row>
    <row r="90" spans="1:44" ht="116">
      <c r="A90" s="152" t="s">
        <v>38</v>
      </c>
      <c r="B90" s="152" t="s">
        <v>39</v>
      </c>
      <c r="C90" s="165" t="s">
        <v>44</v>
      </c>
      <c r="D90" s="168">
        <v>3</v>
      </c>
      <c r="E90" s="381">
        <f t="shared" si="14"/>
        <v>0</v>
      </c>
      <c r="F90" s="171">
        <f t="shared" si="15"/>
        <v>3</v>
      </c>
      <c r="G90" s="381">
        <f t="shared" si="16"/>
        <v>0</v>
      </c>
      <c r="H90" s="171">
        <f t="shared" si="17"/>
        <v>3</v>
      </c>
      <c r="I90" s="171">
        <f t="shared" si="18"/>
        <v>0</v>
      </c>
      <c r="J90" s="171">
        <f t="shared" si="19"/>
        <v>2</v>
      </c>
      <c r="K90" s="171">
        <f t="shared" si="20"/>
        <v>0</v>
      </c>
      <c r="L90" s="382">
        <f t="shared" si="21"/>
        <v>1</v>
      </c>
      <c r="M90" s="381">
        <f t="shared" si="22"/>
        <v>0</v>
      </c>
      <c r="N90" s="171">
        <f t="shared" si="23"/>
        <v>17</v>
      </c>
      <c r="O90" s="171">
        <f t="shared" si="24"/>
        <v>3</v>
      </c>
      <c r="P90" s="171">
        <f t="shared" si="25"/>
        <v>0</v>
      </c>
      <c r="Q90" s="171">
        <f t="shared" si="26"/>
        <v>0</v>
      </c>
      <c r="R90" s="382">
        <f t="shared" si="27"/>
        <v>0</v>
      </c>
      <c r="S90" s="381">
        <f t="shared" si="28"/>
        <v>0</v>
      </c>
      <c r="T90" s="171">
        <f t="shared" si="29"/>
        <v>12</v>
      </c>
      <c r="U90" s="171">
        <f t="shared" si="30"/>
        <v>0</v>
      </c>
      <c r="V90" s="171">
        <f t="shared" si="31"/>
        <v>0</v>
      </c>
      <c r="W90" s="171">
        <f t="shared" si="32"/>
        <v>0</v>
      </c>
      <c r="X90" s="382">
        <f t="shared" si="33"/>
        <v>0</v>
      </c>
      <c r="Y90" s="381">
        <f t="shared" si="34"/>
        <v>0</v>
      </c>
      <c r="Z90" s="171">
        <f t="shared" si="35"/>
        <v>4</v>
      </c>
      <c r="AA90" s="171">
        <f t="shared" si="36"/>
        <v>0</v>
      </c>
      <c r="AB90" s="171">
        <f t="shared" si="37"/>
        <v>0</v>
      </c>
      <c r="AC90" s="171">
        <f t="shared" si="38"/>
        <v>0</v>
      </c>
      <c r="AD90" s="382">
        <f t="shared" si="39"/>
        <v>0</v>
      </c>
      <c r="AE90" s="6"/>
      <c r="AF90" s="6"/>
      <c r="AG90" s="6"/>
      <c r="AH90" s="6"/>
      <c r="AI90" s="6"/>
      <c r="AJ90" s="6"/>
      <c r="AK90" s="6"/>
      <c r="AL90" s="6"/>
      <c r="AM90" s="6"/>
      <c r="AN90" s="6"/>
      <c r="AO90" s="6"/>
      <c r="AP90" s="6"/>
      <c r="AQ90" s="6"/>
      <c r="AR90" s="6"/>
    </row>
    <row r="91" spans="1:44" ht="116">
      <c r="A91" s="152" t="s">
        <v>38</v>
      </c>
      <c r="B91" s="152" t="s">
        <v>39</v>
      </c>
      <c r="C91" s="165" t="s">
        <v>45</v>
      </c>
      <c r="D91" s="168">
        <v>4</v>
      </c>
      <c r="E91" s="381">
        <f t="shared" si="14"/>
        <v>0</v>
      </c>
      <c r="F91" s="171">
        <f t="shared" si="15"/>
        <v>0</v>
      </c>
      <c r="G91" s="381">
        <f t="shared" si="16"/>
        <v>0</v>
      </c>
      <c r="H91" s="171">
        <f t="shared" si="17"/>
        <v>0</v>
      </c>
      <c r="I91" s="171">
        <f t="shared" si="18"/>
        <v>0</v>
      </c>
      <c r="J91" s="171">
        <f t="shared" si="19"/>
        <v>0</v>
      </c>
      <c r="K91" s="171">
        <f t="shared" si="20"/>
        <v>0</v>
      </c>
      <c r="L91" s="382">
        <f t="shared" si="21"/>
        <v>0</v>
      </c>
      <c r="M91" s="381">
        <f t="shared" si="22"/>
        <v>0</v>
      </c>
      <c r="N91" s="171">
        <f t="shared" si="23"/>
        <v>0</v>
      </c>
      <c r="O91" s="171">
        <f t="shared" si="24"/>
        <v>0</v>
      </c>
      <c r="P91" s="171">
        <f t="shared" si="25"/>
        <v>0</v>
      </c>
      <c r="Q91" s="171">
        <f t="shared" si="26"/>
        <v>0</v>
      </c>
      <c r="R91" s="382">
        <f t="shared" si="27"/>
        <v>0</v>
      </c>
      <c r="S91" s="381">
        <f t="shared" si="28"/>
        <v>0</v>
      </c>
      <c r="T91" s="171">
        <f t="shared" si="29"/>
        <v>0</v>
      </c>
      <c r="U91" s="171">
        <f t="shared" si="30"/>
        <v>0</v>
      </c>
      <c r="V91" s="171">
        <f t="shared" si="31"/>
        <v>0</v>
      </c>
      <c r="W91" s="171">
        <f t="shared" si="32"/>
        <v>0</v>
      </c>
      <c r="X91" s="382">
        <f t="shared" si="33"/>
        <v>0</v>
      </c>
      <c r="Y91" s="381">
        <f t="shared" si="34"/>
        <v>0</v>
      </c>
      <c r="Z91" s="171">
        <f t="shared" si="35"/>
        <v>0</v>
      </c>
      <c r="AA91" s="171">
        <f t="shared" si="36"/>
        <v>0</v>
      </c>
      <c r="AB91" s="171">
        <f t="shared" si="37"/>
        <v>0</v>
      </c>
      <c r="AC91" s="171">
        <f t="shared" si="38"/>
        <v>0</v>
      </c>
      <c r="AD91" s="382">
        <f t="shared" si="39"/>
        <v>0</v>
      </c>
      <c r="AE91" s="6"/>
      <c r="AF91" s="6"/>
      <c r="AG91" s="6"/>
      <c r="AH91" s="6"/>
      <c r="AI91" s="6"/>
      <c r="AJ91" s="6"/>
      <c r="AK91" s="6"/>
      <c r="AL91" s="6"/>
      <c r="AM91" s="6"/>
      <c r="AN91" s="6"/>
      <c r="AO91" s="6"/>
      <c r="AP91" s="6"/>
      <c r="AQ91" s="6"/>
      <c r="AR91" s="6"/>
    </row>
    <row r="92" spans="1:44" ht="116">
      <c r="A92" s="152" t="s">
        <v>38</v>
      </c>
      <c r="B92" s="152" t="s">
        <v>39</v>
      </c>
      <c r="C92" s="166" t="s">
        <v>46</v>
      </c>
      <c r="D92" s="168">
        <v>5</v>
      </c>
      <c r="E92" s="381">
        <f t="shared" si="14"/>
        <v>0</v>
      </c>
      <c r="F92" s="171">
        <f t="shared" si="15"/>
        <v>0</v>
      </c>
      <c r="G92" s="381">
        <f t="shared" si="16"/>
        <v>0</v>
      </c>
      <c r="H92" s="171">
        <f t="shared" si="17"/>
        <v>0</v>
      </c>
      <c r="I92" s="171">
        <f t="shared" si="18"/>
        <v>2</v>
      </c>
      <c r="J92" s="171">
        <f t="shared" si="19"/>
        <v>0</v>
      </c>
      <c r="K92" s="171">
        <f t="shared" si="20"/>
        <v>0</v>
      </c>
      <c r="L92" s="382">
        <f t="shared" si="21"/>
        <v>0</v>
      </c>
      <c r="M92" s="381">
        <f t="shared" si="22"/>
        <v>0</v>
      </c>
      <c r="N92" s="171">
        <f t="shared" si="23"/>
        <v>20</v>
      </c>
      <c r="O92" s="171">
        <f t="shared" si="24"/>
        <v>0</v>
      </c>
      <c r="P92" s="171">
        <f t="shared" si="25"/>
        <v>0</v>
      </c>
      <c r="Q92" s="171">
        <f t="shared" si="26"/>
        <v>0</v>
      </c>
      <c r="R92" s="382">
        <f t="shared" si="27"/>
        <v>0</v>
      </c>
      <c r="S92" s="381">
        <f t="shared" si="28"/>
        <v>0</v>
      </c>
      <c r="T92" s="171">
        <f t="shared" si="29"/>
        <v>12</v>
      </c>
      <c r="U92" s="171">
        <f t="shared" si="30"/>
        <v>0</v>
      </c>
      <c r="V92" s="171">
        <f t="shared" si="31"/>
        <v>0</v>
      </c>
      <c r="W92" s="171">
        <f t="shared" si="32"/>
        <v>0</v>
      </c>
      <c r="X92" s="382">
        <f t="shared" si="33"/>
        <v>0</v>
      </c>
      <c r="Y92" s="381">
        <f t="shared" si="34"/>
        <v>0</v>
      </c>
      <c r="Z92" s="171">
        <f t="shared" si="35"/>
        <v>2</v>
      </c>
      <c r="AA92" s="171">
        <f t="shared" si="36"/>
        <v>2</v>
      </c>
      <c r="AB92" s="171">
        <f t="shared" si="37"/>
        <v>0</v>
      </c>
      <c r="AC92" s="171">
        <f t="shared" si="38"/>
        <v>0</v>
      </c>
      <c r="AD92" s="382">
        <f t="shared" si="39"/>
        <v>0</v>
      </c>
      <c r="AE92" s="6"/>
      <c r="AF92" s="6"/>
      <c r="AG92" s="6"/>
      <c r="AH92" s="6"/>
      <c r="AI92" s="6"/>
      <c r="AJ92" s="6"/>
      <c r="AK92" s="6"/>
      <c r="AL92" s="6"/>
      <c r="AM92" s="6"/>
      <c r="AN92" s="6"/>
      <c r="AO92" s="6"/>
      <c r="AP92" s="6"/>
      <c r="AQ92" s="6"/>
      <c r="AR92" s="6"/>
    </row>
    <row r="93" spans="1:44" ht="116">
      <c r="A93" s="152" t="s">
        <v>38</v>
      </c>
      <c r="B93" s="152" t="s">
        <v>47</v>
      </c>
      <c r="C93" s="165" t="s">
        <v>48</v>
      </c>
      <c r="D93" s="168">
        <v>6</v>
      </c>
      <c r="E93" s="381">
        <f t="shared" si="14"/>
        <v>0</v>
      </c>
      <c r="F93" s="171">
        <f t="shared" si="15"/>
        <v>0</v>
      </c>
      <c r="G93" s="381">
        <f t="shared" si="16"/>
        <v>0</v>
      </c>
      <c r="H93" s="171">
        <f t="shared" si="17"/>
        <v>0</v>
      </c>
      <c r="I93" s="171">
        <f t="shared" si="18"/>
        <v>0</v>
      </c>
      <c r="J93" s="171">
        <f t="shared" si="19"/>
        <v>1</v>
      </c>
      <c r="K93" s="171">
        <f t="shared" si="20"/>
        <v>1</v>
      </c>
      <c r="L93" s="382">
        <f t="shared" si="21"/>
        <v>2</v>
      </c>
      <c r="M93" s="381">
        <f t="shared" si="22"/>
        <v>0</v>
      </c>
      <c r="N93" s="171">
        <f t="shared" si="23"/>
        <v>4</v>
      </c>
      <c r="O93" s="171">
        <f t="shared" si="24"/>
        <v>2</v>
      </c>
      <c r="P93" s="171">
        <f t="shared" si="25"/>
        <v>2</v>
      </c>
      <c r="Q93" s="171">
        <f t="shared" si="26"/>
        <v>5</v>
      </c>
      <c r="R93" s="382">
        <f t="shared" si="27"/>
        <v>7</v>
      </c>
      <c r="S93" s="381">
        <f t="shared" si="28"/>
        <v>0</v>
      </c>
      <c r="T93" s="171">
        <f t="shared" si="29"/>
        <v>1</v>
      </c>
      <c r="U93" s="171">
        <f t="shared" si="30"/>
        <v>1</v>
      </c>
      <c r="V93" s="171">
        <f t="shared" si="31"/>
        <v>0</v>
      </c>
      <c r="W93" s="171">
        <f t="shared" si="32"/>
        <v>1</v>
      </c>
      <c r="X93" s="382">
        <f t="shared" si="33"/>
        <v>5</v>
      </c>
      <c r="Y93" s="381">
        <f t="shared" si="34"/>
        <v>0</v>
      </c>
      <c r="Z93" s="171">
        <f t="shared" si="35"/>
        <v>1</v>
      </c>
      <c r="AA93" s="171">
        <f t="shared" si="36"/>
        <v>0</v>
      </c>
      <c r="AB93" s="171">
        <f t="shared" si="37"/>
        <v>1</v>
      </c>
      <c r="AC93" s="171">
        <f t="shared" si="38"/>
        <v>0</v>
      </c>
      <c r="AD93" s="382">
        <f t="shared" si="39"/>
        <v>2</v>
      </c>
      <c r="AE93" s="6"/>
      <c r="AF93" s="6"/>
      <c r="AG93" s="6"/>
      <c r="AH93" s="6"/>
      <c r="AI93" s="6"/>
      <c r="AJ93" s="6"/>
      <c r="AK93" s="6"/>
      <c r="AL93" s="6"/>
      <c r="AM93" s="6"/>
      <c r="AN93" s="6"/>
      <c r="AO93" s="6"/>
      <c r="AP93" s="6"/>
      <c r="AQ93" s="6"/>
      <c r="AR93" s="6"/>
    </row>
    <row r="94" spans="1:44" ht="116">
      <c r="A94" s="152" t="s">
        <v>38</v>
      </c>
      <c r="B94" s="152" t="s">
        <v>47</v>
      </c>
      <c r="C94" s="165" t="s">
        <v>49</v>
      </c>
      <c r="D94" s="168">
        <v>7</v>
      </c>
      <c r="E94" s="381">
        <f t="shared" si="14"/>
        <v>0</v>
      </c>
      <c r="F94" s="171">
        <f t="shared" si="15"/>
        <v>0</v>
      </c>
      <c r="G94" s="381">
        <f t="shared" si="16"/>
        <v>0</v>
      </c>
      <c r="H94" s="171">
        <f t="shared" si="17"/>
        <v>0</v>
      </c>
      <c r="I94" s="171">
        <f t="shared" si="18"/>
        <v>1</v>
      </c>
      <c r="J94" s="171">
        <f t="shared" si="19"/>
        <v>2</v>
      </c>
      <c r="K94" s="171">
        <f t="shared" si="20"/>
        <v>0</v>
      </c>
      <c r="L94" s="382">
        <f t="shared" si="21"/>
        <v>1</v>
      </c>
      <c r="M94" s="381">
        <f t="shared" si="22"/>
        <v>0</v>
      </c>
      <c r="N94" s="171">
        <f t="shared" si="23"/>
        <v>6</v>
      </c>
      <c r="O94" s="171">
        <f t="shared" si="24"/>
        <v>2</v>
      </c>
      <c r="P94" s="171">
        <f t="shared" si="25"/>
        <v>3</v>
      </c>
      <c r="Q94" s="171">
        <f t="shared" si="26"/>
        <v>4</v>
      </c>
      <c r="R94" s="382">
        <f t="shared" si="27"/>
        <v>3</v>
      </c>
      <c r="S94" s="381">
        <f t="shared" si="28"/>
        <v>0</v>
      </c>
      <c r="T94" s="171">
        <f t="shared" si="29"/>
        <v>4</v>
      </c>
      <c r="U94" s="171">
        <f t="shared" si="30"/>
        <v>3</v>
      </c>
      <c r="V94" s="171">
        <f t="shared" si="31"/>
        <v>2</v>
      </c>
      <c r="W94" s="171">
        <f t="shared" si="32"/>
        <v>0</v>
      </c>
      <c r="X94" s="382">
        <f t="shared" si="33"/>
        <v>1</v>
      </c>
      <c r="Y94" s="381">
        <f t="shared" si="34"/>
        <v>0</v>
      </c>
      <c r="Z94" s="171">
        <f t="shared" si="35"/>
        <v>4</v>
      </c>
      <c r="AA94" s="171">
        <f t="shared" si="36"/>
        <v>0</v>
      </c>
      <c r="AB94" s="171">
        <f t="shared" si="37"/>
        <v>0</v>
      </c>
      <c r="AC94" s="171">
        <f t="shared" si="38"/>
        <v>0</v>
      </c>
      <c r="AD94" s="382">
        <f t="shared" si="39"/>
        <v>0</v>
      </c>
      <c r="AE94" s="6"/>
      <c r="AF94" s="6"/>
      <c r="AG94" s="6"/>
      <c r="AH94" s="6"/>
      <c r="AI94" s="6"/>
      <c r="AJ94" s="6"/>
      <c r="AK94" s="6"/>
      <c r="AL94" s="6"/>
      <c r="AM94" s="6"/>
      <c r="AN94" s="6"/>
      <c r="AO94" s="6"/>
      <c r="AP94" s="6"/>
      <c r="AQ94" s="6"/>
      <c r="AR94" s="6"/>
    </row>
    <row r="95" spans="1:44" ht="116">
      <c r="A95" s="152" t="s">
        <v>38</v>
      </c>
      <c r="B95" s="152" t="s">
        <v>47</v>
      </c>
      <c r="C95" s="165" t="s">
        <v>50</v>
      </c>
      <c r="D95" s="168">
        <v>8</v>
      </c>
      <c r="E95" s="381">
        <f t="shared" si="14"/>
        <v>0</v>
      </c>
      <c r="F95" s="171">
        <f t="shared" si="15"/>
        <v>3</v>
      </c>
      <c r="G95" s="381">
        <f t="shared" si="16"/>
        <v>0</v>
      </c>
      <c r="H95" s="171">
        <f t="shared" si="17"/>
        <v>1</v>
      </c>
      <c r="I95" s="171">
        <f t="shared" si="18"/>
        <v>2</v>
      </c>
      <c r="J95" s="171">
        <f t="shared" si="19"/>
        <v>2</v>
      </c>
      <c r="K95" s="171">
        <f t="shared" si="20"/>
        <v>0</v>
      </c>
      <c r="L95" s="382">
        <f t="shared" si="21"/>
        <v>1</v>
      </c>
      <c r="M95" s="381">
        <f t="shared" si="22"/>
        <v>0</v>
      </c>
      <c r="N95" s="171">
        <f t="shared" si="23"/>
        <v>10</v>
      </c>
      <c r="O95" s="171">
        <f t="shared" si="24"/>
        <v>2</v>
      </c>
      <c r="P95" s="171">
        <f t="shared" si="25"/>
        <v>2</v>
      </c>
      <c r="Q95" s="171">
        <f t="shared" si="26"/>
        <v>2</v>
      </c>
      <c r="R95" s="382">
        <f t="shared" si="27"/>
        <v>2</v>
      </c>
      <c r="S95" s="381">
        <f t="shared" si="28"/>
        <v>0</v>
      </c>
      <c r="T95" s="171">
        <f t="shared" si="29"/>
        <v>6</v>
      </c>
      <c r="U95" s="171">
        <f t="shared" si="30"/>
        <v>3</v>
      </c>
      <c r="V95" s="171">
        <f t="shared" si="31"/>
        <v>2</v>
      </c>
      <c r="W95" s="171">
        <f t="shared" si="32"/>
        <v>0</v>
      </c>
      <c r="X95" s="382">
        <f t="shared" si="33"/>
        <v>1</v>
      </c>
      <c r="Y95" s="381">
        <f t="shared" si="34"/>
        <v>0</v>
      </c>
      <c r="Z95" s="171">
        <f t="shared" si="35"/>
        <v>4</v>
      </c>
      <c r="AA95" s="171">
        <f t="shared" si="36"/>
        <v>0</v>
      </c>
      <c r="AB95" s="171">
        <f t="shared" si="37"/>
        <v>0</v>
      </c>
      <c r="AC95" s="171">
        <f t="shared" si="38"/>
        <v>0</v>
      </c>
      <c r="AD95" s="382">
        <f t="shared" si="39"/>
        <v>0</v>
      </c>
      <c r="AE95" s="6"/>
      <c r="AF95" s="6"/>
      <c r="AG95" s="6"/>
      <c r="AH95" s="6"/>
      <c r="AI95" s="6"/>
      <c r="AJ95" s="6"/>
      <c r="AK95" s="6"/>
      <c r="AL95" s="6"/>
      <c r="AM95" s="6"/>
      <c r="AN95" s="6"/>
      <c r="AO95" s="6"/>
      <c r="AP95" s="6"/>
      <c r="AQ95" s="6"/>
      <c r="AR95" s="6"/>
    </row>
    <row r="96" spans="1:44" ht="116">
      <c r="A96" s="152" t="s">
        <v>38</v>
      </c>
      <c r="B96" s="152" t="s">
        <v>51</v>
      </c>
      <c r="C96" s="165" t="s">
        <v>52</v>
      </c>
      <c r="D96" s="168">
        <v>9</v>
      </c>
      <c r="E96" s="381">
        <f t="shared" si="14"/>
        <v>0</v>
      </c>
      <c r="F96" s="171">
        <f t="shared" si="15"/>
        <v>2</v>
      </c>
      <c r="G96" s="381">
        <f t="shared" si="16"/>
        <v>0</v>
      </c>
      <c r="H96" s="171">
        <f t="shared" si="17"/>
        <v>0</v>
      </c>
      <c r="I96" s="171">
        <f t="shared" si="18"/>
        <v>0</v>
      </c>
      <c r="J96" s="171">
        <f t="shared" si="19"/>
        <v>2</v>
      </c>
      <c r="K96" s="171">
        <f t="shared" si="20"/>
        <v>2</v>
      </c>
      <c r="L96" s="382">
        <f t="shared" si="21"/>
        <v>2</v>
      </c>
      <c r="M96" s="381">
        <f t="shared" si="22"/>
        <v>0</v>
      </c>
      <c r="N96" s="171">
        <f t="shared" si="23"/>
        <v>13</v>
      </c>
      <c r="O96" s="171">
        <f t="shared" si="24"/>
        <v>5</v>
      </c>
      <c r="P96" s="171">
        <f t="shared" si="25"/>
        <v>2</v>
      </c>
      <c r="Q96" s="171">
        <f t="shared" si="26"/>
        <v>0</v>
      </c>
      <c r="R96" s="382">
        <f t="shared" si="27"/>
        <v>0</v>
      </c>
      <c r="S96" s="381">
        <f t="shared" si="28"/>
        <v>0</v>
      </c>
      <c r="T96" s="171">
        <f t="shared" si="29"/>
        <v>8</v>
      </c>
      <c r="U96" s="171">
        <f t="shared" si="30"/>
        <v>4</v>
      </c>
      <c r="V96" s="171">
        <f t="shared" si="31"/>
        <v>0</v>
      </c>
      <c r="W96" s="171">
        <f t="shared" si="32"/>
        <v>0</v>
      </c>
      <c r="X96" s="382">
        <f t="shared" si="33"/>
        <v>0</v>
      </c>
      <c r="Y96" s="381">
        <f t="shared" si="34"/>
        <v>0</v>
      </c>
      <c r="Z96" s="171">
        <f t="shared" si="35"/>
        <v>2</v>
      </c>
      <c r="AA96" s="171">
        <f t="shared" si="36"/>
        <v>2</v>
      </c>
      <c r="AB96" s="171">
        <f t="shared" si="37"/>
        <v>0</v>
      </c>
      <c r="AC96" s="171">
        <f t="shared" si="38"/>
        <v>0</v>
      </c>
      <c r="AD96" s="382">
        <f t="shared" si="39"/>
        <v>0</v>
      </c>
      <c r="AE96" s="6"/>
      <c r="AF96" s="6"/>
      <c r="AG96" s="6"/>
      <c r="AH96" s="6"/>
      <c r="AI96" s="6"/>
      <c r="AJ96" s="6"/>
      <c r="AK96" s="6"/>
      <c r="AL96" s="6"/>
      <c r="AM96" s="6"/>
      <c r="AN96" s="6"/>
      <c r="AO96" s="6"/>
      <c r="AP96" s="6"/>
      <c r="AQ96" s="6"/>
      <c r="AR96" s="6"/>
    </row>
    <row r="97" spans="1:44" ht="116">
      <c r="A97" s="152" t="s">
        <v>38</v>
      </c>
      <c r="B97" s="152" t="s">
        <v>51</v>
      </c>
      <c r="C97" s="165" t="s">
        <v>53</v>
      </c>
      <c r="D97" s="168">
        <v>10</v>
      </c>
      <c r="E97" s="381">
        <f t="shared" si="14"/>
        <v>0</v>
      </c>
      <c r="F97" s="171">
        <f t="shared" si="15"/>
        <v>2</v>
      </c>
      <c r="G97" s="381">
        <f t="shared" si="16"/>
        <v>0</v>
      </c>
      <c r="H97" s="171">
        <f t="shared" si="17"/>
        <v>0</v>
      </c>
      <c r="I97" s="171">
        <f t="shared" si="18"/>
        <v>0</v>
      </c>
      <c r="J97" s="171">
        <f t="shared" si="19"/>
        <v>0</v>
      </c>
      <c r="K97" s="171">
        <f t="shared" si="20"/>
        <v>0</v>
      </c>
      <c r="L97" s="382">
        <f t="shared" si="21"/>
        <v>0</v>
      </c>
      <c r="M97" s="381">
        <f t="shared" si="22"/>
        <v>0</v>
      </c>
      <c r="N97" s="171">
        <f t="shared" si="23"/>
        <v>0</v>
      </c>
      <c r="O97" s="171">
        <f t="shared" si="24"/>
        <v>0</v>
      </c>
      <c r="P97" s="171">
        <f t="shared" si="25"/>
        <v>0</v>
      </c>
      <c r="Q97" s="171">
        <f t="shared" si="26"/>
        <v>0</v>
      </c>
      <c r="R97" s="382">
        <f t="shared" si="27"/>
        <v>0</v>
      </c>
      <c r="S97" s="381">
        <f t="shared" si="28"/>
        <v>0</v>
      </c>
      <c r="T97" s="171">
        <f t="shared" si="29"/>
        <v>10</v>
      </c>
      <c r="U97" s="171">
        <f t="shared" si="30"/>
        <v>2</v>
      </c>
      <c r="V97" s="171">
        <f t="shared" si="31"/>
        <v>0</v>
      </c>
      <c r="W97" s="171">
        <f t="shared" si="32"/>
        <v>0</v>
      </c>
      <c r="X97" s="382">
        <f t="shared" si="33"/>
        <v>0</v>
      </c>
      <c r="Y97" s="381">
        <f t="shared" si="34"/>
        <v>0</v>
      </c>
      <c r="Z97" s="171">
        <f t="shared" si="35"/>
        <v>2</v>
      </c>
      <c r="AA97" s="171">
        <f t="shared" si="36"/>
        <v>2</v>
      </c>
      <c r="AB97" s="171">
        <f t="shared" si="37"/>
        <v>0</v>
      </c>
      <c r="AC97" s="171">
        <f t="shared" si="38"/>
        <v>0</v>
      </c>
      <c r="AD97" s="382">
        <f t="shared" si="39"/>
        <v>0</v>
      </c>
      <c r="AE97" s="6"/>
      <c r="AF97" s="6"/>
      <c r="AG97" s="6"/>
      <c r="AH97" s="6"/>
      <c r="AI97" s="6"/>
      <c r="AJ97" s="6"/>
      <c r="AK97" s="6"/>
      <c r="AL97" s="6"/>
      <c r="AM97" s="6"/>
      <c r="AN97" s="6"/>
      <c r="AO97" s="6"/>
      <c r="AP97" s="6"/>
      <c r="AQ97" s="6"/>
      <c r="AR97" s="6"/>
    </row>
    <row r="98" spans="1:44" ht="116">
      <c r="A98" s="152" t="s">
        <v>38</v>
      </c>
      <c r="B98" s="152" t="s">
        <v>54</v>
      </c>
      <c r="C98" s="165" t="s">
        <v>55</v>
      </c>
      <c r="D98" s="168">
        <v>11</v>
      </c>
      <c r="E98" s="381">
        <f t="shared" si="14"/>
        <v>0</v>
      </c>
      <c r="F98" s="171">
        <f t="shared" si="15"/>
        <v>0</v>
      </c>
      <c r="G98" s="381">
        <f t="shared" si="16"/>
        <v>0</v>
      </c>
      <c r="H98" s="171">
        <f t="shared" si="17"/>
        <v>0</v>
      </c>
      <c r="I98" s="171">
        <f t="shared" si="18"/>
        <v>0</v>
      </c>
      <c r="J98" s="171">
        <f t="shared" si="19"/>
        <v>1</v>
      </c>
      <c r="K98" s="171">
        <f t="shared" si="20"/>
        <v>2</v>
      </c>
      <c r="L98" s="382">
        <f t="shared" si="21"/>
        <v>1</v>
      </c>
      <c r="M98" s="381">
        <f t="shared" si="22"/>
        <v>0</v>
      </c>
      <c r="N98" s="171">
        <f t="shared" si="23"/>
        <v>6</v>
      </c>
      <c r="O98" s="171">
        <f t="shared" si="24"/>
        <v>9</v>
      </c>
      <c r="P98" s="171">
        <f t="shared" si="25"/>
        <v>4</v>
      </c>
      <c r="Q98" s="171">
        <f t="shared" si="26"/>
        <v>1</v>
      </c>
      <c r="R98" s="382">
        <f t="shared" si="27"/>
        <v>0</v>
      </c>
      <c r="S98" s="381">
        <f t="shared" si="28"/>
        <v>0</v>
      </c>
      <c r="T98" s="171">
        <f t="shared" si="29"/>
        <v>1</v>
      </c>
      <c r="U98" s="171">
        <f t="shared" si="30"/>
        <v>2</v>
      </c>
      <c r="V98" s="171">
        <f t="shared" si="31"/>
        <v>1</v>
      </c>
      <c r="W98" s="171">
        <f t="shared" si="32"/>
        <v>0</v>
      </c>
      <c r="X98" s="382">
        <f t="shared" si="33"/>
        <v>0</v>
      </c>
      <c r="Y98" s="381">
        <f t="shared" si="34"/>
        <v>0</v>
      </c>
      <c r="Z98" s="171">
        <f t="shared" si="35"/>
        <v>3</v>
      </c>
      <c r="AA98" s="171">
        <f t="shared" si="36"/>
        <v>0</v>
      </c>
      <c r="AB98" s="171">
        <f t="shared" si="37"/>
        <v>0</v>
      </c>
      <c r="AC98" s="171">
        <f t="shared" si="38"/>
        <v>0</v>
      </c>
      <c r="AD98" s="382">
        <f t="shared" si="39"/>
        <v>0</v>
      </c>
      <c r="AE98" s="6"/>
      <c r="AF98" s="6"/>
      <c r="AG98" s="6"/>
      <c r="AH98" s="6"/>
      <c r="AI98" s="6"/>
      <c r="AJ98" s="6"/>
      <c r="AK98" s="6"/>
      <c r="AL98" s="6"/>
      <c r="AM98" s="6"/>
      <c r="AN98" s="6"/>
      <c r="AO98" s="6"/>
      <c r="AP98" s="6"/>
      <c r="AQ98" s="6"/>
      <c r="AR98" s="6"/>
    </row>
    <row r="99" spans="1:44" ht="116">
      <c r="A99" s="152" t="s">
        <v>38</v>
      </c>
      <c r="B99" s="152" t="s">
        <v>54</v>
      </c>
      <c r="C99" s="165" t="s">
        <v>56</v>
      </c>
      <c r="D99" s="168">
        <v>12</v>
      </c>
      <c r="E99" s="381">
        <f t="shared" si="14"/>
        <v>0</v>
      </c>
      <c r="F99" s="171">
        <f t="shared" si="15"/>
        <v>2</v>
      </c>
      <c r="G99" s="381">
        <f t="shared" si="16"/>
        <v>0</v>
      </c>
      <c r="H99" s="171">
        <f t="shared" si="17"/>
        <v>0</v>
      </c>
      <c r="I99" s="171">
        <f t="shared" si="18"/>
        <v>1</v>
      </c>
      <c r="J99" s="171">
        <f t="shared" si="19"/>
        <v>1</v>
      </c>
      <c r="K99" s="171">
        <f t="shared" si="20"/>
        <v>0</v>
      </c>
      <c r="L99" s="382">
        <f t="shared" si="21"/>
        <v>0</v>
      </c>
      <c r="M99" s="381">
        <f t="shared" si="22"/>
        <v>0</v>
      </c>
      <c r="N99" s="171">
        <f t="shared" si="23"/>
        <v>0</v>
      </c>
      <c r="O99" s="171">
        <f t="shared" si="24"/>
        <v>0</v>
      </c>
      <c r="P99" s="171">
        <f t="shared" si="25"/>
        <v>0</v>
      </c>
      <c r="Q99" s="171">
        <f t="shared" si="26"/>
        <v>0</v>
      </c>
      <c r="R99" s="382">
        <f t="shared" si="27"/>
        <v>0</v>
      </c>
      <c r="S99" s="381">
        <f t="shared" si="28"/>
        <v>0</v>
      </c>
      <c r="T99" s="171">
        <f t="shared" si="29"/>
        <v>0</v>
      </c>
      <c r="U99" s="171">
        <f t="shared" si="30"/>
        <v>0</v>
      </c>
      <c r="V99" s="171">
        <f t="shared" si="31"/>
        <v>0</v>
      </c>
      <c r="W99" s="171">
        <f t="shared" si="32"/>
        <v>0</v>
      </c>
      <c r="X99" s="382">
        <f t="shared" si="33"/>
        <v>0</v>
      </c>
      <c r="Y99" s="381">
        <f t="shared" si="34"/>
        <v>0</v>
      </c>
      <c r="Z99" s="171">
        <f t="shared" si="35"/>
        <v>0</v>
      </c>
      <c r="AA99" s="171">
        <f t="shared" si="36"/>
        <v>0</v>
      </c>
      <c r="AB99" s="171">
        <f t="shared" si="37"/>
        <v>0</v>
      </c>
      <c r="AC99" s="171">
        <f t="shared" si="38"/>
        <v>0</v>
      </c>
      <c r="AD99" s="382">
        <f t="shared" si="39"/>
        <v>0</v>
      </c>
      <c r="AE99" s="6"/>
      <c r="AF99" s="6"/>
      <c r="AG99" s="6"/>
      <c r="AH99" s="6"/>
      <c r="AI99" s="6"/>
      <c r="AJ99" s="6"/>
      <c r="AK99" s="6"/>
      <c r="AL99" s="6"/>
      <c r="AM99" s="6"/>
      <c r="AN99" s="6"/>
      <c r="AO99" s="6"/>
      <c r="AP99" s="6"/>
      <c r="AQ99" s="6"/>
      <c r="AR99" s="6"/>
    </row>
    <row r="100" spans="1:44" ht="116">
      <c r="A100" s="152" t="s">
        <v>38</v>
      </c>
      <c r="B100" s="152" t="s">
        <v>54</v>
      </c>
      <c r="C100" s="165" t="s">
        <v>57</v>
      </c>
      <c r="D100" s="168">
        <v>13</v>
      </c>
      <c r="E100" s="381">
        <f t="shared" si="14"/>
        <v>0</v>
      </c>
      <c r="F100" s="171">
        <f t="shared" si="15"/>
        <v>0</v>
      </c>
      <c r="G100" s="381">
        <f t="shared" si="16"/>
        <v>0</v>
      </c>
      <c r="H100" s="171">
        <f t="shared" si="17"/>
        <v>0</v>
      </c>
      <c r="I100" s="171">
        <f t="shared" si="18"/>
        <v>0</v>
      </c>
      <c r="J100" s="171">
        <f t="shared" si="19"/>
        <v>0</v>
      </c>
      <c r="K100" s="171">
        <f t="shared" si="20"/>
        <v>0</v>
      </c>
      <c r="L100" s="382">
        <f t="shared" si="21"/>
        <v>0</v>
      </c>
      <c r="M100" s="381">
        <f t="shared" si="22"/>
        <v>0</v>
      </c>
      <c r="N100" s="171">
        <f t="shared" si="23"/>
        <v>0</v>
      </c>
      <c r="O100" s="171">
        <f t="shared" si="24"/>
        <v>0</v>
      </c>
      <c r="P100" s="171">
        <f t="shared" si="25"/>
        <v>0</v>
      </c>
      <c r="Q100" s="171">
        <f t="shared" si="26"/>
        <v>0</v>
      </c>
      <c r="R100" s="382">
        <f t="shared" si="27"/>
        <v>0</v>
      </c>
      <c r="S100" s="381">
        <f t="shared" si="28"/>
        <v>0</v>
      </c>
      <c r="T100" s="171">
        <f t="shared" si="29"/>
        <v>0</v>
      </c>
      <c r="U100" s="171">
        <f t="shared" si="30"/>
        <v>0</v>
      </c>
      <c r="V100" s="171">
        <f t="shared" si="31"/>
        <v>0</v>
      </c>
      <c r="W100" s="171">
        <f t="shared" si="32"/>
        <v>0</v>
      </c>
      <c r="X100" s="382">
        <f t="shared" si="33"/>
        <v>0</v>
      </c>
      <c r="Y100" s="381">
        <f t="shared" si="34"/>
        <v>0</v>
      </c>
      <c r="Z100" s="171">
        <f t="shared" si="35"/>
        <v>0</v>
      </c>
      <c r="AA100" s="171">
        <f t="shared" si="36"/>
        <v>0</v>
      </c>
      <c r="AB100" s="171">
        <f t="shared" si="37"/>
        <v>0</v>
      </c>
      <c r="AC100" s="171">
        <f t="shared" si="38"/>
        <v>0</v>
      </c>
      <c r="AD100" s="382">
        <f t="shared" si="39"/>
        <v>0</v>
      </c>
      <c r="AE100" s="6"/>
      <c r="AF100" s="6"/>
      <c r="AG100" s="6"/>
      <c r="AH100" s="6"/>
      <c r="AI100" s="6"/>
      <c r="AJ100" s="6"/>
      <c r="AK100" s="6"/>
      <c r="AL100" s="6"/>
      <c r="AM100" s="6"/>
      <c r="AN100" s="6"/>
      <c r="AO100" s="6"/>
      <c r="AP100" s="6"/>
      <c r="AQ100" s="6"/>
      <c r="AR100" s="6"/>
    </row>
    <row r="101" spans="1:44" ht="116">
      <c r="A101" s="152" t="s">
        <v>38</v>
      </c>
      <c r="B101" s="152" t="s">
        <v>54</v>
      </c>
      <c r="C101" s="165" t="s">
        <v>58</v>
      </c>
      <c r="D101" s="168">
        <v>14</v>
      </c>
      <c r="E101" s="381">
        <f t="shared" si="14"/>
        <v>0</v>
      </c>
      <c r="F101" s="171">
        <f t="shared" si="15"/>
        <v>0</v>
      </c>
      <c r="G101" s="381">
        <f t="shared" si="16"/>
        <v>0</v>
      </c>
      <c r="H101" s="171">
        <f t="shared" si="17"/>
        <v>0</v>
      </c>
      <c r="I101" s="171">
        <f t="shared" si="18"/>
        <v>0</v>
      </c>
      <c r="J101" s="171">
        <f t="shared" si="19"/>
        <v>0</v>
      </c>
      <c r="K101" s="171">
        <f t="shared" si="20"/>
        <v>0</v>
      </c>
      <c r="L101" s="382">
        <f t="shared" si="21"/>
        <v>0</v>
      </c>
      <c r="M101" s="381">
        <f t="shared" si="22"/>
        <v>0</v>
      </c>
      <c r="N101" s="171">
        <f t="shared" si="23"/>
        <v>0</v>
      </c>
      <c r="O101" s="171">
        <f t="shared" si="24"/>
        <v>0</v>
      </c>
      <c r="P101" s="171">
        <f t="shared" si="25"/>
        <v>0</v>
      </c>
      <c r="Q101" s="171">
        <f t="shared" si="26"/>
        <v>0</v>
      </c>
      <c r="R101" s="382">
        <f t="shared" si="27"/>
        <v>0</v>
      </c>
      <c r="S101" s="381">
        <f t="shared" si="28"/>
        <v>0</v>
      </c>
      <c r="T101" s="171">
        <f t="shared" si="29"/>
        <v>0</v>
      </c>
      <c r="U101" s="171">
        <f t="shared" si="30"/>
        <v>0</v>
      </c>
      <c r="V101" s="171">
        <f t="shared" si="31"/>
        <v>0</v>
      </c>
      <c r="W101" s="171">
        <f t="shared" si="32"/>
        <v>0</v>
      </c>
      <c r="X101" s="382">
        <f t="shared" si="33"/>
        <v>0</v>
      </c>
      <c r="Y101" s="381">
        <f t="shared" si="34"/>
        <v>0</v>
      </c>
      <c r="Z101" s="171">
        <f t="shared" si="35"/>
        <v>0</v>
      </c>
      <c r="AA101" s="171">
        <f t="shared" si="36"/>
        <v>0</v>
      </c>
      <c r="AB101" s="171">
        <f t="shared" si="37"/>
        <v>0</v>
      </c>
      <c r="AC101" s="171">
        <f t="shared" si="38"/>
        <v>0</v>
      </c>
      <c r="AD101" s="382">
        <f t="shared" si="39"/>
        <v>0</v>
      </c>
      <c r="AE101" s="6"/>
      <c r="AF101" s="6"/>
      <c r="AG101" s="6"/>
      <c r="AH101" s="6"/>
      <c r="AI101" s="6"/>
      <c r="AJ101" s="6"/>
      <c r="AK101" s="6"/>
      <c r="AL101" s="6"/>
      <c r="AM101" s="6"/>
      <c r="AN101" s="6"/>
      <c r="AO101" s="6"/>
      <c r="AP101" s="6"/>
      <c r="AQ101" s="6"/>
      <c r="AR101" s="6"/>
    </row>
    <row r="102" spans="1:44" ht="116">
      <c r="A102" s="152" t="s">
        <v>38</v>
      </c>
      <c r="B102" s="152" t="s">
        <v>54</v>
      </c>
      <c r="C102" s="165" t="s">
        <v>59</v>
      </c>
      <c r="D102" s="168">
        <v>15</v>
      </c>
      <c r="E102" s="381">
        <f t="shared" si="14"/>
        <v>0</v>
      </c>
      <c r="F102" s="171">
        <f t="shared" si="15"/>
        <v>0</v>
      </c>
      <c r="G102" s="381">
        <f t="shared" si="16"/>
        <v>0</v>
      </c>
      <c r="H102" s="171">
        <f t="shared" si="17"/>
        <v>2</v>
      </c>
      <c r="I102" s="171">
        <f t="shared" si="18"/>
        <v>0</v>
      </c>
      <c r="J102" s="171">
        <f t="shared" si="19"/>
        <v>0</v>
      </c>
      <c r="K102" s="171">
        <f t="shared" si="20"/>
        <v>0</v>
      </c>
      <c r="L102" s="382">
        <f t="shared" si="21"/>
        <v>0</v>
      </c>
      <c r="M102" s="381">
        <f t="shared" si="22"/>
        <v>0</v>
      </c>
      <c r="N102" s="171">
        <f t="shared" si="23"/>
        <v>4</v>
      </c>
      <c r="O102" s="171">
        <f t="shared" si="24"/>
        <v>0</v>
      </c>
      <c r="P102" s="171">
        <f t="shared" si="25"/>
        <v>0</v>
      </c>
      <c r="Q102" s="171">
        <f t="shared" si="26"/>
        <v>0</v>
      </c>
      <c r="R102" s="382">
        <f t="shared" si="27"/>
        <v>0</v>
      </c>
      <c r="S102" s="381">
        <f t="shared" si="28"/>
        <v>0</v>
      </c>
      <c r="T102" s="171">
        <f t="shared" si="29"/>
        <v>0</v>
      </c>
      <c r="U102" s="171">
        <f t="shared" si="30"/>
        <v>0</v>
      </c>
      <c r="V102" s="171">
        <f t="shared" si="31"/>
        <v>0</v>
      </c>
      <c r="W102" s="171">
        <f t="shared" si="32"/>
        <v>0</v>
      </c>
      <c r="X102" s="382">
        <f t="shared" si="33"/>
        <v>0</v>
      </c>
      <c r="Y102" s="381">
        <f t="shared" si="34"/>
        <v>0</v>
      </c>
      <c r="Z102" s="171">
        <f t="shared" si="35"/>
        <v>0</v>
      </c>
      <c r="AA102" s="171">
        <f t="shared" si="36"/>
        <v>0</v>
      </c>
      <c r="AB102" s="171">
        <f t="shared" si="37"/>
        <v>0</v>
      </c>
      <c r="AC102" s="171">
        <f t="shared" si="38"/>
        <v>0</v>
      </c>
      <c r="AD102" s="382">
        <f t="shared" si="39"/>
        <v>0</v>
      </c>
      <c r="AE102" s="6"/>
      <c r="AF102" s="6"/>
      <c r="AG102" s="6"/>
      <c r="AH102" s="6"/>
      <c r="AI102" s="6"/>
      <c r="AJ102" s="6"/>
      <c r="AK102" s="6"/>
      <c r="AL102" s="6"/>
      <c r="AM102" s="6"/>
      <c r="AN102" s="6"/>
      <c r="AO102" s="6"/>
      <c r="AP102" s="6"/>
      <c r="AQ102" s="6"/>
      <c r="AR102" s="6"/>
    </row>
    <row r="103" spans="1:44" ht="58">
      <c r="A103" s="152" t="s">
        <v>60</v>
      </c>
      <c r="B103" s="152" t="s">
        <v>39</v>
      </c>
      <c r="C103" s="165" t="s">
        <v>61</v>
      </c>
      <c r="D103" s="168">
        <v>16</v>
      </c>
      <c r="E103" s="381">
        <f t="shared" si="14"/>
        <v>0</v>
      </c>
      <c r="F103" s="171">
        <f t="shared" si="15"/>
        <v>0</v>
      </c>
      <c r="G103" s="381">
        <f t="shared" si="16"/>
        <v>0</v>
      </c>
      <c r="H103" s="171">
        <f t="shared" si="17"/>
        <v>0</v>
      </c>
      <c r="I103" s="171">
        <f t="shared" si="18"/>
        <v>0</v>
      </c>
      <c r="J103" s="171">
        <f t="shared" si="19"/>
        <v>0</v>
      </c>
      <c r="K103" s="171">
        <f t="shared" si="20"/>
        <v>0</v>
      </c>
      <c r="L103" s="382">
        <f t="shared" si="21"/>
        <v>0</v>
      </c>
      <c r="M103" s="381">
        <f t="shared" si="22"/>
        <v>0</v>
      </c>
      <c r="N103" s="171">
        <f t="shared" si="23"/>
        <v>17</v>
      </c>
      <c r="O103" s="171">
        <f t="shared" si="24"/>
        <v>3</v>
      </c>
      <c r="P103" s="171">
        <f t="shared" si="25"/>
        <v>0</v>
      </c>
      <c r="Q103" s="171">
        <f t="shared" si="26"/>
        <v>0</v>
      </c>
      <c r="R103" s="382">
        <f t="shared" si="27"/>
        <v>0</v>
      </c>
      <c r="S103" s="381">
        <f t="shared" si="28"/>
        <v>0</v>
      </c>
      <c r="T103" s="171">
        <f t="shared" si="29"/>
        <v>10</v>
      </c>
      <c r="U103" s="171">
        <f t="shared" si="30"/>
        <v>2</v>
      </c>
      <c r="V103" s="171">
        <f t="shared" si="31"/>
        <v>0</v>
      </c>
      <c r="W103" s="171">
        <f t="shared" si="32"/>
        <v>0</v>
      </c>
      <c r="X103" s="382">
        <f t="shared" si="33"/>
        <v>0</v>
      </c>
      <c r="Y103" s="381">
        <f t="shared" si="34"/>
        <v>0</v>
      </c>
      <c r="Z103" s="171">
        <f t="shared" si="35"/>
        <v>4</v>
      </c>
      <c r="AA103" s="171">
        <f t="shared" si="36"/>
        <v>0</v>
      </c>
      <c r="AB103" s="171">
        <f t="shared" si="37"/>
        <v>0</v>
      </c>
      <c r="AC103" s="171">
        <f t="shared" si="38"/>
        <v>0</v>
      </c>
      <c r="AD103" s="382">
        <f t="shared" si="39"/>
        <v>0</v>
      </c>
      <c r="AE103" s="6"/>
      <c r="AF103" s="6"/>
      <c r="AG103" s="6"/>
      <c r="AH103" s="6"/>
      <c r="AI103" s="6"/>
      <c r="AJ103" s="6"/>
      <c r="AK103" s="6"/>
      <c r="AL103" s="6"/>
      <c r="AM103" s="6"/>
      <c r="AN103" s="6"/>
      <c r="AO103" s="6"/>
      <c r="AP103" s="6"/>
      <c r="AQ103" s="6"/>
      <c r="AR103" s="6"/>
    </row>
    <row r="104" spans="1:44" ht="58">
      <c r="A104" s="152" t="s">
        <v>60</v>
      </c>
      <c r="B104" s="152" t="s">
        <v>39</v>
      </c>
      <c r="C104" s="165" t="s">
        <v>62</v>
      </c>
      <c r="D104" s="168">
        <v>17</v>
      </c>
      <c r="E104" s="381">
        <f t="shared" si="14"/>
        <v>0</v>
      </c>
      <c r="F104" s="171">
        <f t="shared" si="15"/>
        <v>4</v>
      </c>
      <c r="G104" s="381">
        <f t="shared" si="16"/>
        <v>0</v>
      </c>
      <c r="H104" s="171">
        <f t="shared" si="17"/>
        <v>2</v>
      </c>
      <c r="I104" s="171">
        <f t="shared" si="18"/>
        <v>0</v>
      </c>
      <c r="J104" s="171">
        <f t="shared" si="19"/>
        <v>0</v>
      </c>
      <c r="K104" s="171">
        <f t="shared" si="20"/>
        <v>0</v>
      </c>
      <c r="L104" s="382">
        <f t="shared" si="21"/>
        <v>0</v>
      </c>
      <c r="M104" s="381">
        <f t="shared" si="22"/>
        <v>0</v>
      </c>
      <c r="N104" s="171">
        <f t="shared" si="23"/>
        <v>17</v>
      </c>
      <c r="O104" s="171">
        <f t="shared" si="24"/>
        <v>3</v>
      </c>
      <c r="P104" s="171">
        <f t="shared" si="25"/>
        <v>0</v>
      </c>
      <c r="Q104" s="171">
        <f t="shared" si="26"/>
        <v>0</v>
      </c>
      <c r="R104" s="382">
        <f t="shared" si="27"/>
        <v>0</v>
      </c>
      <c r="S104" s="381">
        <f t="shared" si="28"/>
        <v>0</v>
      </c>
      <c r="T104" s="171">
        <f t="shared" si="29"/>
        <v>10</v>
      </c>
      <c r="U104" s="171">
        <f t="shared" si="30"/>
        <v>2</v>
      </c>
      <c r="V104" s="171">
        <f t="shared" si="31"/>
        <v>0</v>
      </c>
      <c r="W104" s="171">
        <f t="shared" si="32"/>
        <v>0</v>
      </c>
      <c r="X104" s="382">
        <f t="shared" si="33"/>
        <v>0</v>
      </c>
      <c r="Y104" s="381">
        <f t="shared" si="34"/>
        <v>0</v>
      </c>
      <c r="Z104" s="171">
        <f t="shared" si="35"/>
        <v>4</v>
      </c>
      <c r="AA104" s="171">
        <f t="shared" si="36"/>
        <v>0</v>
      </c>
      <c r="AB104" s="171">
        <f t="shared" si="37"/>
        <v>0</v>
      </c>
      <c r="AC104" s="171">
        <f t="shared" si="38"/>
        <v>0</v>
      </c>
      <c r="AD104" s="382">
        <f t="shared" si="39"/>
        <v>0</v>
      </c>
      <c r="AE104" s="6"/>
      <c r="AF104" s="6"/>
      <c r="AG104" s="6"/>
      <c r="AH104" s="6"/>
      <c r="AI104" s="6"/>
      <c r="AJ104" s="6"/>
      <c r="AK104" s="6"/>
      <c r="AL104" s="6"/>
      <c r="AM104" s="6"/>
      <c r="AN104" s="6"/>
      <c r="AO104" s="6"/>
      <c r="AP104" s="6"/>
      <c r="AQ104" s="6"/>
      <c r="AR104" s="6"/>
    </row>
    <row r="105" spans="1:44" ht="58">
      <c r="A105" s="152" t="s">
        <v>60</v>
      </c>
      <c r="B105" s="152" t="s">
        <v>39</v>
      </c>
      <c r="C105" s="165" t="s">
        <v>62</v>
      </c>
      <c r="D105" s="168">
        <v>18</v>
      </c>
      <c r="E105" s="381">
        <f t="shared" si="14"/>
        <v>0</v>
      </c>
      <c r="F105" s="171">
        <f t="shared" si="15"/>
        <v>0</v>
      </c>
      <c r="G105" s="381">
        <f t="shared" si="16"/>
        <v>0</v>
      </c>
      <c r="H105" s="171">
        <f t="shared" si="17"/>
        <v>0</v>
      </c>
      <c r="I105" s="171">
        <f t="shared" si="18"/>
        <v>0</v>
      </c>
      <c r="J105" s="171">
        <f t="shared" si="19"/>
        <v>0</v>
      </c>
      <c r="K105" s="171">
        <f t="shared" si="20"/>
        <v>0</v>
      </c>
      <c r="L105" s="382">
        <f t="shared" si="21"/>
        <v>0</v>
      </c>
      <c r="M105" s="381">
        <f t="shared" si="22"/>
        <v>0</v>
      </c>
      <c r="N105" s="171">
        <f t="shared" si="23"/>
        <v>17</v>
      </c>
      <c r="O105" s="171">
        <f t="shared" si="24"/>
        <v>3</v>
      </c>
      <c r="P105" s="171">
        <f t="shared" si="25"/>
        <v>0</v>
      </c>
      <c r="Q105" s="171">
        <f t="shared" si="26"/>
        <v>0</v>
      </c>
      <c r="R105" s="382">
        <f t="shared" si="27"/>
        <v>0</v>
      </c>
      <c r="S105" s="381">
        <f t="shared" si="28"/>
        <v>0</v>
      </c>
      <c r="T105" s="171">
        <f t="shared" si="29"/>
        <v>10</v>
      </c>
      <c r="U105" s="171">
        <f t="shared" si="30"/>
        <v>2</v>
      </c>
      <c r="V105" s="171">
        <f t="shared" si="31"/>
        <v>0</v>
      </c>
      <c r="W105" s="171">
        <f t="shared" si="32"/>
        <v>0</v>
      </c>
      <c r="X105" s="382">
        <f t="shared" si="33"/>
        <v>0</v>
      </c>
      <c r="Y105" s="381">
        <f t="shared" si="34"/>
        <v>0</v>
      </c>
      <c r="Z105" s="171">
        <f t="shared" si="35"/>
        <v>4</v>
      </c>
      <c r="AA105" s="171">
        <f t="shared" si="36"/>
        <v>0</v>
      </c>
      <c r="AB105" s="171">
        <f t="shared" si="37"/>
        <v>0</v>
      </c>
      <c r="AC105" s="171">
        <f t="shared" si="38"/>
        <v>0</v>
      </c>
      <c r="AD105" s="382">
        <f t="shared" si="39"/>
        <v>0</v>
      </c>
      <c r="AE105" s="6"/>
      <c r="AF105" s="6"/>
      <c r="AG105" s="6"/>
      <c r="AH105" s="6"/>
      <c r="AI105" s="6"/>
      <c r="AJ105" s="6"/>
      <c r="AK105" s="6"/>
      <c r="AL105" s="6"/>
      <c r="AM105" s="6"/>
      <c r="AN105" s="6"/>
      <c r="AO105" s="6"/>
      <c r="AP105" s="6"/>
      <c r="AQ105" s="6"/>
      <c r="AR105" s="6"/>
    </row>
    <row r="106" spans="1:44" ht="58">
      <c r="A106" s="152" t="s">
        <v>60</v>
      </c>
      <c r="B106" s="152" t="s">
        <v>39</v>
      </c>
      <c r="C106" s="165" t="s">
        <v>64</v>
      </c>
      <c r="D106" s="168">
        <v>19</v>
      </c>
      <c r="E106" s="381">
        <f t="shared" si="14"/>
        <v>0</v>
      </c>
      <c r="F106" s="171">
        <f t="shared" si="15"/>
        <v>0</v>
      </c>
      <c r="G106" s="381">
        <f t="shared" si="16"/>
        <v>0</v>
      </c>
      <c r="H106" s="171">
        <f t="shared" si="17"/>
        <v>1</v>
      </c>
      <c r="I106" s="171">
        <f t="shared" si="18"/>
        <v>1</v>
      </c>
      <c r="J106" s="171">
        <f t="shared" si="19"/>
        <v>0</v>
      </c>
      <c r="K106" s="171">
        <f t="shared" si="20"/>
        <v>0</v>
      </c>
      <c r="L106" s="382">
        <f t="shared" si="21"/>
        <v>0</v>
      </c>
      <c r="M106" s="381">
        <f t="shared" si="22"/>
        <v>0</v>
      </c>
      <c r="N106" s="171">
        <f t="shared" si="23"/>
        <v>0</v>
      </c>
      <c r="O106" s="171">
        <f t="shared" si="24"/>
        <v>0</v>
      </c>
      <c r="P106" s="171">
        <f t="shared" si="25"/>
        <v>0</v>
      </c>
      <c r="Q106" s="171">
        <f t="shared" si="26"/>
        <v>0</v>
      </c>
      <c r="R106" s="382">
        <f t="shared" si="27"/>
        <v>0</v>
      </c>
      <c r="S106" s="381">
        <f t="shared" si="28"/>
        <v>0</v>
      </c>
      <c r="T106" s="171">
        <f t="shared" si="29"/>
        <v>0</v>
      </c>
      <c r="U106" s="171">
        <f t="shared" si="30"/>
        <v>0</v>
      </c>
      <c r="V106" s="171">
        <f t="shared" si="31"/>
        <v>0</v>
      </c>
      <c r="W106" s="171">
        <f t="shared" si="32"/>
        <v>0</v>
      </c>
      <c r="X106" s="382">
        <f t="shared" si="33"/>
        <v>0</v>
      </c>
      <c r="Y106" s="381">
        <f t="shared" si="34"/>
        <v>0</v>
      </c>
      <c r="Z106" s="171">
        <f t="shared" si="35"/>
        <v>0</v>
      </c>
      <c r="AA106" s="171">
        <f t="shared" si="36"/>
        <v>0</v>
      </c>
      <c r="AB106" s="171">
        <f t="shared" si="37"/>
        <v>0</v>
      </c>
      <c r="AC106" s="171">
        <f t="shared" si="38"/>
        <v>0</v>
      </c>
      <c r="AD106" s="382">
        <f t="shared" si="39"/>
        <v>0</v>
      </c>
      <c r="AE106" s="6"/>
      <c r="AF106" s="6"/>
      <c r="AG106" s="6"/>
      <c r="AH106" s="6"/>
      <c r="AI106" s="6"/>
      <c r="AJ106" s="6"/>
      <c r="AK106" s="6"/>
      <c r="AL106" s="6"/>
      <c r="AM106" s="6"/>
      <c r="AN106" s="6"/>
      <c r="AO106" s="6"/>
      <c r="AP106" s="6"/>
      <c r="AQ106" s="6"/>
      <c r="AR106" s="6"/>
    </row>
    <row r="107" spans="1:44" ht="58">
      <c r="A107" s="152" t="s">
        <v>60</v>
      </c>
      <c r="B107" s="152" t="s">
        <v>39</v>
      </c>
      <c r="C107" s="165" t="s">
        <v>65</v>
      </c>
      <c r="D107" s="168">
        <v>20</v>
      </c>
      <c r="E107" s="381">
        <f t="shared" si="14"/>
        <v>0</v>
      </c>
      <c r="F107" s="171">
        <f t="shared" si="15"/>
        <v>4</v>
      </c>
      <c r="G107" s="381">
        <f t="shared" si="16"/>
        <v>0</v>
      </c>
      <c r="H107" s="171">
        <f t="shared" si="17"/>
        <v>4</v>
      </c>
      <c r="I107" s="171">
        <f t="shared" si="18"/>
        <v>0</v>
      </c>
      <c r="J107" s="171">
        <f t="shared" si="19"/>
        <v>0</v>
      </c>
      <c r="K107" s="171">
        <f t="shared" si="20"/>
        <v>0</v>
      </c>
      <c r="L107" s="382">
        <f t="shared" si="21"/>
        <v>0</v>
      </c>
      <c r="M107" s="381">
        <f t="shared" si="22"/>
        <v>0</v>
      </c>
      <c r="N107" s="171">
        <f t="shared" si="23"/>
        <v>2</v>
      </c>
      <c r="O107" s="171">
        <f t="shared" si="24"/>
        <v>0</v>
      </c>
      <c r="P107" s="171">
        <f t="shared" si="25"/>
        <v>0</v>
      </c>
      <c r="Q107" s="171">
        <f t="shared" si="26"/>
        <v>0</v>
      </c>
      <c r="R107" s="382">
        <f t="shared" si="27"/>
        <v>0</v>
      </c>
      <c r="S107" s="381">
        <f t="shared" si="28"/>
        <v>0</v>
      </c>
      <c r="T107" s="171">
        <f t="shared" si="29"/>
        <v>10</v>
      </c>
      <c r="U107" s="171">
        <f t="shared" si="30"/>
        <v>2</v>
      </c>
      <c r="V107" s="171">
        <f t="shared" si="31"/>
        <v>0</v>
      </c>
      <c r="W107" s="171">
        <f t="shared" si="32"/>
        <v>0</v>
      </c>
      <c r="X107" s="382">
        <f t="shared" si="33"/>
        <v>0</v>
      </c>
      <c r="Y107" s="381">
        <f t="shared" si="34"/>
        <v>0</v>
      </c>
      <c r="Z107" s="171">
        <f t="shared" si="35"/>
        <v>4</v>
      </c>
      <c r="AA107" s="171">
        <f t="shared" si="36"/>
        <v>0</v>
      </c>
      <c r="AB107" s="171">
        <f t="shared" si="37"/>
        <v>0</v>
      </c>
      <c r="AC107" s="171">
        <f t="shared" si="38"/>
        <v>0</v>
      </c>
      <c r="AD107" s="382">
        <f t="shared" si="39"/>
        <v>0</v>
      </c>
      <c r="AE107" s="6"/>
      <c r="AF107" s="6"/>
      <c r="AG107" s="6"/>
      <c r="AH107" s="6"/>
      <c r="AI107" s="6"/>
      <c r="AJ107" s="6"/>
      <c r="AK107" s="6"/>
      <c r="AL107" s="6"/>
      <c r="AM107" s="6"/>
      <c r="AN107" s="6"/>
      <c r="AO107" s="6"/>
      <c r="AP107" s="6"/>
      <c r="AQ107" s="6"/>
      <c r="AR107" s="6"/>
    </row>
    <row r="108" spans="1:44" ht="58">
      <c r="A108" s="152" t="s">
        <v>60</v>
      </c>
      <c r="B108" s="152" t="s">
        <v>54</v>
      </c>
      <c r="C108" s="165" t="s">
        <v>66</v>
      </c>
      <c r="D108" s="168">
        <v>21</v>
      </c>
      <c r="E108" s="381">
        <f t="shared" si="14"/>
        <v>0</v>
      </c>
      <c r="F108" s="171">
        <f t="shared" si="15"/>
        <v>3</v>
      </c>
      <c r="G108" s="381">
        <f t="shared" si="16"/>
        <v>0</v>
      </c>
      <c r="H108" s="171">
        <f t="shared" si="17"/>
        <v>3</v>
      </c>
      <c r="I108" s="171">
        <f t="shared" si="18"/>
        <v>1</v>
      </c>
      <c r="J108" s="171">
        <f t="shared" si="19"/>
        <v>0</v>
      </c>
      <c r="K108" s="171">
        <f t="shared" si="20"/>
        <v>0</v>
      </c>
      <c r="L108" s="382">
        <f t="shared" si="21"/>
        <v>0</v>
      </c>
      <c r="M108" s="381">
        <f t="shared" si="22"/>
        <v>0</v>
      </c>
      <c r="N108" s="171">
        <f t="shared" si="23"/>
        <v>19</v>
      </c>
      <c r="O108" s="171">
        <f t="shared" si="24"/>
        <v>1</v>
      </c>
      <c r="P108" s="171">
        <f t="shared" si="25"/>
        <v>0</v>
      </c>
      <c r="Q108" s="171">
        <f t="shared" si="26"/>
        <v>0</v>
      </c>
      <c r="R108" s="382">
        <f t="shared" si="27"/>
        <v>0</v>
      </c>
      <c r="S108" s="381">
        <f t="shared" si="28"/>
        <v>0</v>
      </c>
      <c r="T108" s="171">
        <f t="shared" si="29"/>
        <v>0</v>
      </c>
      <c r="U108" s="171">
        <f t="shared" si="30"/>
        <v>0</v>
      </c>
      <c r="V108" s="171">
        <f t="shared" si="31"/>
        <v>0</v>
      </c>
      <c r="W108" s="171">
        <f t="shared" si="32"/>
        <v>0</v>
      </c>
      <c r="X108" s="382">
        <f t="shared" si="33"/>
        <v>0</v>
      </c>
      <c r="Y108" s="381">
        <f t="shared" si="34"/>
        <v>0</v>
      </c>
      <c r="Z108" s="171">
        <f t="shared" si="35"/>
        <v>0</v>
      </c>
      <c r="AA108" s="171">
        <f t="shared" si="36"/>
        <v>0</v>
      </c>
      <c r="AB108" s="171">
        <f t="shared" si="37"/>
        <v>2</v>
      </c>
      <c r="AC108" s="171">
        <f t="shared" si="38"/>
        <v>2</v>
      </c>
      <c r="AD108" s="382">
        <f t="shared" si="39"/>
        <v>0</v>
      </c>
      <c r="AE108" s="6"/>
      <c r="AF108" s="6"/>
      <c r="AG108" s="6"/>
      <c r="AH108" s="6"/>
      <c r="AI108" s="6"/>
      <c r="AJ108" s="6"/>
      <c r="AK108" s="6"/>
      <c r="AL108" s="6"/>
      <c r="AM108" s="6"/>
      <c r="AN108" s="6"/>
      <c r="AO108" s="6"/>
      <c r="AP108" s="6"/>
      <c r="AQ108" s="6"/>
      <c r="AR108" s="6"/>
    </row>
    <row r="109" spans="1:44" ht="58">
      <c r="A109" s="152" t="s">
        <v>60</v>
      </c>
      <c r="B109" s="152"/>
      <c r="C109" s="169" t="s">
        <v>67</v>
      </c>
      <c r="D109" s="168" t="s">
        <v>68</v>
      </c>
      <c r="E109" s="381">
        <f t="shared" si="14"/>
        <v>0</v>
      </c>
      <c r="F109" s="171">
        <f t="shared" si="15"/>
        <v>0</v>
      </c>
      <c r="G109" s="381">
        <f t="shared" si="16"/>
        <v>0</v>
      </c>
      <c r="H109" s="171">
        <f t="shared" si="17"/>
        <v>0</v>
      </c>
      <c r="I109" s="171">
        <f t="shared" si="18"/>
        <v>0</v>
      </c>
      <c r="J109" s="171">
        <f t="shared" si="19"/>
        <v>0</v>
      </c>
      <c r="K109" s="171">
        <f t="shared" si="20"/>
        <v>0</v>
      </c>
      <c r="L109" s="382">
        <f t="shared" si="21"/>
        <v>0</v>
      </c>
      <c r="M109" s="381">
        <f t="shared" si="22"/>
        <v>0</v>
      </c>
      <c r="N109" s="171">
        <f t="shared" si="23"/>
        <v>2</v>
      </c>
      <c r="O109" s="171">
        <f t="shared" si="24"/>
        <v>0</v>
      </c>
      <c r="P109" s="171">
        <f t="shared" si="25"/>
        <v>0</v>
      </c>
      <c r="Q109" s="171">
        <f t="shared" si="26"/>
        <v>0</v>
      </c>
      <c r="R109" s="382">
        <f t="shared" si="27"/>
        <v>4</v>
      </c>
      <c r="S109" s="381">
        <f t="shared" si="28"/>
        <v>0</v>
      </c>
      <c r="T109" s="171">
        <f t="shared" si="29"/>
        <v>0</v>
      </c>
      <c r="U109" s="171">
        <f t="shared" si="30"/>
        <v>0</v>
      </c>
      <c r="V109" s="171">
        <f t="shared" si="31"/>
        <v>0</v>
      </c>
      <c r="W109" s="171">
        <f t="shared" si="32"/>
        <v>0</v>
      </c>
      <c r="X109" s="382">
        <f t="shared" si="33"/>
        <v>0</v>
      </c>
      <c r="Y109" s="381">
        <f t="shared" si="34"/>
        <v>0</v>
      </c>
      <c r="Z109" s="171">
        <f t="shared" si="35"/>
        <v>0</v>
      </c>
      <c r="AA109" s="171">
        <f t="shared" si="36"/>
        <v>0</v>
      </c>
      <c r="AB109" s="171">
        <f t="shared" si="37"/>
        <v>0</v>
      </c>
      <c r="AC109" s="171">
        <f t="shared" si="38"/>
        <v>0</v>
      </c>
      <c r="AD109" s="382">
        <f t="shared" si="39"/>
        <v>4</v>
      </c>
      <c r="AE109" s="6"/>
      <c r="AF109" s="6"/>
      <c r="AG109" s="6"/>
      <c r="AH109" s="6"/>
      <c r="AI109" s="6"/>
      <c r="AJ109" s="6"/>
      <c r="AK109" s="6"/>
      <c r="AL109" s="6"/>
      <c r="AM109" s="6"/>
      <c r="AN109" s="6"/>
      <c r="AO109" s="6"/>
      <c r="AP109" s="6"/>
      <c r="AQ109" s="6"/>
      <c r="AR109" s="6"/>
    </row>
    <row r="110" spans="1:44" ht="58">
      <c r="A110" s="152" t="s">
        <v>60</v>
      </c>
      <c r="B110" s="152" t="s">
        <v>54</v>
      </c>
      <c r="C110" s="165" t="s">
        <v>69</v>
      </c>
      <c r="D110" s="168" t="s">
        <v>70</v>
      </c>
      <c r="E110" s="381">
        <f t="shared" si="14"/>
        <v>0</v>
      </c>
      <c r="F110" s="171">
        <f t="shared" si="15"/>
        <v>0</v>
      </c>
      <c r="G110" s="381">
        <f t="shared" si="16"/>
        <v>0</v>
      </c>
      <c r="H110" s="171">
        <f t="shared" si="17"/>
        <v>0</v>
      </c>
      <c r="I110" s="171">
        <f t="shared" si="18"/>
        <v>0</v>
      </c>
      <c r="J110" s="171">
        <f t="shared" si="19"/>
        <v>0</v>
      </c>
      <c r="K110" s="171">
        <f t="shared" si="20"/>
        <v>0</v>
      </c>
      <c r="L110" s="382">
        <f t="shared" si="21"/>
        <v>0</v>
      </c>
      <c r="M110" s="381">
        <f t="shared" si="22"/>
        <v>0</v>
      </c>
      <c r="N110" s="171">
        <f t="shared" si="23"/>
        <v>0</v>
      </c>
      <c r="O110" s="171">
        <f t="shared" si="24"/>
        <v>0</v>
      </c>
      <c r="P110" s="171">
        <f t="shared" si="25"/>
        <v>0</v>
      </c>
      <c r="Q110" s="171">
        <f t="shared" si="26"/>
        <v>0</v>
      </c>
      <c r="R110" s="382">
        <f t="shared" si="27"/>
        <v>0</v>
      </c>
      <c r="S110" s="381">
        <f t="shared" si="28"/>
        <v>0</v>
      </c>
      <c r="T110" s="171">
        <f t="shared" si="29"/>
        <v>0</v>
      </c>
      <c r="U110" s="171">
        <f t="shared" si="30"/>
        <v>0</v>
      </c>
      <c r="V110" s="171">
        <f t="shared" si="31"/>
        <v>0</v>
      </c>
      <c r="W110" s="171">
        <f t="shared" si="32"/>
        <v>0</v>
      </c>
      <c r="X110" s="382">
        <f t="shared" si="33"/>
        <v>0</v>
      </c>
      <c r="Y110" s="381">
        <f t="shared" si="34"/>
        <v>0</v>
      </c>
      <c r="Z110" s="171">
        <f t="shared" si="35"/>
        <v>0</v>
      </c>
      <c r="AA110" s="171">
        <f t="shared" si="36"/>
        <v>0</v>
      </c>
      <c r="AB110" s="171">
        <f t="shared" si="37"/>
        <v>0</v>
      </c>
      <c r="AC110" s="171">
        <f t="shared" si="38"/>
        <v>0</v>
      </c>
      <c r="AD110" s="382">
        <f t="shared" si="39"/>
        <v>0</v>
      </c>
      <c r="AE110" s="6"/>
      <c r="AF110" s="6"/>
      <c r="AG110" s="6"/>
      <c r="AH110" s="6"/>
      <c r="AI110" s="6"/>
      <c r="AJ110" s="6"/>
      <c r="AK110" s="6"/>
      <c r="AL110" s="6"/>
      <c r="AM110" s="6"/>
      <c r="AN110" s="6"/>
      <c r="AO110" s="6"/>
      <c r="AP110" s="6"/>
      <c r="AQ110" s="6"/>
      <c r="AR110" s="6"/>
    </row>
    <row r="111" spans="1:44" ht="58">
      <c r="A111" s="152" t="s">
        <v>60</v>
      </c>
      <c r="B111" s="152" t="s">
        <v>54</v>
      </c>
      <c r="C111" s="165" t="s">
        <v>71</v>
      </c>
      <c r="D111" s="168">
        <v>24</v>
      </c>
      <c r="E111" s="381">
        <f t="shared" si="14"/>
        <v>0</v>
      </c>
      <c r="F111" s="171">
        <f t="shared" si="15"/>
        <v>0</v>
      </c>
      <c r="G111" s="381">
        <f t="shared" si="16"/>
        <v>0</v>
      </c>
      <c r="H111" s="171">
        <f t="shared" si="17"/>
        <v>0</v>
      </c>
      <c r="I111" s="171">
        <f t="shared" si="18"/>
        <v>0</v>
      </c>
      <c r="J111" s="171">
        <f t="shared" si="19"/>
        <v>0</v>
      </c>
      <c r="K111" s="171">
        <f t="shared" si="20"/>
        <v>0</v>
      </c>
      <c r="L111" s="382">
        <f t="shared" si="21"/>
        <v>0</v>
      </c>
      <c r="M111" s="381">
        <f t="shared" si="22"/>
        <v>0</v>
      </c>
      <c r="N111" s="171">
        <f t="shared" si="23"/>
        <v>0</v>
      </c>
      <c r="O111" s="171">
        <f t="shared" si="24"/>
        <v>0</v>
      </c>
      <c r="P111" s="171">
        <f t="shared" si="25"/>
        <v>0</v>
      </c>
      <c r="Q111" s="171">
        <f t="shared" si="26"/>
        <v>0</v>
      </c>
      <c r="R111" s="382">
        <f t="shared" si="27"/>
        <v>0</v>
      </c>
      <c r="S111" s="381">
        <f t="shared" si="28"/>
        <v>0</v>
      </c>
      <c r="T111" s="171">
        <f t="shared" si="29"/>
        <v>0</v>
      </c>
      <c r="U111" s="171">
        <f t="shared" si="30"/>
        <v>0</v>
      </c>
      <c r="V111" s="171">
        <f t="shared" si="31"/>
        <v>0</v>
      </c>
      <c r="W111" s="171">
        <f t="shared" si="32"/>
        <v>0</v>
      </c>
      <c r="X111" s="382">
        <f t="shared" si="33"/>
        <v>0</v>
      </c>
      <c r="Y111" s="381">
        <f t="shared" si="34"/>
        <v>0</v>
      </c>
      <c r="Z111" s="171">
        <f t="shared" si="35"/>
        <v>0</v>
      </c>
      <c r="AA111" s="171">
        <f t="shared" si="36"/>
        <v>0</v>
      </c>
      <c r="AB111" s="171">
        <f t="shared" si="37"/>
        <v>0</v>
      </c>
      <c r="AC111" s="171">
        <f t="shared" si="38"/>
        <v>0</v>
      </c>
      <c r="AD111" s="382">
        <f t="shared" si="39"/>
        <v>0</v>
      </c>
      <c r="AE111" s="6"/>
      <c r="AF111" s="6"/>
      <c r="AG111" s="6"/>
      <c r="AH111" s="6"/>
      <c r="AI111" s="6"/>
      <c r="AJ111" s="6"/>
      <c r="AK111" s="6"/>
      <c r="AL111" s="6"/>
      <c r="AM111" s="6"/>
      <c r="AN111" s="6"/>
      <c r="AO111" s="6"/>
      <c r="AP111" s="6"/>
      <c r="AQ111" s="6"/>
      <c r="AR111" s="6"/>
    </row>
    <row r="112" spans="1:44" ht="58">
      <c r="A112" s="152" t="s">
        <v>60</v>
      </c>
      <c r="B112" s="152" t="s">
        <v>47</v>
      </c>
      <c r="C112" s="165" t="s">
        <v>72</v>
      </c>
      <c r="D112" s="168">
        <v>25</v>
      </c>
      <c r="E112" s="381">
        <f t="shared" si="14"/>
        <v>0</v>
      </c>
      <c r="F112" s="171">
        <f t="shared" si="15"/>
        <v>0</v>
      </c>
      <c r="G112" s="381">
        <f t="shared" si="16"/>
        <v>0</v>
      </c>
      <c r="H112" s="171">
        <f t="shared" si="17"/>
        <v>0</v>
      </c>
      <c r="I112" s="171">
        <f t="shared" si="18"/>
        <v>2</v>
      </c>
      <c r="J112" s="171">
        <f t="shared" si="19"/>
        <v>1</v>
      </c>
      <c r="K112" s="171">
        <f t="shared" si="20"/>
        <v>1</v>
      </c>
      <c r="L112" s="382">
        <f t="shared" si="21"/>
        <v>0</v>
      </c>
      <c r="M112" s="381">
        <f t="shared" si="22"/>
        <v>0</v>
      </c>
      <c r="N112" s="171">
        <f t="shared" si="23"/>
        <v>2</v>
      </c>
      <c r="O112" s="171">
        <f t="shared" si="24"/>
        <v>0</v>
      </c>
      <c r="P112" s="171">
        <f t="shared" si="25"/>
        <v>2</v>
      </c>
      <c r="Q112" s="171">
        <f t="shared" si="26"/>
        <v>1</v>
      </c>
      <c r="R112" s="382">
        <f t="shared" si="27"/>
        <v>1</v>
      </c>
      <c r="S112" s="381">
        <f t="shared" si="28"/>
        <v>0</v>
      </c>
      <c r="T112" s="171">
        <f t="shared" si="29"/>
        <v>0</v>
      </c>
      <c r="U112" s="171">
        <f t="shared" si="30"/>
        <v>0</v>
      </c>
      <c r="V112" s="171">
        <f t="shared" si="31"/>
        <v>0</v>
      </c>
      <c r="W112" s="171">
        <f t="shared" si="32"/>
        <v>0</v>
      </c>
      <c r="X112" s="382">
        <f t="shared" si="33"/>
        <v>0</v>
      </c>
      <c r="Y112" s="381">
        <f t="shared" si="34"/>
        <v>0</v>
      </c>
      <c r="Z112" s="171">
        <f t="shared" si="35"/>
        <v>0</v>
      </c>
      <c r="AA112" s="171">
        <f t="shared" si="36"/>
        <v>0</v>
      </c>
      <c r="AB112" s="171">
        <f t="shared" si="37"/>
        <v>0</v>
      </c>
      <c r="AC112" s="171">
        <f t="shared" si="38"/>
        <v>0</v>
      </c>
      <c r="AD112" s="382">
        <f t="shared" si="39"/>
        <v>0</v>
      </c>
      <c r="AE112" s="6"/>
      <c r="AF112" s="6"/>
      <c r="AG112" s="6"/>
      <c r="AH112" s="6"/>
      <c r="AI112" s="6"/>
      <c r="AJ112" s="6"/>
      <c r="AK112" s="6"/>
      <c r="AL112" s="6"/>
      <c r="AM112" s="6"/>
      <c r="AN112" s="6"/>
      <c r="AO112" s="6"/>
      <c r="AP112" s="6"/>
      <c r="AQ112" s="6"/>
      <c r="AR112" s="6"/>
    </row>
    <row r="113" spans="1:44" ht="58">
      <c r="A113" s="152" t="s">
        <v>60</v>
      </c>
      <c r="B113" s="152" t="s">
        <v>54</v>
      </c>
      <c r="C113" s="165" t="s">
        <v>73</v>
      </c>
      <c r="D113" s="168">
        <v>26</v>
      </c>
      <c r="E113" s="381">
        <f t="shared" si="14"/>
        <v>0</v>
      </c>
      <c r="F113" s="171">
        <f t="shared" si="15"/>
        <v>0</v>
      </c>
      <c r="G113" s="381">
        <f t="shared" si="16"/>
        <v>0</v>
      </c>
      <c r="H113" s="171">
        <f t="shared" si="17"/>
        <v>0</v>
      </c>
      <c r="I113" s="171">
        <f t="shared" si="18"/>
        <v>0</v>
      </c>
      <c r="J113" s="171">
        <f t="shared" si="19"/>
        <v>0</v>
      </c>
      <c r="K113" s="171">
        <f t="shared" si="20"/>
        <v>0</v>
      </c>
      <c r="L113" s="382">
        <f t="shared" si="21"/>
        <v>0</v>
      </c>
      <c r="M113" s="381">
        <f t="shared" si="22"/>
        <v>0</v>
      </c>
      <c r="N113" s="171">
        <f t="shared" si="23"/>
        <v>0</v>
      </c>
      <c r="O113" s="171">
        <f t="shared" si="24"/>
        <v>0</v>
      </c>
      <c r="P113" s="171">
        <f t="shared" si="25"/>
        <v>0</v>
      </c>
      <c r="Q113" s="171">
        <f t="shared" si="26"/>
        <v>0</v>
      </c>
      <c r="R113" s="382">
        <f t="shared" si="27"/>
        <v>0</v>
      </c>
      <c r="S113" s="381">
        <f t="shared" si="28"/>
        <v>0</v>
      </c>
      <c r="T113" s="171">
        <f t="shared" si="29"/>
        <v>0</v>
      </c>
      <c r="U113" s="171">
        <f t="shared" si="30"/>
        <v>0</v>
      </c>
      <c r="V113" s="171">
        <f t="shared" si="31"/>
        <v>0</v>
      </c>
      <c r="W113" s="171">
        <f t="shared" si="32"/>
        <v>0</v>
      </c>
      <c r="X113" s="382">
        <f t="shared" si="33"/>
        <v>0</v>
      </c>
      <c r="Y113" s="381">
        <f t="shared" si="34"/>
        <v>0</v>
      </c>
      <c r="Z113" s="171">
        <f t="shared" si="35"/>
        <v>0</v>
      </c>
      <c r="AA113" s="171">
        <f t="shared" si="36"/>
        <v>0</v>
      </c>
      <c r="AB113" s="171">
        <f t="shared" si="37"/>
        <v>0</v>
      </c>
      <c r="AC113" s="171">
        <f t="shared" si="38"/>
        <v>0</v>
      </c>
      <c r="AD113" s="382">
        <f t="shared" si="39"/>
        <v>0</v>
      </c>
      <c r="AE113" s="6"/>
      <c r="AF113" s="6"/>
      <c r="AG113" s="6"/>
      <c r="AH113" s="6"/>
      <c r="AI113" s="6"/>
      <c r="AJ113" s="6"/>
      <c r="AK113" s="6"/>
      <c r="AL113" s="6"/>
      <c r="AM113" s="6"/>
      <c r="AN113" s="6"/>
      <c r="AO113" s="6"/>
      <c r="AP113" s="6"/>
      <c r="AQ113" s="6"/>
      <c r="AR113" s="6"/>
    </row>
    <row r="114" spans="1:44" ht="58">
      <c r="A114" s="152" t="s">
        <v>60</v>
      </c>
      <c r="B114" s="152" t="s">
        <v>54</v>
      </c>
      <c r="C114" s="165" t="s">
        <v>74</v>
      </c>
      <c r="D114" s="168">
        <v>27</v>
      </c>
      <c r="E114" s="381">
        <f t="shared" si="14"/>
        <v>0</v>
      </c>
      <c r="F114" s="171">
        <f t="shared" si="15"/>
        <v>0</v>
      </c>
      <c r="G114" s="381">
        <f t="shared" si="16"/>
        <v>0</v>
      </c>
      <c r="H114" s="171">
        <f t="shared" si="17"/>
        <v>0</v>
      </c>
      <c r="I114" s="171">
        <f t="shared" si="18"/>
        <v>0</v>
      </c>
      <c r="J114" s="171">
        <f t="shared" si="19"/>
        <v>0</v>
      </c>
      <c r="K114" s="171">
        <f t="shared" si="20"/>
        <v>0</v>
      </c>
      <c r="L114" s="382">
        <f t="shared" si="21"/>
        <v>0</v>
      </c>
      <c r="M114" s="381">
        <f t="shared" si="22"/>
        <v>0</v>
      </c>
      <c r="N114" s="171">
        <f t="shared" si="23"/>
        <v>0</v>
      </c>
      <c r="O114" s="171">
        <f t="shared" si="24"/>
        <v>0</v>
      </c>
      <c r="P114" s="171">
        <f t="shared" si="25"/>
        <v>0</v>
      </c>
      <c r="Q114" s="171">
        <f t="shared" si="26"/>
        <v>0</v>
      </c>
      <c r="R114" s="382">
        <f t="shared" si="27"/>
        <v>0</v>
      </c>
      <c r="S114" s="381">
        <f t="shared" si="28"/>
        <v>0</v>
      </c>
      <c r="T114" s="171">
        <f t="shared" si="29"/>
        <v>0</v>
      </c>
      <c r="U114" s="171">
        <f t="shared" si="30"/>
        <v>0</v>
      </c>
      <c r="V114" s="171">
        <f t="shared" si="31"/>
        <v>0</v>
      </c>
      <c r="W114" s="171">
        <f t="shared" si="32"/>
        <v>0</v>
      </c>
      <c r="X114" s="382">
        <f t="shared" si="33"/>
        <v>0</v>
      </c>
      <c r="Y114" s="381">
        <f t="shared" si="34"/>
        <v>0</v>
      </c>
      <c r="Z114" s="171">
        <f t="shared" si="35"/>
        <v>0</v>
      </c>
      <c r="AA114" s="171">
        <f t="shared" si="36"/>
        <v>0</v>
      </c>
      <c r="AB114" s="171">
        <f t="shared" si="37"/>
        <v>0</v>
      </c>
      <c r="AC114" s="171">
        <f t="shared" si="38"/>
        <v>0</v>
      </c>
      <c r="AD114" s="382">
        <f t="shared" si="39"/>
        <v>0</v>
      </c>
      <c r="AE114" s="6"/>
      <c r="AF114" s="6"/>
      <c r="AG114" s="6"/>
      <c r="AH114" s="6"/>
      <c r="AI114" s="6"/>
      <c r="AJ114" s="6"/>
      <c r="AK114" s="6"/>
      <c r="AL114" s="6"/>
      <c r="AM114" s="6"/>
      <c r="AN114" s="6"/>
      <c r="AO114" s="6"/>
      <c r="AP114" s="6"/>
      <c r="AQ114" s="6"/>
      <c r="AR114" s="6"/>
    </row>
    <row r="115" spans="1:44" ht="58">
      <c r="A115" s="152" t="s">
        <v>60</v>
      </c>
      <c r="B115" s="152" t="s">
        <v>54</v>
      </c>
      <c r="C115" s="165" t="s">
        <v>75</v>
      </c>
      <c r="D115" s="168">
        <v>28</v>
      </c>
      <c r="E115" s="381">
        <f t="shared" si="14"/>
        <v>0</v>
      </c>
      <c r="F115" s="171">
        <f t="shared" si="15"/>
        <v>0</v>
      </c>
      <c r="G115" s="381">
        <f t="shared" si="16"/>
        <v>0</v>
      </c>
      <c r="H115" s="171">
        <f t="shared" si="17"/>
        <v>0</v>
      </c>
      <c r="I115" s="171">
        <f t="shared" si="18"/>
        <v>0</v>
      </c>
      <c r="J115" s="171">
        <f t="shared" si="19"/>
        <v>0</v>
      </c>
      <c r="K115" s="171">
        <f t="shared" si="20"/>
        <v>0</v>
      </c>
      <c r="L115" s="382">
        <f t="shared" si="21"/>
        <v>0</v>
      </c>
      <c r="M115" s="381">
        <f t="shared" si="22"/>
        <v>0</v>
      </c>
      <c r="N115" s="171">
        <f t="shared" si="23"/>
        <v>0</v>
      </c>
      <c r="O115" s="171">
        <f t="shared" si="24"/>
        <v>0</v>
      </c>
      <c r="P115" s="171">
        <f t="shared" si="25"/>
        <v>0</v>
      </c>
      <c r="Q115" s="171">
        <f t="shared" si="26"/>
        <v>0</v>
      </c>
      <c r="R115" s="382">
        <f t="shared" si="27"/>
        <v>0</v>
      </c>
      <c r="S115" s="381">
        <f t="shared" si="28"/>
        <v>0</v>
      </c>
      <c r="T115" s="171">
        <f t="shared" si="29"/>
        <v>0</v>
      </c>
      <c r="U115" s="171">
        <f t="shared" si="30"/>
        <v>0</v>
      </c>
      <c r="V115" s="171">
        <f t="shared" si="31"/>
        <v>0</v>
      </c>
      <c r="W115" s="171">
        <f t="shared" si="32"/>
        <v>0</v>
      </c>
      <c r="X115" s="382">
        <f t="shared" si="33"/>
        <v>0</v>
      </c>
      <c r="Y115" s="381">
        <f t="shared" si="34"/>
        <v>0</v>
      </c>
      <c r="Z115" s="171">
        <f t="shared" si="35"/>
        <v>0</v>
      </c>
      <c r="AA115" s="171">
        <f t="shared" si="36"/>
        <v>0</v>
      </c>
      <c r="AB115" s="171">
        <f t="shared" si="37"/>
        <v>0</v>
      </c>
      <c r="AC115" s="171">
        <f t="shared" si="38"/>
        <v>0</v>
      </c>
      <c r="AD115" s="382">
        <f t="shared" si="39"/>
        <v>0</v>
      </c>
      <c r="AE115" s="6"/>
      <c r="AF115" s="6"/>
      <c r="AG115" s="6"/>
      <c r="AH115" s="6"/>
      <c r="AI115" s="6"/>
      <c r="AJ115" s="6"/>
      <c r="AK115" s="6"/>
      <c r="AL115" s="6"/>
      <c r="AM115" s="6"/>
      <c r="AN115" s="6"/>
      <c r="AO115" s="6"/>
      <c r="AP115" s="6"/>
      <c r="AQ115" s="6"/>
      <c r="AR115" s="6"/>
    </row>
    <row r="116" spans="1:44" ht="58">
      <c r="A116" s="152" t="s">
        <v>60</v>
      </c>
      <c r="B116" s="152" t="s">
        <v>54</v>
      </c>
      <c r="C116" s="165" t="s">
        <v>76</v>
      </c>
      <c r="D116" s="168">
        <v>29</v>
      </c>
      <c r="E116" s="381">
        <f t="shared" si="14"/>
        <v>0</v>
      </c>
      <c r="F116" s="171">
        <f t="shared" si="15"/>
        <v>0</v>
      </c>
      <c r="G116" s="381">
        <f t="shared" si="16"/>
        <v>0</v>
      </c>
      <c r="H116" s="171">
        <f t="shared" si="17"/>
        <v>0</v>
      </c>
      <c r="I116" s="171">
        <f t="shared" si="18"/>
        <v>0</v>
      </c>
      <c r="J116" s="171">
        <f t="shared" si="19"/>
        <v>0</v>
      </c>
      <c r="K116" s="171">
        <f t="shared" si="20"/>
        <v>0</v>
      </c>
      <c r="L116" s="382">
        <f t="shared" si="21"/>
        <v>0</v>
      </c>
      <c r="M116" s="381">
        <f t="shared" si="22"/>
        <v>0</v>
      </c>
      <c r="N116" s="171">
        <f t="shared" si="23"/>
        <v>6</v>
      </c>
      <c r="O116" s="171">
        <f t="shared" si="24"/>
        <v>0</v>
      </c>
      <c r="P116" s="171">
        <f t="shared" si="25"/>
        <v>0</v>
      </c>
      <c r="Q116" s="171">
        <f t="shared" si="26"/>
        <v>0</v>
      </c>
      <c r="R116" s="382">
        <f t="shared" si="27"/>
        <v>0</v>
      </c>
      <c r="S116" s="381">
        <f t="shared" si="28"/>
        <v>0</v>
      </c>
      <c r="T116" s="171">
        <f t="shared" si="29"/>
        <v>0</v>
      </c>
      <c r="U116" s="171">
        <f t="shared" si="30"/>
        <v>0</v>
      </c>
      <c r="V116" s="171">
        <f t="shared" si="31"/>
        <v>0</v>
      </c>
      <c r="W116" s="171">
        <f t="shared" si="32"/>
        <v>0</v>
      </c>
      <c r="X116" s="382">
        <f t="shared" si="33"/>
        <v>0</v>
      </c>
      <c r="Y116" s="381">
        <f t="shared" si="34"/>
        <v>0</v>
      </c>
      <c r="Z116" s="171">
        <f t="shared" si="35"/>
        <v>0</v>
      </c>
      <c r="AA116" s="171">
        <f t="shared" si="36"/>
        <v>0</v>
      </c>
      <c r="AB116" s="171">
        <f t="shared" si="37"/>
        <v>0</v>
      </c>
      <c r="AC116" s="171">
        <f t="shared" si="38"/>
        <v>0</v>
      </c>
      <c r="AD116" s="382">
        <f t="shared" si="39"/>
        <v>0</v>
      </c>
      <c r="AE116" s="6"/>
      <c r="AF116" s="6"/>
      <c r="AG116" s="6"/>
      <c r="AH116" s="6"/>
      <c r="AI116" s="6"/>
      <c r="AJ116" s="6"/>
      <c r="AK116" s="6"/>
      <c r="AL116" s="6"/>
      <c r="AM116" s="6"/>
      <c r="AN116" s="6"/>
      <c r="AO116" s="6"/>
      <c r="AP116" s="6"/>
      <c r="AQ116" s="6"/>
      <c r="AR116" s="6"/>
    </row>
    <row r="117" spans="1:44" ht="58">
      <c r="A117" s="152" t="s">
        <v>77</v>
      </c>
      <c r="B117" s="152" t="s">
        <v>39</v>
      </c>
      <c r="C117" s="165" t="s">
        <v>78</v>
      </c>
      <c r="D117" s="168">
        <v>30</v>
      </c>
      <c r="E117" s="381">
        <f t="shared" si="14"/>
        <v>0</v>
      </c>
      <c r="F117" s="171">
        <f t="shared" si="15"/>
        <v>0</v>
      </c>
      <c r="G117" s="381">
        <f t="shared" si="16"/>
        <v>0</v>
      </c>
      <c r="H117" s="171">
        <f t="shared" si="17"/>
        <v>0</v>
      </c>
      <c r="I117" s="171">
        <f t="shared" si="18"/>
        <v>2</v>
      </c>
      <c r="J117" s="171">
        <f t="shared" si="19"/>
        <v>0</v>
      </c>
      <c r="K117" s="171">
        <f t="shared" si="20"/>
        <v>0</v>
      </c>
      <c r="L117" s="382">
        <f t="shared" si="21"/>
        <v>0</v>
      </c>
      <c r="M117" s="381">
        <f t="shared" si="22"/>
        <v>0</v>
      </c>
      <c r="N117" s="171">
        <f t="shared" si="23"/>
        <v>0</v>
      </c>
      <c r="O117" s="171">
        <f t="shared" si="24"/>
        <v>0</v>
      </c>
      <c r="P117" s="171">
        <f t="shared" si="25"/>
        <v>0</v>
      </c>
      <c r="Q117" s="171">
        <f t="shared" si="26"/>
        <v>0</v>
      </c>
      <c r="R117" s="382">
        <f t="shared" si="27"/>
        <v>0</v>
      </c>
      <c r="S117" s="381">
        <f t="shared" si="28"/>
        <v>0</v>
      </c>
      <c r="T117" s="171">
        <f t="shared" si="29"/>
        <v>0</v>
      </c>
      <c r="U117" s="171">
        <f t="shared" si="30"/>
        <v>0</v>
      </c>
      <c r="V117" s="171">
        <f t="shared" si="31"/>
        <v>0</v>
      </c>
      <c r="W117" s="171">
        <f t="shared" si="32"/>
        <v>0</v>
      </c>
      <c r="X117" s="382">
        <f t="shared" si="33"/>
        <v>0</v>
      </c>
      <c r="Y117" s="381">
        <f t="shared" si="34"/>
        <v>0</v>
      </c>
      <c r="Z117" s="171">
        <f t="shared" si="35"/>
        <v>0</v>
      </c>
      <c r="AA117" s="171">
        <f t="shared" si="36"/>
        <v>0</v>
      </c>
      <c r="AB117" s="171">
        <f t="shared" si="37"/>
        <v>0</v>
      </c>
      <c r="AC117" s="171">
        <f t="shared" si="38"/>
        <v>0</v>
      </c>
      <c r="AD117" s="382">
        <f t="shared" si="39"/>
        <v>0</v>
      </c>
      <c r="AE117" s="6"/>
      <c r="AF117" s="6"/>
      <c r="AG117" s="6"/>
      <c r="AH117" s="6"/>
      <c r="AI117" s="6"/>
      <c r="AJ117" s="6"/>
      <c r="AK117" s="6"/>
      <c r="AL117" s="6"/>
      <c r="AM117" s="6"/>
      <c r="AN117" s="6"/>
      <c r="AO117" s="6"/>
      <c r="AP117" s="6"/>
      <c r="AQ117" s="6"/>
      <c r="AR117" s="6"/>
    </row>
    <row r="118" spans="1:44" ht="58">
      <c r="A118" s="152" t="s">
        <v>77</v>
      </c>
      <c r="B118" s="152" t="s">
        <v>39</v>
      </c>
      <c r="C118" s="165" t="s">
        <v>79</v>
      </c>
      <c r="D118" s="168">
        <v>31</v>
      </c>
      <c r="E118" s="381">
        <f t="shared" si="14"/>
        <v>0</v>
      </c>
      <c r="F118" s="171">
        <f t="shared" si="15"/>
        <v>0</v>
      </c>
      <c r="G118" s="381">
        <f t="shared" si="16"/>
        <v>0</v>
      </c>
      <c r="H118" s="171">
        <f t="shared" si="17"/>
        <v>0</v>
      </c>
      <c r="I118" s="171">
        <f t="shared" si="18"/>
        <v>0</v>
      </c>
      <c r="J118" s="171">
        <f t="shared" si="19"/>
        <v>0</v>
      </c>
      <c r="K118" s="171">
        <f t="shared" si="20"/>
        <v>0</v>
      </c>
      <c r="L118" s="382">
        <f t="shared" si="21"/>
        <v>0</v>
      </c>
      <c r="M118" s="381">
        <f t="shared" si="22"/>
        <v>0</v>
      </c>
      <c r="N118" s="171">
        <f t="shared" si="23"/>
        <v>0</v>
      </c>
      <c r="O118" s="171">
        <f t="shared" si="24"/>
        <v>0</v>
      </c>
      <c r="P118" s="171">
        <f t="shared" si="25"/>
        <v>0</v>
      </c>
      <c r="Q118" s="171">
        <f t="shared" si="26"/>
        <v>0</v>
      </c>
      <c r="R118" s="382">
        <f t="shared" si="27"/>
        <v>0</v>
      </c>
      <c r="S118" s="381">
        <f t="shared" si="28"/>
        <v>0</v>
      </c>
      <c r="T118" s="171">
        <f t="shared" si="29"/>
        <v>0</v>
      </c>
      <c r="U118" s="171">
        <f t="shared" si="30"/>
        <v>0</v>
      </c>
      <c r="V118" s="171">
        <f t="shared" si="31"/>
        <v>0</v>
      </c>
      <c r="W118" s="171">
        <f t="shared" si="32"/>
        <v>0</v>
      </c>
      <c r="X118" s="382">
        <f t="shared" si="33"/>
        <v>0</v>
      </c>
      <c r="Y118" s="381">
        <f t="shared" si="34"/>
        <v>0</v>
      </c>
      <c r="Z118" s="171">
        <f t="shared" si="35"/>
        <v>0</v>
      </c>
      <c r="AA118" s="171">
        <f t="shared" si="36"/>
        <v>0</v>
      </c>
      <c r="AB118" s="171">
        <f t="shared" si="37"/>
        <v>0</v>
      </c>
      <c r="AC118" s="171">
        <f t="shared" si="38"/>
        <v>0</v>
      </c>
      <c r="AD118" s="382">
        <f t="shared" si="39"/>
        <v>0</v>
      </c>
      <c r="AE118" s="6"/>
      <c r="AF118" s="6"/>
      <c r="AG118" s="6"/>
      <c r="AH118" s="6"/>
      <c r="AI118" s="6"/>
      <c r="AJ118" s="6"/>
      <c r="AK118" s="6"/>
      <c r="AL118" s="6"/>
      <c r="AM118" s="6"/>
      <c r="AN118" s="6"/>
      <c r="AO118" s="6"/>
      <c r="AP118" s="6"/>
      <c r="AQ118" s="6"/>
      <c r="AR118" s="6"/>
    </row>
    <row r="119" spans="1:44" ht="58">
      <c r="A119" s="152" t="s">
        <v>77</v>
      </c>
      <c r="B119" s="152" t="s">
        <v>39</v>
      </c>
      <c r="C119" s="165" t="s">
        <v>80</v>
      </c>
      <c r="D119" s="168">
        <v>32</v>
      </c>
      <c r="E119" s="381">
        <f t="shared" si="14"/>
        <v>0</v>
      </c>
      <c r="F119" s="171">
        <f t="shared" si="15"/>
        <v>6</v>
      </c>
      <c r="G119" s="381">
        <f t="shared" si="16"/>
        <v>0</v>
      </c>
      <c r="H119" s="171">
        <f t="shared" si="17"/>
        <v>6</v>
      </c>
      <c r="I119" s="171">
        <f t="shared" si="18"/>
        <v>0</v>
      </c>
      <c r="J119" s="171">
        <f t="shared" si="19"/>
        <v>0</v>
      </c>
      <c r="K119" s="171">
        <f t="shared" si="20"/>
        <v>0</v>
      </c>
      <c r="L119" s="382">
        <f t="shared" si="21"/>
        <v>0</v>
      </c>
      <c r="M119" s="381">
        <f t="shared" si="22"/>
        <v>0</v>
      </c>
      <c r="N119" s="171">
        <f t="shared" si="23"/>
        <v>18</v>
      </c>
      <c r="O119" s="171">
        <f t="shared" si="24"/>
        <v>2</v>
      </c>
      <c r="P119" s="171">
        <f t="shared" si="25"/>
        <v>0</v>
      </c>
      <c r="Q119" s="171">
        <f t="shared" si="26"/>
        <v>0</v>
      </c>
      <c r="R119" s="382">
        <f t="shared" si="27"/>
        <v>0</v>
      </c>
      <c r="S119" s="381">
        <f t="shared" si="28"/>
        <v>0</v>
      </c>
      <c r="T119" s="171">
        <f t="shared" si="29"/>
        <v>10</v>
      </c>
      <c r="U119" s="171">
        <f t="shared" si="30"/>
        <v>2</v>
      </c>
      <c r="V119" s="171">
        <f t="shared" si="31"/>
        <v>0</v>
      </c>
      <c r="W119" s="171">
        <f t="shared" si="32"/>
        <v>0</v>
      </c>
      <c r="X119" s="382">
        <f t="shared" si="33"/>
        <v>0</v>
      </c>
      <c r="Y119" s="381">
        <f t="shared" si="34"/>
        <v>0</v>
      </c>
      <c r="Z119" s="171">
        <f t="shared" si="35"/>
        <v>4</v>
      </c>
      <c r="AA119" s="171">
        <f t="shared" si="36"/>
        <v>0</v>
      </c>
      <c r="AB119" s="171">
        <f t="shared" si="37"/>
        <v>0</v>
      </c>
      <c r="AC119" s="171">
        <f t="shared" si="38"/>
        <v>0</v>
      </c>
      <c r="AD119" s="382">
        <f t="shared" si="39"/>
        <v>0</v>
      </c>
      <c r="AE119" s="6"/>
      <c r="AF119" s="6"/>
      <c r="AG119" s="6"/>
      <c r="AH119" s="6"/>
      <c r="AI119" s="6"/>
      <c r="AJ119" s="6"/>
      <c r="AK119" s="6"/>
      <c r="AL119" s="6"/>
      <c r="AM119" s="6"/>
      <c r="AN119" s="6"/>
      <c r="AO119" s="6"/>
      <c r="AP119" s="6"/>
      <c r="AQ119" s="6"/>
      <c r="AR119" s="6"/>
    </row>
    <row r="120" spans="1:44" ht="58">
      <c r="A120" s="152" t="s">
        <v>77</v>
      </c>
      <c r="B120" s="152" t="s">
        <v>39</v>
      </c>
      <c r="C120" s="165" t="s">
        <v>81</v>
      </c>
      <c r="D120" s="168">
        <v>33</v>
      </c>
      <c r="E120" s="381">
        <f t="shared" ref="E120:E151" si="40">COUNTIF(E36:J36, "Data Gap")</f>
        <v>0</v>
      </c>
      <c r="F120" s="171">
        <f t="shared" ref="F120:F151" si="41">COUNTIF(E36:J36, "Very Low")</f>
        <v>0</v>
      </c>
      <c r="G120" s="381">
        <f t="shared" ref="G120:G151" si="42">COUNTIF(G36:L36, "Data Gap")</f>
        <v>0</v>
      </c>
      <c r="H120" s="171">
        <f t="shared" ref="H120:H151" si="43">COUNTIF(G36:L36, "Very Low")</f>
        <v>0</v>
      </c>
      <c r="I120" s="171">
        <f t="shared" ref="I120:I151" si="44">COUNTIF(G36:L36, "Low")</f>
        <v>1</v>
      </c>
      <c r="J120" s="171">
        <f t="shared" ref="J120:J151" si="45">COUNTIF(G36:L36, "Moderate")</f>
        <v>1</v>
      </c>
      <c r="K120" s="171">
        <f t="shared" ref="K120:K151" si="46">COUNTIF(G36:L36, "High")</f>
        <v>0</v>
      </c>
      <c r="L120" s="382">
        <f t="shared" ref="L120:L151" si="47">COUNTIF(G36:L36, "Very High")</f>
        <v>0</v>
      </c>
      <c r="M120" s="381">
        <f t="shared" si="22"/>
        <v>0</v>
      </c>
      <c r="N120" s="171">
        <f t="shared" si="23"/>
        <v>0</v>
      </c>
      <c r="O120" s="171">
        <f t="shared" si="24"/>
        <v>0</v>
      </c>
      <c r="P120" s="171">
        <f t="shared" si="25"/>
        <v>0</v>
      </c>
      <c r="Q120" s="171">
        <f t="shared" si="26"/>
        <v>0</v>
      </c>
      <c r="R120" s="382">
        <f t="shared" si="27"/>
        <v>0</v>
      </c>
      <c r="S120" s="381">
        <f t="shared" si="28"/>
        <v>0</v>
      </c>
      <c r="T120" s="171">
        <f t="shared" si="29"/>
        <v>0</v>
      </c>
      <c r="U120" s="171">
        <f t="shared" si="30"/>
        <v>0</v>
      </c>
      <c r="V120" s="171">
        <f t="shared" si="31"/>
        <v>0</v>
      </c>
      <c r="W120" s="171">
        <f t="shared" si="32"/>
        <v>0</v>
      </c>
      <c r="X120" s="382">
        <f t="shared" si="33"/>
        <v>0</v>
      </c>
      <c r="Y120" s="381">
        <f t="shared" si="34"/>
        <v>0</v>
      </c>
      <c r="Z120" s="171">
        <f t="shared" si="35"/>
        <v>4</v>
      </c>
      <c r="AA120" s="171">
        <f t="shared" si="36"/>
        <v>0</v>
      </c>
      <c r="AB120" s="171">
        <f t="shared" si="37"/>
        <v>0</v>
      </c>
      <c r="AC120" s="171">
        <f t="shared" si="38"/>
        <v>0</v>
      </c>
      <c r="AD120" s="382">
        <f t="shared" si="39"/>
        <v>0</v>
      </c>
      <c r="AE120" s="6"/>
      <c r="AF120" s="6"/>
      <c r="AG120" s="6"/>
      <c r="AH120" s="6"/>
      <c r="AI120" s="6"/>
      <c r="AJ120" s="6"/>
      <c r="AK120" s="6"/>
      <c r="AL120" s="6"/>
      <c r="AM120" s="6"/>
      <c r="AN120" s="6"/>
      <c r="AO120" s="6"/>
      <c r="AP120" s="6"/>
      <c r="AQ120" s="6"/>
      <c r="AR120" s="6"/>
    </row>
    <row r="121" spans="1:44" ht="58">
      <c r="A121" s="152" t="s">
        <v>77</v>
      </c>
      <c r="B121" s="152" t="s">
        <v>39</v>
      </c>
      <c r="C121" s="165" t="s">
        <v>82</v>
      </c>
      <c r="D121" s="168">
        <v>34</v>
      </c>
      <c r="E121" s="381">
        <f t="shared" si="40"/>
        <v>0</v>
      </c>
      <c r="F121" s="171">
        <f t="shared" si="41"/>
        <v>6</v>
      </c>
      <c r="G121" s="381">
        <f t="shared" si="42"/>
        <v>0</v>
      </c>
      <c r="H121" s="171">
        <f t="shared" si="43"/>
        <v>4</v>
      </c>
      <c r="I121" s="171">
        <f t="shared" si="44"/>
        <v>0</v>
      </c>
      <c r="J121" s="171">
        <f t="shared" si="45"/>
        <v>1</v>
      </c>
      <c r="K121" s="171">
        <f t="shared" si="46"/>
        <v>1</v>
      </c>
      <c r="L121" s="382">
        <f t="shared" si="47"/>
        <v>0</v>
      </c>
      <c r="M121" s="381">
        <f t="shared" si="22"/>
        <v>0</v>
      </c>
      <c r="N121" s="171">
        <f t="shared" si="23"/>
        <v>18</v>
      </c>
      <c r="O121" s="171">
        <f t="shared" si="24"/>
        <v>2</v>
      </c>
      <c r="P121" s="171">
        <f t="shared" si="25"/>
        <v>0</v>
      </c>
      <c r="Q121" s="171">
        <f t="shared" si="26"/>
        <v>0</v>
      </c>
      <c r="R121" s="382">
        <f t="shared" si="27"/>
        <v>0</v>
      </c>
      <c r="S121" s="381">
        <f t="shared" si="28"/>
        <v>0</v>
      </c>
      <c r="T121" s="171">
        <f t="shared" si="29"/>
        <v>10</v>
      </c>
      <c r="U121" s="171">
        <f t="shared" si="30"/>
        <v>2</v>
      </c>
      <c r="V121" s="171">
        <f t="shared" si="31"/>
        <v>0</v>
      </c>
      <c r="W121" s="171">
        <f t="shared" si="32"/>
        <v>0</v>
      </c>
      <c r="X121" s="382">
        <f t="shared" si="33"/>
        <v>0</v>
      </c>
      <c r="Y121" s="381">
        <f t="shared" si="34"/>
        <v>0</v>
      </c>
      <c r="Z121" s="171">
        <f t="shared" si="35"/>
        <v>4</v>
      </c>
      <c r="AA121" s="171">
        <f t="shared" si="36"/>
        <v>0</v>
      </c>
      <c r="AB121" s="171">
        <f t="shared" si="37"/>
        <v>0</v>
      </c>
      <c r="AC121" s="171">
        <f t="shared" si="38"/>
        <v>0</v>
      </c>
      <c r="AD121" s="382">
        <f t="shared" si="39"/>
        <v>0</v>
      </c>
      <c r="AE121" s="6"/>
      <c r="AF121" s="6"/>
      <c r="AG121" s="6"/>
      <c r="AH121" s="6"/>
      <c r="AI121" s="6"/>
      <c r="AJ121" s="6"/>
      <c r="AK121" s="6"/>
      <c r="AL121" s="6"/>
      <c r="AM121" s="6"/>
      <c r="AN121" s="6"/>
      <c r="AO121" s="6"/>
      <c r="AP121" s="6"/>
      <c r="AQ121" s="6"/>
      <c r="AR121" s="6"/>
    </row>
    <row r="122" spans="1:44" ht="58">
      <c r="A122" s="152" t="s">
        <v>77</v>
      </c>
      <c r="B122" s="152" t="s">
        <v>39</v>
      </c>
      <c r="C122" s="165" t="s">
        <v>83</v>
      </c>
      <c r="D122" s="168">
        <v>35</v>
      </c>
      <c r="E122" s="381">
        <f t="shared" si="40"/>
        <v>0</v>
      </c>
      <c r="F122" s="171">
        <f t="shared" si="41"/>
        <v>0</v>
      </c>
      <c r="G122" s="381">
        <f t="shared" si="42"/>
        <v>0</v>
      </c>
      <c r="H122" s="171">
        <f t="shared" si="43"/>
        <v>0</v>
      </c>
      <c r="I122" s="171">
        <f t="shared" si="44"/>
        <v>0</v>
      </c>
      <c r="J122" s="171">
        <f t="shared" si="45"/>
        <v>0</v>
      </c>
      <c r="K122" s="171">
        <f t="shared" si="46"/>
        <v>0</v>
      </c>
      <c r="L122" s="382">
        <f t="shared" si="47"/>
        <v>0</v>
      </c>
      <c r="M122" s="381">
        <f t="shared" si="22"/>
        <v>0</v>
      </c>
      <c r="N122" s="171">
        <f t="shared" si="23"/>
        <v>0</v>
      </c>
      <c r="O122" s="171">
        <f t="shared" si="24"/>
        <v>0</v>
      </c>
      <c r="P122" s="171">
        <f t="shared" si="25"/>
        <v>0</v>
      </c>
      <c r="Q122" s="171">
        <f t="shared" si="26"/>
        <v>0</v>
      </c>
      <c r="R122" s="382">
        <f t="shared" si="27"/>
        <v>0</v>
      </c>
      <c r="S122" s="381">
        <f t="shared" si="28"/>
        <v>0</v>
      </c>
      <c r="T122" s="171">
        <f t="shared" si="29"/>
        <v>0</v>
      </c>
      <c r="U122" s="171">
        <f t="shared" si="30"/>
        <v>0</v>
      </c>
      <c r="V122" s="171">
        <f t="shared" si="31"/>
        <v>0</v>
      </c>
      <c r="W122" s="171">
        <f t="shared" si="32"/>
        <v>0</v>
      </c>
      <c r="X122" s="382">
        <f t="shared" si="33"/>
        <v>0</v>
      </c>
      <c r="Y122" s="381">
        <f t="shared" si="34"/>
        <v>0</v>
      </c>
      <c r="Z122" s="171">
        <f t="shared" si="35"/>
        <v>0</v>
      </c>
      <c r="AA122" s="171">
        <f t="shared" si="36"/>
        <v>0</v>
      </c>
      <c r="AB122" s="171">
        <f t="shared" si="37"/>
        <v>0</v>
      </c>
      <c r="AC122" s="171">
        <f t="shared" si="38"/>
        <v>0</v>
      </c>
      <c r="AD122" s="382">
        <f t="shared" si="39"/>
        <v>0</v>
      </c>
      <c r="AE122" s="6"/>
      <c r="AF122" s="6"/>
      <c r="AG122" s="6"/>
      <c r="AH122" s="6"/>
      <c r="AI122" s="6"/>
      <c r="AJ122" s="6"/>
      <c r="AK122" s="6"/>
      <c r="AL122" s="6"/>
      <c r="AM122" s="6"/>
      <c r="AN122" s="6"/>
      <c r="AO122" s="6"/>
      <c r="AP122" s="6"/>
      <c r="AQ122" s="6"/>
      <c r="AR122" s="6"/>
    </row>
    <row r="123" spans="1:44" ht="58">
      <c r="A123" s="152" t="s">
        <v>77</v>
      </c>
      <c r="B123" s="152" t="s">
        <v>47</v>
      </c>
      <c r="C123" s="165" t="s">
        <v>84</v>
      </c>
      <c r="D123" s="168">
        <v>36</v>
      </c>
      <c r="E123" s="381">
        <f t="shared" si="40"/>
        <v>0</v>
      </c>
      <c r="F123" s="171">
        <f t="shared" si="41"/>
        <v>0</v>
      </c>
      <c r="G123" s="381">
        <f t="shared" si="42"/>
        <v>0</v>
      </c>
      <c r="H123" s="171">
        <f t="shared" si="43"/>
        <v>0</v>
      </c>
      <c r="I123" s="171">
        <f t="shared" si="44"/>
        <v>0</v>
      </c>
      <c r="J123" s="171">
        <f t="shared" si="45"/>
        <v>2</v>
      </c>
      <c r="K123" s="171">
        <f t="shared" si="46"/>
        <v>2</v>
      </c>
      <c r="L123" s="382">
        <f t="shared" si="47"/>
        <v>2</v>
      </c>
      <c r="M123" s="381">
        <f t="shared" si="22"/>
        <v>0</v>
      </c>
      <c r="N123" s="171">
        <f t="shared" si="23"/>
        <v>5</v>
      </c>
      <c r="O123" s="171">
        <f t="shared" si="24"/>
        <v>1</v>
      </c>
      <c r="P123" s="171">
        <f t="shared" si="25"/>
        <v>0</v>
      </c>
      <c r="Q123" s="171">
        <f t="shared" si="26"/>
        <v>2</v>
      </c>
      <c r="R123" s="382">
        <f t="shared" si="27"/>
        <v>4</v>
      </c>
      <c r="S123" s="381">
        <f t="shared" si="28"/>
        <v>0</v>
      </c>
      <c r="T123" s="171">
        <f t="shared" si="29"/>
        <v>0</v>
      </c>
      <c r="U123" s="171">
        <f t="shared" si="30"/>
        <v>1</v>
      </c>
      <c r="V123" s="171">
        <f t="shared" si="31"/>
        <v>1</v>
      </c>
      <c r="W123" s="171">
        <f t="shared" si="32"/>
        <v>0</v>
      </c>
      <c r="X123" s="382">
        <f t="shared" si="33"/>
        <v>8</v>
      </c>
      <c r="Y123" s="381">
        <f t="shared" si="34"/>
        <v>0</v>
      </c>
      <c r="Z123" s="171">
        <f t="shared" si="35"/>
        <v>0</v>
      </c>
      <c r="AA123" s="171">
        <f t="shared" si="36"/>
        <v>0</v>
      </c>
      <c r="AB123" s="171">
        <f t="shared" si="37"/>
        <v>2</v>
      </c>
      <c r="AC123" s="171">
        <f t="shared" si="38"/>
        <v>2</v>
      </c>
      <c r="AD123" s="382">
        <f t="shared" si="39"/>
        <v>0</v>
      </c>
      <c r="AE123" s="6"/>
      <c r="AF123" s="6"/>
      <c r="AG123" s="6"/>
      <c r="AH123" s="6"/>
      <c r="AI123" s="6"/>
      <c r="AJ123" s="6"/>
      <c r="AK123" s="6"/>
      <c r="AL123" s="6"/>
      <c r="AM123" s="6"/>
      <c r="AN123" s="6"/>
      <c r="AO123" s="6"/>
      <c r="AP123" s="6"/>
      <c r="AQ123" s="6"/>
      <c r="AR123" s="6"/>
    </row>
    <row r="124" spans="1:44" ht="58">
      <c r="A124" s="152" t="s">
        <v>77</v>
      </c>
      <c r="B124" s="152" t="s">
        <v>47</v>
      </c>
      <c r="C124" s="165" t="s">
        <v>85</v>
      </c>
      <c r="D124" s="168">
        <v>37</v>
      </c>
      <c r="E124" s="381">
        <f t="shared" si="40"/>
        <v>0</v>
      </c>
      <c r="F124" s="171">
        <f t="shared" si="41"/>
        <v>0</v>
      </c>
      <c r="G124" s="381">
        <f t="shared" si="42"/>
        <v>0</v>
      </c>
      <c r="H124" s="171">
        <f t="shared" si="43"/>
        <v>0</v>
      </c>
      <c r="I124" s="171">
        <f t="shared" si="44"/>
        <v>0</v>
      </c>
      <c r="J124" s="171">
        <f t="shared" si="45"/>
        <v>4</v>
      </c>
      <c r="K124" s="171">
        <f t="shared" si="46"/>
        <v>2</v>
      </c>
      <c r="L124" s="382">
        <f t="shared" si="47"/>
        <v>0</v>
      </c>
      <c r="M124" s="381">
        <f t="shared" si="22"/>
        <v>0</v>
      </c>
      <c r="N124" s="171">
        <f t="shared" si="23"/>
        <v>4</v>
      </c>
      <c r="O124" s="171">
        <f t="shared" si="24"/>
        <v>2</v>
      </c>
      <c r="P124" s="171">
        <f t="shared" si="25"/>
        <v>0</v>
      </c>
      <c r="Q124" s="171">
        <f t="shared" si="26"/>
        <v>2</v>
      </c>
      <c r="R124" s="382">
        <f t="shared" si="27"/>
        <v>4</v>
      </c>
      <c r="S124" s="381">
        <f t="shared" si="28"/>
        <v>0</v>
      </c>
      <c r="T124" s="171">
        <f t="shared" si="29"/>
        <v>0</v>
      </c>
      <c r="U124" s="171">
        <f t="shared" si="30"/>
        <v>1</v>
      </c>
      <c r="V124" s="171">
        <f t="shared" si="31"/>
        <v>1</v>
      </c>
      <c r="W124" s="171">
        <f t="shared" si="32"/>
        <v>0</v>
      </c>
      <c r="X124" s="382">
        <f t="shared" si="33"/>
        <v>8</v>
      </c>
      <c r="Y124" s="381">
        <f t="shared" si="34"/>
        <v>0</v>
      </c>
      <c r="Z124" s="171">
        <f t="shared" si="35"/>
        <v>0</v>
      </c>
      <c r="AA124" s="171">
        <f t="shared" si="36"/>
        <v>0</v>
      </c>
      <c r="AB124" s="171">
        <f t="shared" si="37"/>
        <v>2</v>
      </c>
      <c r="AC124" s="171">
        <f t="shared" si="38"/>
        <v>2</v>
      </c>
      <c r="AD124" s="382">
        <f t="shared" si="39"/>
        <v>0</v>
      </c>
      <c r="AE124" s="6"/>
      <c r="AF124" s="6"/>
      <c r="AG124" s="6"/>
      <c r="AH124" s="6"/>
      <c r="AI124" s="6"/>
      <c r="AJ124" s="6"/>
      <c r="AK124" s="6"/>
      <c r="AL124" s="6"/>
      <c r="AM124" s="6"/>
      <c r="AN124" s="6"/>
      <c r="AO124" s="6"/>
      <c r="AP124" s="6"/>
      <c r="AQ124" s="6"/>
      <c r="AR124" s="6"/>
    </row>
    <row r="125" spans="1:44" ht="58">
      <c r="A125" s="152" t="s">
        <v>77</v>
      </c>
      <c r="B125" s="152" t="s">
        <v>47</v>
      </c>
      <c r="C125" s="165" t="s">
        <v>86</v>
      </c>
      <c r="D125" s="168">
        <v>38</v>
      </c>
      <c r="E125" s="381">
        <f t="shared" si="40"/>
        <v>0</v>
      </c>
      <c r="F125" s="171">
        <f t="shared" si="41"/>
        <v>1</v>
      </c>
      <c r="G125" s="381">
        <f t="shared" si="42"/>
        <v>0</v>
      </c>
      <c r="H125" s="171">
        <f t="shared" si="43"/>
        <v>1</v>
      </c>
      <c r="I125" s="171">
        <f t="shared" si="44"/>
        <v>1</v>
      </c>
      <c r="J125" s="171">
        <f t="shared" si="45"/>
        <v>0</v>
      </c>
      <c r="K125" s="171">
        <f t="shared" si="46"/>
        <v>3</v>
      </c>
      <c r="L125" s="382">
        <f t="shared" si="47"/>
        <v>1</v>
      </c>
      <c r="M125" s="381">
        <f t="shared" si="22"/>
        <v>0</v>
      </c>
      <c r="N125" s="171">
        <f t="shared" si="23"/>
        <v>5</v>
      </c>
      <c r="O125" s="171">
        <f t="shared" si="24"/>
        <v>3</v>
      </c>
      <c r="P125" s="171">
        <f t="shared" si="25"/>
        <v>0</v>
      </c>
      <c r="Q125" s="171">
        <f t="shared" si="26"/>
        <v>2</v>
      </c>
      <c r="R125" s="382">
        <f t="shared" si="27"/>
        <v>2</v>
      </c>
      <c r="S125" s="381">
        <f t="shared" si="28"/>
        <v>0</v>
      </c>
      <c r="T125" s="171">
        <f t="shared" si="29"/>
        <v>0</v>
      </c>
      <c r="U125" s="171">
        <f t="shared" si="30"/>
        <v>1</v>
      </c>
      <c r="V125" s="171">
        <f t="shared" si="31"/>
        <v>1</v>
      </c>
      <c r="W125" s="171">
        <f t="shared" si="32"/>
        <v>1</v>
      </c>
      <c r="X125" s="382">
        <f t="shared" si="33"/>
        <v>1</v>
      </c>
      <c r="Y125" s="381">
        <f t="shared" si="34"/>
        <v>0</v>
      </c>
      <c r="Z125" s="171">
        <f t="shared" si="35"/>
        <v>0</v>
      </c>
      <c r="AA125" s="171">
        <f t="shared" si="36"/>
        <v>0</v>
      </c>
      <c r="AB125" s="171">
        <f t="shared" si="37"/>
        <v>2</v>
      </c>
      <c r="AC125" s="171">
        <f t="shared" si="38"/>
        <v>2</v>
      </c>
      <c r="AD125" s="382">
        <f t="shared" si="39"/>
        <v>0</v>
      </c>
      <c r="AE125" s="6"/>
      <c r="AF125" s="6"/>
      <c r="AG125" s="6"/>
      <c r="AH125" s="6"/>
      <c r="AI125" s="6"/>
      <c r="AJ125" s="6"/>
      <c r="AK125" s="6"/>
      <c r="AL125" s="6"/>
      <c r="AM125" s="6"/>
      <c r="AN125" s="6"/>
      <c r="AO125" s="6"/>
      <c r="AP125" s="6"/>
      <c r="AQ125" s="6"/>
      <c r="AR125" s="6"/>
    </row>
    <row r="126" spans="1:44" ht="58">
      <c r="A126" s="152" t="s">
        <v>77</v>
      </c>
      <c r="B126" s="152" t="s">
        <v>47</v>
      </c>
      <c r="C126" s="165" t="s">
        <v>87</v>
      </c>
      <c r="D126" s="168">
        <v>39</v>
      </c>
      <c r="E126" s="381">
        <f t="shared" si="40"/>
        <v>0</v>
      </c>
      <c r="F126" s="171">
        <f t="shared" si="41"/>
        <v>4</v>
      </c>
      <c r="G126" s="381">
        <f t="shared" si="42"/>
        <v>0</v>
      </c>
      <c r="H126" s="171">
        <f t="shared" si="43"/>
        <v>2</v>
      </c>
      <c r="I126" s="171">
        <f t="shared" si="44"/>
        <v>2</v>
      </c>
      <c r="J126" s="171">
        <f t="shared" si="45"/>
        <v>2</v>
      </c>
      <c r="K126" s="171">
        <f t="shared" si="46"/>
        <v>0</v>
      </c>
      <c r="L126" s="382">
        <f t="shared" si="47"/>
        <v>0</v>
      </c>
      <c r="M126" s="381">
        <f t="shared" si="22"/>
        <v>0</v>
      </c>
      <c r="N126" s="171">
        <f t="shared" si="23"/>
        <v>7</v>
      </c>
      <c r="O126" s="171">
        <f t="shared" si="24"/>
        <v>4</v>
      </c>
      <c r="P126" s="171">
        <f t="shared" si="25"/>
        <v>3</v>
      </c>
      <c r="Q126" s="171">
        <f t="shared" si="26"/>
        <v>2</v>
      </c>
      <c r="R126" s="382">
        <f t="shared" si="27"/>
        <v>0</v>
      </c>
      <c r="S126" s="381">
        <f t="shared" si="28"/>
        <v>0</v>
      </c>
      <c r="T126" s="171">
        <f t="shared" si="29"/>
        <v>0</v>
      </c>
      <c r="U126" s="171">
        <f t="shared" si="30"/>
        <v>0</v>
      </c>
      <c r="V126" s="171">
        <f t="shared" si="31"/>
        <v>0</v>
      </c>
      <c r="W126" s="171">
        <f t="shared" si="32"/>
        <v>0</v>
      </c>
      <c r="X126" s="382">
        <f t="shared" si="33"/>
        <v>0</v>
      </c>
      <c r="Y126" s="381">
        <f t="shared" si="34"/>
        <v>0</v>
      </c>
      <c r="Z126" s="171">
        <f t="shared" si="35"/>
        <v>0</v>
      </c>
      <c r="AA126" s="171">
        <f t="shared" si="36"/>
        <v>0</v>
      </c>
      <c r="AB126" s="171">
        <f t="shared" si="37"/>
        <v>0</v>
      </c>
      <c r="AC126" s="171">
        <f t="shared" si="38"/>
        <v>0</v>
      </c>
      <c r="AD126" s="382">
        <f t="shared" si="39"/>
        <v>0</v>
      </c>
      <c r="AE126" s="6"/>
      <c r="AF126" s="6"/>
      <c r="AG126" s="6"/>
      <c r="AH126" s="6"/>
      <c r="AI126" s="6"/>
      <c r="AJ126" s="6"/>
      <c r="AK126" s="6"/>
      <c r="AL126" s="6"/>
      <c r="AM126" s="6"/>
      <c r="AN126" s="6"/>
      <c r="AO126" s="6"/>
      <c r="AP126" s="6"/>
      <c r="AQ126" s="6"/>
      <c r="AR126" s="6"/>
    </row>
    <row r="127" spans="1:44" ht="58">
      <c r="A127" s="152" t="s">
        <v>77</v>
      </c>
      <c r="B127" s="152" t="s">
        <v>54</v>
      </c>
      <c r="C127" s="165" t="s">
        <v>88</v>
      </c>
      <c r="D127" s="168">
        <v>40</v>
      </c>
      <c r="E127" s="381">
        <f t="shared" si="40"/>
        <v>0</v>
      </c>
      <c r="F127" s="171">
        <f t="shared" si="41"/>
        <v>0</v>
      </c>
      <c r="G127" s="381">
        <f t="shared" si="42"/>
        <v>0</v>
      </c>
      <c r="H127" s="171">
        <f t="shared" si="43"/>
        <v>2</v>
      </c>
      <c r="I127" s="171">
        <f t="shared" si="44"/>
        <v>0</v>
      </c>
      <c r="J127" s="171">
        <f t="shared" si="45"/>
        <v>0</v>
      </c>
      <c r="K127" s="171">
        <f t="shared" si="46"/>
        <v>0</v>
      </c>
      <c r="L127" s="382">
        <f t="shared" si="47"/>
        <v>0</v>
      </c>
      <c r="M127" s="381">
        <f t="shared" si="22"/>
        <v>0</v>
      </c>
      <c r="N127" s="171">
        <f t="shared" si="23"/>
        <v>6</v>
      </c>
      <c r="O127" s="171">
        <f t="shared" si="24"/>
        <v>4</v>
      </c>
      <c r="P127" s="171">
        <f t="shared" si="25"/>
        <v>3</v>
      </c>
      <c r="Q127" s="171">
        <f t="shared" si="26"/>
        <v>3</v>
      </c>
      <c r="R127" s="382">
        <f t="shared" si="27"/>
        <v>2</v>
      </c>
      <c r="S127" s="381">
        <f t="shared" si="28"/>
        <v>0</v>
      </c>
      <c r="T127" s="171">
        <f t="shared" si="29"/>
        <v>0</v>
      </c>
      <c r="U127" s="171">
        <f t="shared" si="30"/>
        <v>0</v>
      </c>
      <c r="V127" s="171">
        <f t="shared" si="31"/>
        <v>0</v>
      </c>
      <c r="W127" s="171">
        <f t="shared" si="32"/>
        <v>0</v>
      </c>
      <c r="X127" s="382">
        <f t="shared" si="33"/>
        <v>0</v>
      </c>
      <c r="Y127" s="381">
        <f t="shared" si="34"/>
        <v>0</v>
      </c>
      <c r="Z127" s="171">
        <f t="shared" si="35"/>
        <v>0</v>
      </c>
      <c r="AA127" s="171">
        <f t="shared" si="36"/>
        <v>2</v>
      </c>
      <c r="AB127" s="171">
        <f t="shared" si="37"/>
        <v>2</v>
      </c>
      <c r="AC127" s="171">
        <f t="shared" si="38"/>
        <v>0</v>
      </c>
      <c r="AD127" s="382">
        <f t="shared" si="39"/>
        <v>0</v>
      </c>
      <c r="AE127" s="6"/>
      <c r="AF127" s="6"/>
      <c r="AG127" s="6"/>
      <c r="AH127" s="6"/>
      <c r="AI127" s="6"/>
      <c r="AJ127" s="6"/>
      <c r="AK127" s="6"/>
      <c r="AL127" s="6"/>
      <c r="AM127" s="6"/>
      <c r="AN127" s="6"/>
      <c r="AO127" s="6"/>
      <c r="AP127" s="6"/>
      <c r="AQ127" s="6"/>
      <c r="AR127" s="6"/>
    </row>
    <row r="128" spans="1:44" ht="87">
      <c r="A128" s="152" t="s">
        <v>77</v>
      </c>
      <c r="B128" s="152" t="s">
        <v>51</v>
      </c>
      <c r="C128" s="165" t="s">
        <v>89</v>
      </c>
      <c r="D128" s="168">
        <v>41</v>
      </c>
      <c r="E128" s="381">
        <f t="shared" si="40"/>
        <v>0</v>
      </c>
      <c r="F128" s="171">
        <f t="shared" si="41"/>
        <v>2</v>
      </c>
      <c r="G128" s="381">
        <f t="shared" si="42"/>
        <v>0</v>
      </c>
      <c r="H128" s="171">
        <f t="shared" si="43"/>
        <v>0</v>
      </c>
      <c r="I128" s="171">
        <f t="shared" si="44"/>
        <v>0</v>
      </c>
      <c r="J128" s="171">
        <f t="shared" si="45"/>
        <v>0</v>
      </c>
      <c r="K128" s="171">
        <f t="shared" si="46"/>
        <v>0</v>
      </c>
      <c r="L128" s="382">
        <f t="shared" si="47"/>
        <v>0</v>
      </c>
      <c r="M128" s="381">
        <f t="shared" si="22"/>
        <v>0</v>
      </c>
      <c r="N128" s="171">
        <f t="shared" si="23"/>
        <v>4</v>
      </c>
      <c r="O128" s="171">
        <f t="shared" si="24"/>
        <v>5</v>
      </c>
      <c r="P128" s="171">
        <f t="shared" si="25"/>
        <v>1</v>
      </c>
      <c r="Q128" s="171">
        <f t="shared" si="26"/>
        <v>0</v>
      </c>
      <c r="R128" s="382">
        <f t="shared" si="27"/>
        <v>0</v>
      </c>
      <c r="S128" s="381">
        <f t="shared" si="28"/>
        <v>0</v>
      </c>
      <c r="T128" s="171">
        <f t="shared" si="29"/>
        <v>9</v>
      </c>
      <c r="U128" s="171">
        <f t="shared" si="30"/>
        <v>2</v>
      </c>
      <c r="V128" s="171">
        <f t="shared" si="31"/>
        <v>0</v>
      </c>
      <c r="W128" s="171">
        <f t="shared" si="32"/>
        <v>0</v>
      </c>
      <c r="X128" s="382">
        <f t="shared" si="33"/>
        <v>0</v>
      </c>
      <c r="Y128" s="381">
        <f t="shared" si="34"/>
        <v>0</v>
      </c>
      <c r="Z128" s="171">
        <f t="shared" si="35"/>
        <v>4</v>
      </c>
      <c r="AA128" s="171">
        <f t="shared" si="36"/>
        <v>0</v>
      </c>
      <c r="AB128" s="171">
        <f t="shared" si="37"/>
        <v>0</v>
      </c>
      <c r="AC128" s="171">
        <f t="shared" si="38"/>
        <v>0</v>
      </c>
      <c r="AD128" s="382">
        <f t="shared" si="39"/>
        <v>0</v>
      </c>
      <c r="AE128" s="6"/>
      <c r="AF128" s="6"/>
      <c r="AG128" s="6"/>
      <c r="AH128" s="6"/>
      <c r="AI128" s="6"/>
      <c r="AJ128" s="6"/>
      <c r="AK128" s="6"/>
      <c r="AL128" s="6"/>
      <c r="AM128" s="6"/>
      <c r="AN128" s="6"/>
      <c r="AO128" s="6"/>
      <c r="AP128" s="6"/>
      <c r="AQ128" s="6"/>
      <c r="AR128" s="6"/>
    </row>
    <row r="129" spans="1:44" ht="58">
      <c r="A129" s="152" t="s">
        <v>77</v>
      </c>
      <c r="B129" s="152"/>
      <c r="C129" s="170" t="s">
        <v>90</v>
      </c>
      <c r="D129" s="168" t="s">
        <v>91</v>
      </c>
      <c r="E129" s="381">
        <f t="shared" si="40"/>
        <v>0</v>
      </c>
      <c r="F129" s="171">
        <f t="shared" si="41"/>
        <v>0</v>
      </c>
      <c r="G129" s="381">
        <f t="shared" si="42"/>
        <v>0</v>
      </c>
      <c r="H129" s="171">
        <f t="shared" si="43"/>
        <v>0</v>
      </c>
      <c r="I129" s="171">
        <f t="shared" si="44"/>
        <v>0</v>
      </c>
      <c r="J129" s="171">
        <f t="shared" si="45"/>
        <v>0</v>
      </c>
      <c r="K129" s="171">
        <f t="shared" si="46"/>
        <v>0</v>
      </c>
      <c r="L129" s="382">
        <f t="shared" si="47"/>
        <v>0</v>
      </c>
      <c r="M129" s="381">
        <f t="shared" si="22"/>
        <v>0</v>
      </c>
      <c r="N129" s="171">
        <f t="shared" si="23"/>
        <v>0</v>
      </c>
      <c r="O129" s="171">
        <f t="shared" si="24"/>
        <v>0</v>
      </c>
      <c r="P129" s="171">
        <f t="shared" si="25"/>
        <v>0</v>
      </c>
      <c r="Q129" s="171">
        <f t="shared" si="26"/>
        <v>0</v>
      </c>
      <c r="R129" s="382">
        <f t="shared" si="27"/>
        <v>0</v>
      </c>
      <c r="S129" s="381">
        <f t="shared" si="28"/>
        <v>0</v>
      </c>
      <c r="T129" s="171">
        <f t="shared" si="29"/>
        <v>10</v>
      </c>
      <c r="U129" s="171">
        <f t="shared" si="30"/>
        <v>2</v>
      </c>
      <c r="V129" s="171">
        <f t="shared" si="31"/>
        <v>0</v>
      </c>
      <c r="W129" s="171">
        <f t="shared" si="32"/>
        <v>0</v>
      </c>
      <c r="X129" s="382">
        <f t="shared" si="33"/>
        <v>0</v>
      </c>
      <c r="Y129" s="381">
        <f t="shared" si="34"/>
        <v>0</v>
      </c>
      <c r="Z129" s="171">
        <f t="shared" si="35"/>
        <v>4</v>
      </c>
      <c r="AA129" s="171">
        <f t="shared" si="36"/>
        <v>0</v>
      </c>
      <c r="AB129" s="171">
        <f t="shared" si="37"/>
        <v>0</v>
      </c>
      <c r="AC129" s="171">
        <f t="shared" si="38"/>
        <v>0</v>
      </c>
      <c r="AD129" s="382">
        <f t="shared" si="39"/>
        <v>0</v>
      </c>
      <c r="AE129" s="6"/>
      <c r="AF129" s="6"/>
      <c r="AG129" s="6"/>
      <c r="AH129" s="6"/>
      <c r="AI129" s="6"/>
      <c r="AJ129" s="6"/>
      <c r="AK129" s="6"/>
      <c r="AL129" s="6"/>
      <c r="AM129" s="6"/>
      <c r="AN129" s="6"/>
      <c r="AO129" s="6"/>
      <c r="AP129" s="6"/>
      <c r="AQ129" s="6"/>
      <c r="AR129" s="6"/>
    </row>
    <row r="130" spans="1:44" ht="58">
      <c r="A130" s="152" t="s">
        <v>77</v>
      </c>
      <c r="B130" s="152" t="s">
        <v>54</v>
      </c>
      <c r="C130" s="166" t="s">
        <v>92</v>
      </c>
      <c r="D130" s="168">
        <v>43</v>
      </c>
      <c r="E130" s="381">
        <f t="shared" si="40"/>
        <v>0</v>
      </c>
      <c r="F130" s="171">
        <f t="shared" si="41"/>
        <v>0</v>
      </c>
      <c r="G130" s="381">
        <f t="shared" si="42"/>
        <v>0</v>
      </c>
      <c r="H130" s="171">
        <f t="shared" si="43"/>
        <v>0</v>
      </c>
      <c r="I130" s="171">
        <f t="shared" si="44"/>
        <v>0</v>
      </c>
      <c r="J130" s="171">
        <f t="shared" si="45"/>
        <v>0</v>
      </c>
      <c r="K130" s="171">
        <f t="shared" si="46"/>
        <v>0</v>
      </c>
      <c r="L130" s="382">
        <f t="shared" si="47"/>
        <v>0</v>
      </c>
      <c r="M130" s="381">
        <f t="shared" si="22"/>
        <v>0</v>
      </c>
      <c r="N130" s="171">
        <f t="shared" si="23"/>
        <v>0</v>
      </c>
      <c r="O130" s="171">
        <f t="shared" si="24"/>
        <v>0</v>
      </c>
      <c r="P130" s="171">
        <f t="shared" si="25"/>
        <v>0</v>
      </c>
      <c r="Q130" s="171">
        <f t="shared" si="26"/>
        <v>0</v>
      </c>
      <c r="R130" s="382">
        <f t="shared" si="27"/>
        <v>0</v>
      </c>
      <c r="S130" s="381">
        <f t="shared" si="28"/>
        <v>0</v>
      </c>
      <c r="T130" s="171">
        <f t="shared" si="29"/>
        <v>0</v>
      </c>
      <c r="U130" s="171">
        <f t="shared" si="30"/>
        <v>0</v>
      </c>
      <c r="V130" s="171">
        <f t="shared" si="31"/>
        <v>0</v>
      </c>
      <c r="W130" s="171">
        <f t="shared" si="32"/>
        <v>0</v>
      </c>
      <c r="X130" s="382">
        <f t="shared" si="33"/>
        <v>0</v>
      </c>
      <c r="Y130" s="381">
        <f t="shared" si="34"/>
        <v>0</v>
      </c>
      <c r="Z130" s="171">
        <f t="shared" si="35"/>
        <v>0</v>
      </c>
      <c r="AA130" s="171">
        <f t="shared" si="36"/>
        <v>0</v>
      </c>
      <c r="AB130" s="171">
        <f t="shared" si="37"/>
        <v>0</v>
      </c>
      <c r="AC130" s="171">
        <f t="shared" si="38"/>
        <v>0</v>
      </c>
      <c r="AD130" s="382">
        <f t="shared" si="39"/>
        <v>0</v>
      </c>
      <c r="AE130" s="6"/>
      <c r="AF130" s="6"/>
      <c r="AG130" s="6"/>
      <c r="AH130" s="6"/>
      <c r="AI130" s="6"/>
      <c r="AJ130" s="6"/>
      <c r="AK130" s="6"/>
      <c r="AL130" s="6"/>
      <c r="AM130" s="6"/>
      <c r="AN130" s="6"/>
      <c r="AO130" s="6"/>
      <c r="AP130" s="6"/>
      <c r="AQ130" s="6"/>
      <c r="AR130" s="6"/>
    </row>
    <row r="131" spans="1:44" ht="58">
      <c r="A131" s="152" t="s">
        <v>77</v>
      </c>
      <c r="B131" s="152" t="s">
        <v>54</v>
      </c>
      <c r="C131" s="166" t="s">
        <v>93</v>
      </c>
      <c r="D131" s="168">
        <v>44</v>
      </c>
      <c r="E131" s="381">
        <f t="shared" si="40"/>
        <v>0</v>
      </c>
      <c r="F131" s="171">
        <f t="shared" si="41"/>
        <v>0</v>
      </c>
      <c r="G131" s="381">
        <f t="shared" si="42"/>
        <v>0</v>
      </c>
      <c r="H131" s="171">
        <f t="shared" si="43"/>
        <v>0</v>
      </c>
      <c r="I131" s="171">
        <f t="shared" si="44"/>
        <v>0</v>
      </c>
      <c r="J131" s="171">
        <f t="shared" si="45"/>
        <v>0</v>
      </c>
      <c r="K131" s="171">
        <f t="shared" si="46"/>
        <v>0</v>
      </c>
      <c r="L131" s="382">
        <f t="shared" si="47"/>
        <v>0</v>
      </c>
      <c r="M131" s="381">
        <f t="shared" si="22"/>
        <v>0</v>
      </c>
      <c r="N131" s="171">
        <f t="shared" si="23"/>
        <v>0</v>
      </c>
      <c r="O131" s="171">
        <f t="shared" si="24"/>
        <v>0</v>
      </c>
      <c r="P131" s="171">
        <f t="shared" si="25"/>
        <v>0</v>
      </c>
      <c r="Q131" s="171">
        <f t="shared" si="26"/>
        <v>0</v>
      </c>
      <c r="R131" s="382">
        <f t="shared" si="27"/>
        <v>0</v>
      </c>
      <c r="S131" s="381">
        <f t="shared" si="28"/>
        <v>0</v>
      </c>
      <c r="T131" s="171">
        <f t="shared" si="29"/>
        <v>0</v>
      </c>
      <c r="U131" s="171">
        <f t="shared" si="30"/>
        <v>0</v>
      </c>
      <c r="V131" s="171">
        <f t="shared" si="31"/>
        <v>0</v>
      </c>
      <c r="W131" s="171">
        <f t="shared" si="32"/>
        <v>0</v>
      </c>
      <c r="X131" s="382">
        <f t="shared" si="33"/>
        <v>0</v>
      </c>
      <c r="Y131" s="381">
        <f t="shared" si="34"/>
        <v>0</v>
      </c>
      <c r="Z131" s="171">
        <f t="shared" si="35"/>
        <v>0</v>
      </c>
      <c r="AA131" s="171">
        <f t="shared" si="36"/>
        <v>0</v>
      </c>
      <c r="AB131" s="171">
        <f t="shared" si="37"/>
        <v>0</v>
      </c>
      <c r="AC131" s="171">
        <f t="shared" si="38"/>
        <v>0</v>
      </c>
      <c r="AD131" s="382">
        <f t="shared" si="39"/>
        <v>0</v>
      </c>
      <c r="AE131" s="6"/>
      <c r="AF131" s="6"/>
      <c r="AG131" s="6"/>
      <c r="AH131" s="6"/>
      <c r="AI131" s="6"/>
      <c r="AJ131" s="6"/>
      <c r="AK131" s="6"/>
      <c r="AL131" s="6"/>
      <c r="AM131" s="6"/>
      <c r="AN131" s="6"/>
      <c r="AO131" s="6"/>
      <c r="AP131" s="6"/>
      <c r="AQ131" s="6"/>
      <c r="AR131" s="6"/>
    </row>
    <row r="132" spans="1:44" ht="58">
      <c r="A132" s="152" t="s">
        <v>77</v>
      </c>
      <c r="B132" s="152" t="s">
        <v>54</v>
      </c>
      <c r="C132" s="166" t="s">
        <v>94</v>
      </c>
      <c r="D132" s="168">
        <v>45</v>
      </c>
      <c r="E132" s="381">
        <f t="shared" si="40"/>
        <v>0</v>
      </c>
      <c r="F132" s="171">
        <f t="shared" si="41"/>
        <v>0</v>
      </c>
      <c r="G132" s="381">
        <f t="shared" si="42"/>
        <v>0</v>
      </c>
      <c r="H132" s="171">
        <f t="shared" si="43"/>
        <v>0</v>
      </c>
      <c r="I132" s="171">
        <f t="shared" si="44"/>
        <v>0</v>
      </c>
      <c r="J132" s="171">
        <f t="shared" si="45"/>
        <v>0</v>
      </c>
      <c r="K132" s="171">
        <f t="shared" si="46"/>
        <v>0</v>
      </c>
      <c r="L132" s="382">
        <f t="shared" si="47"/>
        <v>0</v>
      </c>
      <c r="M132" s="381">
        <f t="shared" si="22"/>
        <v>0</v>
      </c>
      <c r="N132" s="171">
        <f t="shared" si="23"/>
        <v>2</v>
      </c>
      <c r="O132" s="171">
        <f t="shared" si="24"/>
        <v>2</v>
      </c>
      <c r="P132" s="171">
        <f t="shared" si="25"/>
        <v>0</v>
      </c>
      <c r="Q132" s="171">
        <f t="shared" si="26"/>
        <v>0</v>
      </c>
      <c r="R132" s="382">
        <f t="shared" si="27"/>
        <v>0</v>
      </c>
      <c r="S132" s="381">
        <f t="shared" si="28"/>
        <v>0</v>
      </c>
      <c r="T132" s="171">
        <f t="shared" si="29"/>
        <v>0</v>
      </c>
      <c r="U132" s="171">
        <f t="shared" si="30"/>
        <v>0</v>
      </c>
      <c r="V132" s="171">
        <f t="shared" si="31"/>
        <v>0</v>
      </c>
      <c r="W132" s="171">
        <f t="shared" si="32"/>
        <v>0</v>
      </c>
      <c r="X132" s="382">
        <f t="shared" si="33"/>
        <v>0</v>
      </c>
      <c r="Y132" s="381">
        <f t="shared" si="34"/>
        <v>0</v>
      </c>
      <c r="Z132" s="171">
        <f t="shared" si="35"/>
        <v>0</v>
      </c>
      <c r="AA132" s="171">
        <f t="shared" si="36"/>
        <v>0</v>
      </c>
      <c r="AB132" s="171">
        <f t="shared" si="37"/>
        <v>0</v>
      </c>
      <c r="AC132" s="171">
        <f t="shared" si="38"/>
        <v>0</v>
      </c>
      <c r="AD132" s="382">
        <f t="shared" si="39"/>
        <v>0</v>
      </c>
      <c r="AE132" s="6"/>
      <c r="AF132" s="6"/>
      <c r="AG132" s="6"/>
      <c r="AH132" s="6"/>
      <c r="AI132" s="6"/>
      <c r="AJ132" s="6"/>
      <c r="AK132" s="6"/>
      <c r="AL132" s="6"/>
      <c r="AM132" s="6"/>
      <c r="AN132" s="6"/>
      <c r="AO132" s="6"/>
      <c r="AP132" s="6"/>
      <c r="AQ132" s="6"/>
      <c r="AR132" s="6"/>
    </row>
    <row r="133" spans="1:44" ht="58">
      <c r="A133" s="152" t="s">
        <v>77</v>
      </c>
      <c r="B133" s="152" t="s">
        <v>54</v>
      </c>
      <c r="C133" s="166" t="s">
        <v>95</v>
      </c>
      <c r="D133" s="168">
        <v>46</v>
      </c>
      <c r="E133" s="381">
        <f t="shared" si="40"/>
        <v>0</v>
      </c>
      <c r="F133" s="171">
        <f t="shared" si="41"/>
        <v>2</v>
      </c>
      <c r="G133" s="381">
        <f t="shared" si="42"/>
        <v>0</v>
      </c>
      <c r="H133" s="171">
        <f t="shared" si="43"/>
        <v>0</v>
      </c>
      <c r="I133" s="171">
        <f t="shared" si="44"/>
        <v>0</v>
      </c>
      <c r="J133" s="171">
        <f t="shared" si="45"/>
        <v>0</v>
      </c>
      <c r="K133" s="171">
        <f t="shared" si="46"/>
        <v>0</v>
      </c>
      <c r="L133" s="382">
        <f t="shared" si="47"/>
        <v>0</v>
      </c>
      <c r="M133" s="381">
        <f t="shared" si="22"/>
        <v>0</v>
      </c>
      <c r="N133" s="171">
        <f t="shared" si="23"/>
        <v>0</v>
      </c>
      <c r="O133" s="171">
        <f t="shared" si="24"/>
        <v>0</v>
      </c>
      <c r="P133" s="171">
        <f t="shared" si="25"/>
        <v>0</v>
      </c>
      <c r="Q133" s="171">
        <f t="shared" si="26"/>
        <v>0</v>
      </c>
      <c r="R133" s="382">
        <f t="shared" si="27"/>
        <v>0</v>
      </c>
      <c r="S133" s="381">
        <f t="shared" si="28"/>
        <v>0</v>
      </c>
      <c r="T133" s="171">
        <f t="shared" si="29"/>
        <v>0</v>
      </c>
      <c r="U133" s="171">
        <f t="shared" si="30"/>
        <v>0</v>
      </c>
      <c r="V133" s="171">
        <f t="shared" si="31"/>
        <v>0</v>
      </c>
      <c r="W133" s="171">
        <f t="shared" si="32"/>
        <v>0</v>
      </c>
      <c r="X133" s="382">
        <f t="shared" si="33"/>
        <v>0</v>
      </c>
      <c r="Y133" s="381">
        <f t="shared" si="34"/>
        <v>0</v>
      </c>
      <c r="Z133" s="171">
        <f t="shared" si="35"/>
        <v>0</v>
      </c>
      <c r="AA133" s="171">
        <f t="shared" si="36"/>
        <v>0</v>
      </c>
      <c r="AB133" s="171">
        <f t="shared" si="37"/>
        <v>0</v>
      </c>
      <c r="AC133" s="171">
        <f t="shared" si="38"/>
        <v>0</v>
      </c>
      <c r="AD133" s="382">
        <f t="shared" si="39"/>
        <v>0</v>
      </c>
      <c r="AE133" s="6"/>
      <c r="AF133" s="6"/>
      <c r="AG133" s="6"/>
      <c r="AH133" s="6"/>
      <c r="AI133" s="6"/>
      <c r="AJ133" s="6"/>
      <c r="AK133" s="6"/>
      <c r="AL133" s="6"/>
      <c r="AM133" s="6"/>
      <c r="AN133" s="6"/>
      <c r="AO133" s="6"/>
      <c r="AP133" s="6"/>
      <c r="AQ133" s="6"/>
      <c r="AR133" s="6"/>
    </row>
    <row r="134" spans="1:44" ht="87">
      <c r="A134" s="152" t="s">
        <v>96</v>
      </c>
      <c r="B134" s="152" t="s">
        <v>39</v>
      </c>
      <c r="C134" s="166" t="s">
        <v>97</v>
      </c>
      <c r="D134" s="168">
        <v>47</v>
      </c>
      <c r="E134" s="381">
        <f t="shared" si="40"/>
        <v>0</v>
      </c>
      <c r="F134" s="171">
        <f t="shared" si="41"/>
        <v>1</v>
      </c>
      <c r="G134" s="381">
        <f t="shared" si="42"/>
        <v>0</v>
      </c>
      <c r="H134" s="171">
        <f t="shared" si="43"/>
        <v>0</v>
      </c>
      <c r="I134" s="171">
        <f t="shared" si="44"/>
        <v>0</v>
      </c>
      <c r="J134" s="171">
        <f t="shared" si="45"/>
        <v>0</v>
      </c>
      <c r="K134" s="171">
        <f t="shared" si="46"/>
        <v>0</v>
      </c>
      <c r="L134" s="382">
        <f t="shared" si="47"/>
        <v>0</v>
      </c>
      <c r="M134" s="381">
        <f t="shared" si="22"/>
        <v>0</v>
      </c>
      <c r="N134" s="171">
        <f t="shared" si="23"/>
        <v>18</v>
      </c>
      <c r="O134" s="171">
        <f t="shared" si="24"/>
        <v>2</v>
      </c>
      <c r="P134" s="171">
        <f t="shared" si="25"/>
        <v>0</v>
      </c>
      <c r="Q134" s="171">
        <f t="shared" si="26"/>
        <v>0</v>
      </c>
      <c r="R134" s="382">
        <f t="shared" si="27"/>
        <v>0</v>
      </c>
      <c r="S134" s="381">
        <f t="shared" si="28"/>
        <v>0</v>
      </c>
      <c r="T134" s="171">
        <f t="shared" si="29"/>
        <v>10</v>
      </c>
      <c r="U134" s="171">
        <f t="shared" si="30"/>
        <v>2</v>
      </c>
      <c r="V134" s="171">
        <f t="shared" si="31"/>
        <v>0</v>
      </c>
      <c r="W134" s="171">
        <f t="shared" si="32"/>
        <v>0</v>
      </c>
      <c r="X134" s="382">
        <f t="shared" si="33"/>
        <v>0</v>
      </c>
      <c r="Y134" s="381">
        <f t="shared" si="34"/>
        <v>0</v>
      </c>
      <c r="Z134" s="171">
        <f t="shared" si="35"/>
        <v>4</v>
      </c>
      <c r="AA134" s="171">
        <f t="shared" si="36"/>
        <v>0</v>
      </c>
      <c r="AB134" s="171">
        <f t="shared" si="37"/>
        <v>0</v>
      </c>
      <c r="AC134" s="171">
        <f t="shared" si="38"/>
        <v>0</v>
      </c>
      <c r="AD134" s="382">
        <f t="shared" si="39"/>
        <v>0</v>
      </c>
      <c r="AE134" s="6"/>
      <c r="AF134" s="6"/>
      <c r="AG134" s="6"/>
      <c r="AH134" s="6"/>
      <c r="AI134" s="6"/>
      <c r="AJ134" s="6"/>
      <c r="AK134" s="6"/>
      <c r="AL134" s="6"/>
      <c r="AM134" s="6"/>
      <c r="AN134" s="6"/>
      <c r="AO134" s="6"/>
      <c r="AP134" s="6"/>
      <c r="AQ134" s="6"/>
      <c r="AR134" s="6"/>
    </row>
    <row r="135" spans="1:44" ht="87">
      <c r="A135" s="152" t="s">
        <v>96</v>
      </c>
      <c r="B135" s="152" t="s">
        <v>39</v>
      </c>
      <c r="C135" s="166" t="s">
        <v>98</v>
      </c>
      <c r="D135" s="168">
        <v>48</v>
      </c>
      <c r="E135" s="381">
        <f t="shared" si="40"/>
        <v>0</v>
      </c>
      <c r="F135" s="171">
        <f t="shared" si="41"/>
        <v>2</v>
      </c>
      <c r="G135" s="381">
        <f t="shared" si="42"/>
        <v>0</v>
      </c>
      <c r="H135" s="171">
        <f t="shared" si="43"/>
        <v>0</v>
      </c>
      <c r="I135" s="171">
        <f t="shared" si="44"/>
        <v>0</v>
      </c>
      <c r="J135" s="171">
        <f t="shared" si="45"/>
        <v>0</v>
      </c>
      <c r="K135" s="171">
        <f t="shared" si="46"/>
        <v>0</v>
      </c>
      <c r="L135" s="382">
        <f t="shared" si="47"/>
        <v>0</v>
      </c>
      <c r="M135" s="381">
        <f t="shared" si="22"/>
        <v>0</v>
      </c>
      <c r="N135" s="171">
        <f t="shared" si="23"/>
        <v>18</v>
      </c>
      <c r="O135" s="171">
        <f t="shared" si="24"/>
        <v>2</v>
      </c>
      <c r="P135" s="171">
        <f t="shared" si="25"/>
        <v>0</v>
      </c>
      <c r="Q135" s="171">
        <f t="shared" si="26"/>
        <v>0</v>
      </c>
      <c r="R135" s="382">
        <f t="shared" si="27"/>
        <v>0</v>
      </c>
      <c r="S135" s="381">
        <f t="shared" si="28"/>
        <v>0</v>
      </c>
      <c r="T135" s="171">
        <f t="shared" si="29"/>
        <v>10</v>
      </c>
      <c r="U135" s="171">
        <f t="shared" si="30"/>
        <v>2</v>
      </c>
      <c r="V135" s="171">
        <f t="shared" si="31"/>
        <v>0</v>
      </c>
      <c r="W135" s="171">
        <f t="shared" si="32"/>
        <v>0</v>
      </c>
      <c r="X135" s="382">
        <f t="shared" si="33"/>
        <v>0</v>
      </c>
      <c r="Y135" s="381">
        <f t="shared" si="34"/>
        <v>0</v>
      </c>
      <c r="Z135" s="171">
        <f t="shared" si="35"/>
        <v>4</v>
      </c>
      <c r="AA135" s="171">
        <f t="shared" si="36"/>
        <v>0</v>
      </c>
      <c r="AB135" s="171">
        <f t="shared" si="37"/>
        <v>0</v>
      </c>
      <c r="AC135" s="171">
        <f t="shared" si="38"/>
        <v>0</v>
      </c>
      <c r="AD135" s="382">
        <f t="shared" si="39"/>
        <v>0</v>
      </c>
      <c r="AE135" s="6"/>
      <c r="AF135" s="6"/>
      <c r="AG135" s="6"/>
      <c r="AH135" s="6"/>
      <c r="AI135" s="6"/>
      <c r="AJ135" s="6"/>
      <c r="AK135" s="6"/>
      <c r="AL135" s="6"/>
      <c r="AM135" s="6"/>
      <c r="AN135" s="6"/>
      <c r="AO135" s="6"/>
      <c r="AP135" s="6"/>
      <c r="AQ135" s="6"/>
      <c r="AR135" s="6"/>
    </row>
    <row r="136" spans="1:44" ht="87">
      <c r="A136" s="152" t="s">
        <v>96</v>
      </c>
      <c r="B136" s="152" t="s">
        <v>39</v>
      </c>
      <c r="C136" s="166" t="s">
        <v>99</v>
      </c>
      <c r="D136" s="168">
        <v>49</v>
      </c>
      <c r="E136" s="381">
        <f t="shared" si="40"/>
        <v>0</v>
      </c>
      <c r="F136" s="171">
        <f t="shared" si="41"/>
        <v>0</v>
      </c>
      <c r="G136" s="381">
        <f t="shared" si="42"/>
        <v>0</v>
      </c>
      <c r="H136" s="171">
        <f t="shared" si="43"/>
        <v>0</v>
      </c>
      <c r="I136" s="171">
        <f t="shared" si="44"/>
        <v>0</v>
      </c>
      <c r="J136" s="171">
        <f t="shared" si="45"/>
        <v>0</v>
      </c>
      <c r="K136" s="171">
        <f t="shared" si="46"/>
        <v>0</v>
      </c>
      <c r="L136" s="382">
        <f t="shared" si="47"/>
        <v>0</v>
      </c>
      <c r="M136" s="381">
        <f t="shared" si="22"/>
        <v>0</v>
      </c>
      <c r="N136" s="171">
        <f t="shared" si="23"/>
        <v>0</v>
      </c>
      <c r="O136" s="171">
        <f t="shared" si="24"/>
        <v>0</v>
      </c>
      <c r="P136" s="171">
        <f t="shared" si="25"/>
        <v>0</v>
      </c>
      <c r="Q136" s="171">
        <f t="shared" si="26"/>
        <v>0</v>
      </c>
      <c r="R136" s="382">
        <f t="shared" si="27"/>
        <v>0</v>
      </c>
      <c r="S136" s="381">
        <f t="shared" si="28"/>
        <v>0</v>
      </c>
      <c r="T136" s="171">
        <f t="shared" si="29"/>
        <v>0</v>
      </c>
      <c r="U136" s="171">
        <f t="shared" si="30"/>
        <v>0</v>
      </c>
      <c r="V136" s="171">
        <f t="shared" si="31"/>
        <v>0</v>
      </c>
      <c r="W136" s="171">
        <f t="shared" si="32"/>
        <v>0</v>
      </c>
      <c r="X136" s="382">
        <f t="shared" si="33"/>
        <v>0</v>
      </c>
      <c r="Y136" s="381">
        <f t="shared" si="34"/>
        <v>0</v>
      </c>
      <c r="Z136" s="171">
        <f t="shared" si="35"/>
        <v>0</v>
      </c>
      <c r="AA136" s="171">
        <f t="shared" si="36"/>
        <v>0</v>
      </c>
      <c r="AB136" s="171">
        <f t="shared" si="37"/>
        <v>0</v>
      </c>
      <c r="AC136" s="171">
        <f t="shared" si="38"/>
        <v>0</v>
      </c>
      <c r="AD136" s="382">
        <f t="shared" si="39"/>
        <v>0</v>
      </c>
      <c r="AE136" s="6"/>
      <c r="AF136" s="6"/>
      <c r="AG136" s="6"/>
      <c r="AH136" s="6"/>
      <c r="AI136" s="6"/>
      <c r="AJ136" s="6"/>
      <c r="AK136" s="6"/>
      <c r="AL136" s="6"/>
      <c r="AM136" s="6"/>
      <c r="AN136" s="6"/>
      <c r="AO136" s="6"/>
      <c r="AP136" s="6"/>
      <c r="AQ136" s="6"/>
      <c r="AR136" s="6"/>
    </row>
    <row r="137" spans="1:44" ht="87">
      <c r="A137" s="152" t="s">
        <v>96</v>
      </c>
      <c r="B137" s="152" t="s">
        <v>39</v>
      </c>
      <c r="C137" s="166" t="s">
        <v>100</v>
      </c>
      <c r="D137" s="168">
        <v>50</v>
      </c>
      <c r="E137" s="381">
        <f t="shared" si="40"/>
        <v>0</v>
      </c>
      <c r="F137" s="171">
        <f t="shared" si="41"/>
        <v>2</v>
      </c>
      <c r="G137" s="381">
        <f t="shared" si="42"/>
        <v>0</v>
      </c>
      <c r="H137" s="171">
        <f t="shared" si="43"/>
        <v>0</v>
      </c>
      <c r="I137" s="171">
        <f t="shared" si="44"/>
        <v>0</v>
      </c>
      <c r="J137" s="171">
        <f t="shared" si="45"/>
        <v>3</v>
      </c>
      <c r="K137" s="171">
        <f t="shared" si="46"/>
        <v>3</v>
      </c>
      <c r="L137" s="382">
        <f t="shared" si="47"/>
        <v>0</v>
      </c>
      <c r="M137" s="381">
        <f t="shared" si="22"/>
        <v>0</v>
      </c>
      <c r="N137" s="171">
        <f t="shared" si="23"/>
        <v>9</v>
      </c>
      <c r="O137" s="171">
        <f t="shared" si="24"/>
        <v>9</v>
      </c>
      <c r="P137" s="171">
        <f t="shared" si="25"/>
        <v>0</v>
      </c>
      <c r="Q137" s="171">
        <f t="shared" si="26"/>
        <v>0</v>
      </c>
      <c r="R137" s="382">
        <f t="shared" si="27"/>
        <v>0</v>
      </c>
      <c r="S137" s="381">
        <f t="shared" si="28"/>
        <v>0</v>
      </c>
      <c r="T137" s="171">
        <f t="shared" si="29"/>
        <v>3</v>
      </c>
      <c r="U137" s="171">
        <f t="shared" si="30"/>
        <v>3</v>
      </c>
      <c r="V137" s="171">
        <f t="shared" si="31"/>
        <v>2</v>
      </c>
      <c r="W137" s="171">
        <f t="shared" si="32"/>
        <v>3</v>
      </c>
      <c r="X137" s="382">
        <f t="shared" si="33"/>
        <v>1</v>
      </c>
      <c r="Y137" s="381">
        <f t="shared" si="34"/>
        <v>0</v>
      </c>
      <c r="Z137" s="171">
        <f t="shared" si="35"/>
        <v>2</v>
      </c>
      <c r="AA137" s="171">
        <f t="shared" si="36"/>
        <v>0</v>
      </c>
      <c r="AB137" s="171">
        <f t="shared" si="37"/>
        <v>1</v>
      </c>
      <c r="AC137" s="171">
        <f t="shared" si="38"/>
        <v>1</v>
      </c>
      <c r="AD137" s="382">
        <f t="shared" si="39"/>
        <v>0</v>
      </c>
      <c r="AE137" s="6"/>
      <c r="AF137" s="6"/>
      <c r="AG137" s="6"/>
      <c r="AH137" s="6"/>
      <c r="AI137" s="6"/>
      <c r="AJ137" s="6"/>
      <c r="AK137" s="6"/>
      <c r="AL137" s="6"/>
      <c r="AM137" s="6"/>
      <c r="AN137" s="6"/>
      <c r="AO137" s="6"/>
      <c r="AP137" s="6"/>
      <c r="AQ137" s="6"/>
      <c r="AR137" s="6"/>
    </row>
    <row r="138" spans="1:44" ht="87">
      <c r="A138" s="152" t="s">
        <v>96</v>
      </c>
      <c r="B138" s="152" t="s">
        <v>39</v>
      </c>
      <c r="C138" s="166" t="s">
        <v>101</v>
      </c>
      <c r="D138" s="168">
        <v>51</v>
      </c>
      <c r="E138" s="381">
        <f t="shared" si="40"/>
        <v>0</v>
      </c>
      <c r="F138" s="171">
        <f t="shared" si="41"/>
        <v>0</v>
      </c>
      <c r="G138" s="381">
        <f t="shared" si="42"/>
        <v>0</v>
      </c>
      <c r="H138" s="171">
        <f t="shared" si="43"/>
        <v>0</v>
      </c>
      <c r="I138" s="171">
        <f t="shared" si="44"/>
        <v>0</v>
      </c>
      <c r="J138" s="171">
        <f t="shared" si="45"/>
        <v>0</v>
      </c>
      <c r="K138" s="171">
        <f t="shared" si="46"/>
        <v>0</v>
      </c>
      <c r="L138" s="382">
        <f t="shared" si="47"/>
        <v>0</v>
      </c>
      <c r="M138" s="381">
        <f t="shared" si="22"/>
        <v>0</v>
      </c>
      <c r="N138" s="171">
        <f t="shared" si="23"/>
        <v>0</v>
      </c>
      <c r="O138" s="171">
        <f t="shared" si="24"/>
        <v>2</v>
      </c>
      <c r="P138" s="171">
        <f t="shared" si="25"/>
        <v>3</v>
      </c>
      <c r="Q138" s="171">
        <f t="shared" si="26"/>
        <v>2</v>
      </c>
      <c r="R138" s="382">
        <f t="shared" si="27"/>
        <v>3</v>
      </c>
      <c r="S138" s="381">
        <f t="shared" si="28"/>
        <v>0</v>
      </c>
      <c r="T138" s="171">
        <f t="shared" si="29"/>
        <v>0</v>
      </c>
      <c r="U138" s="171">
        <f t="shared" si="30"/>
        <v>0</v>
      </c>
      <c r="V138" s="171">
        <f t="shared" si="31"/>
        <v>0</v>
      </c>
      <c r="W138" s="171">
        <f t="shared" si="32"/>
        <v>0</v>
      </c>
      <c r="X138" s="382">
        <f t="shared" si="33"/>
        <v>0</v>
      </c>
      <c r="Y138" s="381">
        <f t="shared" si="34"/>
        <v>0</v>
      </c>
      <c r="Z138" s="171">
        <f t="shared" si="35"/>
        <v>4</v>
      </c>
      <c r="AA138" s="171">
        <f t="shared" si="36"/>
        <v>0</v>
      </c>
      <c r="AB138" s="171">
        <f t="shared" si="37"/>
        <v>0</v>
      </c>
      <c r="AC138" s="171">
        <f t="shared" si="38"/>
        <v>0</v>
      </c>
      <c r="AD138" s="382">
        <f t="shared" si="39"/>
        <v>0</v>
      </c>
      <c r="AE138" s="6"/>
      <c r="AF138" s="6"/>
      <c r="AG138" s="6"/>
      <c r="AH138" s="6"/>
      <c r="AI138" s="6"/>
      <c r="AJ138" s="6"/>
      <c r="AK138" s="6"/>
      <c r="AL138" s="6"/>
      <c r="AM138" s="6"/>
      <c r="AN138" s="6"/>
      <c r="AO138" s="6"/>
      <c r="AP138" s="6"/>
      <c r="AQ138" s="6"/>
      <c r="AR138" s="6"/>
    </row>
    <row r="139" spans="1:44" ht="87">
      <c r="A139" s="152" t="s">
        <v>96</v>
      </c>
      <c r="B139" s="152" t="s">
        <v>39</v>
      </c>
      <c r="C139" s="166" t="s">
        <v>102</v>
      </c>
      <c r="D139" s="168">
        <v>52</v>
      </c>
      <c r="E139" s="381">
        <f t="shared" si="40"/>
        <v>0</v>
      </c>
      <c r="F139" s="171">
        <f t="shared" si="41"/>
        <v>1</v>
      </c>
      <c r="G139" s="381">
        <f t="shared" si="42"/>
        <v>0</v>
      </c>
      <c r="H139" s="171">
        <f t="shared" si="43"/>
        <v>0</v>
      </c>
      <c r="I139" s="171">
        <f t="shared" si="44"/>
        <v>0</v>
      </c>
      <c r="J139" s="171">
        <f t="shared" si="45"/>
        <v>0</v>
      </c>
      <c r="K139" s="171">
        <f t="shared" si="46"/>
        <v>0</v>
      </c>
      <c r="L139" s="382">
        <f t="shared" si="47"/>
        <v>0</v>
      </c>
      <c r="M139" s="381">
        <f t="shared" si="22"/>
        <v>0</v>
      </c>
      <c r="N139" s="171">
        <f t="shared" si="23"/>
        <v>0</v>
      </c>
      <c r="O139" s="171">
        <f t="shared" si="24"/>
        <v>0</v>
      </c>
      <c r="P139" s="171">
        <f t="shared" si="25"/>
        <v>0</v>
      </c>
      <c r="Q139" s="171">
        <f t="shared" si="26"/>
        <v>0</v>
      </c>
      <c r="R139" s="382">
        <f t="shared" si="27"/>
        <v>0</v>
      </c>
      <c r="S139" s="381">
        <f t="shared" si="28"/>
        <v>0</v>
      </c>
      <c r="T139" s="171">
        <f t="shared" si="29"/>
        <v>0</v>
      </c>
      <c r="U139" s="171">
        <f t="shared" si="30"/>
        <v>0</v>
      </c>
      <c r="V139" s="171">
        <f t="shared" si="31"/>
        <v>0</v>
      </c>
      <c r="W139" s="171">
        <f t="shared" si="32"/>
        <v>0</v>
      </c>
      <c r="X139" s="382">
        <f t="shared" si="33"/>
        <v>0</v>
      </c>
      <c r="Y139" s="381">
        <f t="shared" si="34"/>
        <v>0</v>
      </c>
      <c r="Z139" s="171">
        <f t="shared" si="35"/>
        <v>0</v>
      </c>
      <c r="AA139" s="171">
        <f t="shared" si="36"/>
        <v>0</v>
      </c>
      <c r="AB139" s="171">
        <f t="shared" si="37"/>
        <v>0</v>
      </c>
      <c r="AC139" s="171">
        <f t="shared" si="38"/>
        <v>0</v>
      </c>
      <c r="AD139" s="382">
        <f t="shared" si="39"/>
        <v>0</v>
      </c>
      <c r="AE139" s="6"/>
      <c r="AF139" s="6"/>
      <c r="AG139" s="6"/>
      <c r="AH139" s="6"/>
      <c r="AI139" s="6"/>
      <c r="AJ139" s="6"/>
      <c r="AK139" s="6"/>
      <c r="AL139" s="6"/>
      <c r="AM139" s="6"/>
      <c r="AN139" s="6"/>
      <c r="AO139" s="6"/>
      <c r="AP139" s="6"/>
      <c r="AQ139" s="6"/>
      <c r="AR139" s="6"/>
    </row>
    <row r="140" spans="1:44" ht="87">
      <c r="A140" s="152" t="s">
        <v>96</v>
      </c>
      <c r="B140" s="152" t="s">
        <v>39</v>
      </c>
      <c r="C140" s="166" t="s">
        <v>103</v>
      </c>
      <c r="D140" s="168">
        <v>53</v>
      </c>
      <c r="E140" s="381">
        <f t="shared" si="40"/>
        <v>0</v>
      </c>
      <c r="F140" s="171">
        <f t="shared" si="41"/>
        <v>2</v>
      </c>
      <c r="G140" s="381">
        <f t="shared" si="42"/>
        <v>0</v>
      </c>
      <c r="H140" s="171">
        <f t="shared" si="43"/>
        <v>0</v>
      </c>
      <c r="I140" s="171">
        <f t="shared" si="44"/>
        <v>0</v>
      </c>
      <c r="J140" s="171">
        <f t="shared" si="45"/>
        <v>0</v>
      </c>
      <c r="K140" s="171">
        <f t="shared" si="46"/>
        <v>0</v>
      </c>
      <c r="L140" s="382">
        <f t="shared" si="47"/>
        <v>0</v>
      </c>
      <c r="M140" s="381">
        <f t="shared" si="22"/>
        <v>0</v>
      </c>
      <c r="N140" s="171">
        <f t="shared" si="23"/>
        <v>18</v>
      </c>
      <c r="O140" s="171">
        <f t="shared" si="24"/>
        <v>2</v>
      </c>
      <c r="P140" s="171">
        <f t="shared" si="25"/>
        <v>0</v>
      </c>
      <c r="Q140" s="171">
        <f t="shared" si="26"/>
        <v>0</v>
      </c>
      <c r="R140" s="382">
        <f t="shared" si="27"/>
        <v>0</v>
      </c>
      <c r="S140" s="381">
        <f t="shared" si="28"/>
        <v>0</v>
      </c>
      <c r="T140" s="171">
        <f t="shared" si="29"/>
        <v>11</v>
      </c>
      <c r="U140" s="171">
        <f t="shared" si="30"/>
        <v>1</v>
      </c>
      <c r="V140" s="171">
        <f t="shared" si="31"/>
        <v>0</v>
      </c>
      <c r="W140" s="171">
        <f t="shared" si="32"/>
        <v>0</v>
      </c>
      <c r="X140" s="382">
        <f t="shared" si="33"/>
        <v>0</v>
      </c>
      <c r="Y140" s="381">
        <f t="shared" si="34"/>
        <v>0</v>
      </c>
      <c r="Z140" s="171">
        <f t="shared" si="35"/>
        <v>2</v>
      </c>
      <c r="AA140" s="171">
        <f t="shared" si="36"/>
        <v>2</v>
      </c>
      <c r="AB140" s="171">
        <f t="shared" si="37"/>
        <v>0</v>
      </c>
      <c r="AC140" s="171">
        <f t="shared" si="38"/>
        <v>0</v>
      </c>
      <c r="AD140" s="382">
        <f t="shared" si="39"/>
        <v>0</v>
      </c>
      <c r="AE140" s="6"/>
      <c r="AF140" s="6"/>
      <c r="AG140" s="6"/>
      <c r="AH140" s="6"/>
      <c r="AI140" s="6"/>
      <c r="AJ140" s="6"/>
      <c r="AK140" s="6"/>
      <c r="AL140" s="6"/>
      <c r="AM140" s="6"/>
      <c r="AN140" s="6"/>
      <c r="AO140" s="6"/>
      <c r="AP140" s="6"/>
      <c r="AQ140" s="6"/>
      <c r="AR140" s="6"/>
    </row>
    <row r="141" spans="1:44" ht="87">
      <c r="A141" s="152" t="s">
        <v>96</v>
      </c>
      <c r="B141" s="152" t="s">
        <v>47</v>
      </c>
      <c r="C141" s="166" t="s">
        <v>104</v>
      </c>
      <c r="D141" s="168">
        <v>54</v>
      </c>
      <c r="E141" s="381">
        <f t="shared" si="40"/>
        <v>0</v>
      </c>
      <c r="F141" s="171">
        <f t="shared" si="41"/>
        <v>2</v>
      </c>
      <c r="G141" s="381">
        <f t="shared" si="42"/>
        <v>0</v>
      </c>
      <c r="H141" s="171">
        <f t="shared" si="43"/>
        <v>0</v>
      </c>
      <c r="I141" s="171">
        <f t="shared" si="44"/>
        <v>0</v>
      </c>
      <c r="J141" s="171">
        <f t="shared" si="45"/>
        <v>0</v>
      </c>
      <c r="K141" s="171">
        <f t="shared" si="46"/>
        <v>0</v>
      </c>
      <c r="L141" s="382">
        <f t="shared" si="47"/>
        <v>0</v>
      </c>
      <c r="M141" s="381">
        <f t="shared" si="22"/>
        <v>0</v>
      </c>
      <c r="N141" s="171">
        <f t="shared" si="23"/>
        <v>0</v>
      </c>
      <c r="O141" s="171">
        <f t="shared" si="24"/>
        <v>0</v>
      </c>
      <c r="P141" s="171">
        <f t="shared" si="25"/>
        <v>0</v>
      </c>
      <c r="Q141" s="171">
        <f t="shared" si="26"/>
        <v>0</v>
      </c>
      <c r="R141" s="382">
        <f t="shared" si="27"/>
        <v>0</v>
      </c>
      <c r="S141" s="381">
        <f t="shared" si="28"/>
        <v>0</v>
      </c>
      <c r="T141" s="171">
        <f t="shared" si="29"/>
        <v>0</v>
      </c>
      <c r="U141" s="171">
        <f t="shared" si="30"/>
        <v>1</v>
      </c>
      <c r="V141" s="171">
        <f t="shared" si="31"/>
        <v>1</v>
      </c>
      <c r="W141" s="171">
        <f t="shared" si="32"/>
        <v>2</v>
      </c>
      <c r="X141" s="382">
        <f t="shared" si="33"/>
        <v>0</v>
      </c>
      <c r="Y141" s="381">
        <f t="shared" si="34"/>
        <v>0</v>
      </c>
      <c r="Z141" s="171">
        <f t="shared" si="35"/>
        <v>2</v>
      </c>
      <c r="AA141" s="171">
        <f t="shared" si="36"/>
        <v>0</v>
      </c>
      <c r="AB141" s="171">
        <f t="shared" si="37"/>
        <v>0</v>
      </c>
      <c r="AC141" s="171">
        <f t="shared" si="38"/>
        <v>0</v>
      </c>
      <c r="AD141" s="382">
        <f t="shared" si="39"/>
        <v>0</v>
      </c>
      <c r="AE141" s="6"/>
      <c r="AF141" s="6"/>
      <c r="AG141" s="6"/>
      <c r="AH141" s="6"/>
      <c r="AI141" s="6"/>
      <c r="AJ141" s="6"/>
      <c r="AK141" s="6"/>
      <c r="AL141" s="6"/>
      <c r="AM141" s="6"/>
      <c r="AN141" s="6"/>
      <c r="AO141" s="6"/>
      <c r="AP141" s="6"/>
      <c r="AQ141" s="6"/>
      <c r="AR141" s="6"/>
    </row>
    <row r="142" spans="1:44" ht="87">
      <c r="A142" s="152" t="s">
        <v>96</v>
      </c>
      <c r="B142" s="152" t="s">
        <v>47</v>
      </c>
      <c r="C142" s="166" t="s">
        <v>105</v>
      </c>
      <c r="D142" s="168">
        <v>55</v>
      </c>
      <c r="E142" s="381">
        <f t="shared" si="40"/>
        <v>0</v>
      </c>
      <c r="F142" s="171">
        <f t="shared" si="41"/>
        <v>2</v>
      </c>
      <c r="G142" s="381">
        <f t="shared" si="42"/>
        <v>0</v>
      </c>
      <c r="H142" s="171">
        <f t="shared" si="43"/>
        <v>0</v>
      </c>
      <c r="I142" s="171">
        <f t="shared" si="44"/>
        <v>0</v>
      </c>
      <c r="J142" s="171">
        <f t="shared" si="45"/>
        <v>0</v>
      </c>
      <c r="K142" s="171">
        <f t="shared" si="46"/>
        <v>0</v>
      </c>
      <c r="L142" s="382">
        <f t="shared" si="47"/>
        <v>0</v>
      </c>
      <c r="M142" s="381">
        <f t="shared" si="22"/>
        <v>0</v>
      </c>
      <c r="N142" s="171">
        <f t="shared" si="23"/>
        <v>0</v>
      </c>
      <c r="O142" s="171">
        <f t="shared" si="24"/>
        <v>0</v>
      </c>
      <c r="P142" s="171">
        <f t="shared" si="25"/>
        <v>0</v>
      </c>
      <c r="Q142" s="171">
        <f t="shared" si="26"/>
        <v>0</v>
      </c>
      <c r="R142" s="382">
        <f t="shared" si="27"/>
        <v>0</v>
      </c>
      <c r="S142" s="381">
        <f t="shared" si="28"/>
        <v>0</v>
      </c>
      <c r="T142" s="171">
        <f t="shared" si="29"/>
        <v>0</v>
      </c>
      <c r="U142" s="171">
        <f t="shared" si="30"/>
        <v>1</v>
      </c>
      <c r="V142" s="171">
        <f t="shared" si="31"/>
        <v>1</v>
      </c>
      <c r="W142" s="171">
        <f t="shared" si="32"/>
        <v>2</v>
      </c>
      <c r="X142" s="382">
        <f t="shared" si="33"/>
        <v>0</v>
      </c>
      <c r="Y142" s="381">
        <f t="shared" si="34"/>
        <v>0</v>
      </c>
      <c r="Z142" s="171">
        <f t="shared" si="35"/>
        <v>2</v>
      </c>
      <c r="AA142" s="171">
        <f t="shared" si="36"/>
        <v>0</v>
      </c>
      <c r="AB142" s="171">
        <f t="shared" si="37"/>
        <v>0</v>
      </c>
      <c r="AC142" s="171">
        <f t="shared" si="38"/>
        <v>0</v>
      </c>
      <c r="AD142" s="382">
        <f t="shared" si="39"/>
        <v>0</v>
      </c>
      <c r="AE142" s="6"/>
      <c r="AF142" s="6"/>
      <c r="AG142" s="6"/>
      <c r="AH142" s="6"/>
      <c r="AI142" s="6"/>
      <c r="AJ142" s="6"/>
      <c r="AK142" s="6"/>
      <c r="AL142" s="6"/>
      <c r="AM142" s="6"/>
      <c r="AN142" s="6"/>
      <c r="AO142" s="6"/>
      <c r="AP142" s="6"/>
      <c r="AQ142" s="6"/>
      <c r="AR142" s="6"/>
    </row>
    <row r="143" spans="1:44" ht="87">
      <c r="A143" s="152" t="s">
        <v>96</v>
      </c>
      <c r="B143" s="152" t="s">
        <v>47</v>
      </c>
      <c r="C143" s="166" t="s">
        <v>106</v>
      </c>
      <c r="D143" s="168">
        <v>56</v>
      </c>
      <c r="E143" s="381">
        <f t="shared" si="40"/>
        <v>0</v>
      </c>
      <c r="F143" s="171">
        <f t="shared" si="41"/>
        <v>0</v>
      </c>
      <c r="G143" s="381">
        <f t="shared" si="42"/>
        <v>0</v>
      </c>
      <c r="H143" s="171">
        <f t="shared" si="43"/>
        <v>0</v>
      </c>
      <c r="I143" s="171">
        <f t="shared" si="44"/>
        <v>0</v>
      </c>
      <c r="J143" s="171">
        <f t="shared" si="45"/>
        <v>0</v>
      </c>
      <c r="K143" s="171">
        <f t="shared" si="46"/>
        <v>0</v>
      </c>
      <c r="L143" s="382">
        <f t="shared" si="47"/>
        <v>0</v>
      </c>
      <c r="M143" s="381">
        <f t="shared" si="22"/>
        <v>0</v>
      </c>
      <c r="N143" s="171">
        <f t="shared" si="23"/>
        <v>0</v>
      </c>
      <c r="O143" s="171">
        <f t="shared" si="24"/>
        <v>0</v>
      </c>
      <c r="P143" s="171">
        <f t="shared" si="25"/>
        <v>0</v>
      </c>
      <c r="Q143" s="171">
        <f t="shared" si="26"/>
        <v>0</v>
      </c>
      <c r="R143" s="382">
        <f t="shared" si="27"/>
        <v>0</v>
      </c>
      <c r="S143" s="381">
        <f t="shared" si="28"/>
        <v>0</v>
      </c>
      <c r="T143" s="171">
        <f t="shared" si="29"/>
        <v>0</v>
      </c>
      <c r="U143" s="171">
        <f t="shared" si="30"/>
        <v>1</v>
      </c>
      <c r="V143" s="171">
        <f t="shared" si="31"/>
        <v>1</v>
      </c>
      <c r="W143" s="171">
        <f t="shared" si="32"/>
        <v>2</v>
      </c>
      <c r="X143" s="382">
        <f t="shared" si="33"/>
        <v>0</v>
      </c>
      <c r="Y143" s="381">
        <f t="shared" si="34"/>
        <v>0</v>
      </c>
      <c r="Z143" s="171">
        <f t="shared" si="35"/>
        <v>1</v>
      </c>
      <c r="AA143" s="171">
        <f t="shared" si="36"/>
        <v>1</v>
      </c>
      <c r="AB143" s="171">
        <f t="shared" si="37"/>
        <v>0</v>
      </c>
      <c r="AC143" s="171">
        <f t="shared" si="38"/>
        <v>0</v>
      </c>
      <c r="AD143" s="382">
        <f t="shared" si="39"/>
        <v>0</v>
      </c>
      <c r="AE143" s="6"/>
      <c r="AF143" s="6"/>
      <c r="AG143" s="6"/>
      <c r="AH143" s="6"/>
      <c r="AI143" s="6"/>
      <c r="AJ143" s="6"/>
      <c r="AK143" s="6"/>
      <c r="AL143" s="6"/>
      <c r="AM143" s="6"/>
      <c r="AN143" s="6"/>
      <c r="AO143" s="6"/>
      <c r="AP143" s="6"/>
      <c r="AQ143" s="6"/>
      <c r="AR143" s="6"/>
    </row>
    <row r="144" spans="1:44" ht="87">
      <c r="A144" s="152" t="s">
        <v>96</v>
      </c>
      <c r="B144" s="152" t="s">
        <v>47</v>
      </c>
      <c r="C144" s="166" t="s">
        <v>107</v>
      </c>
      <c r="D144" s="168">
        <v>57</v>
      </c>
      <c r="E144" s="381">
        <f t="shared" si="40"/>
        <v>0</v>
      </c>
      <c r="F144" s="171">
        <f t="shared" si="41"/>
        <v>0</v>
      </c>
      <c r="G144" s="381">
        <f t="shared" si="42"/>
        <v>0</v>
      </c>
      <c r="H144" s="171">
        <f t="shared" si="43"/>
        <v>0</v>
      </c>
      <c r="I144" s="171">
        <f t="shared" si="44"/>
        <v>0</v>
      </c>
      <c r="J144" s="171">
        <f t="shared" si="45"/>
        <v>1</v>
      </c>
      <c r="K144" s="171">
        <f t="shared" si="46"/>
        <v>1</v>
      </c>
      <c r="L144" s="382">
        <f t="shared" si="47"/>
        <v>0</v>
      </c>
      <c r="M144" s="381">
        <f t="shared" si="22"/>
        <v>0</v>
      </c>
      <c r="N144" s="171">
        <f t="shared" si="23"/>
        <v>0</v>
      </c>
      <c r="O144" s="171">
        <f t="shared" si="24"/>
        <v>0</v>
      </c>
      <c r="P144" s="171">
        <f t="shared" si="25"/>
        <v>0</v>
      </c>
      <c r="Q144" s="171">
        <f t="shared" si="26"/>
        <v>0</v>
      </c>
      <c r="R144" s="382">
        <f t="shared" si="27"/>
        <v>0</v>
      </c>
      <c r="S144" s="381">
        <f t="shared" si="28"/>
        <v>0</v>
      </c>
      <c r="T144" s="171">
        <f t="shared" si="29"/>
        <v>0</v>
      </c>
      <c r="U144" s="171">
        <f t="shared" si="30"/>
        <v>1</v>
      </c>
      <c r="V144" s="171">
        <f t="shared" si="31"/>
        <v>1</v>
      </c>
      <c r="W144" s="171">
        <f t="shared" si="32"/>
        <v>2</v>
      </c>
      <c r="X144" s="382">
        <f t="shared" si="33"/>
        <v>0</v>
      </c>
      <c r="Y144" s="381">
        <f t="shared" si="34"/>
        <v>0</v>
      </c>
      <c r="Z144" s="171">
        <f t="shared" si="35"/>
        <v>1</v>
      </c>
      <c r="AA144" s="171">
        <f t="shared" si="36"/>
        <v>1</v>
      </c>
      <c r="AB144" s="171">
        <f t="shared" si="37"/>
        <v>0</v>
      </c>
      <c r="AC144" s="171">
        <f t="shared" si="38"/>
        <v>0</v>
      </c>
      <c r="AD144" s="382">
        <f t="shared" si="39"/>
        <v>0</v>
      </c>
      <c r="AE144" s="6"/>
      <c r="AF144" s="6"/>
      <c r="AG144" s="6"/>
      <c r="AH144" s="6"/>
      <c r="AI144" s="6"/>
      <c r="AJ144" s="6"/>
      <c r="AK144" s="6"/>
      <c r="AL144" s="6"/>
      <c r="AM144" s="6"/>
      <c r="AN144" s="6"/>
      <c r="AO144" s="6"/>
      <c r="AP144" s="6"/>
      <c r="AQ144" s="6"/>
      <c r="AR144" s="6"/>
    </row>
    <row r="145" spans="1:44" ht="87">
      <c r="A145" s="152" t="s">
        <v>96</v>
      </c>
      <c r="B145" s="152" t="s">
        <v>47</v>
      </c>
      <c r="C145" s="166" t="s">
        <v>108</v>
      </c>
      <c r="D145" s="168">
        <v>58</v>
      </c>
      <c r="E145" s="381">
        <f t="shared" si="40"/>
        <v>0</v>
      </c>
      <c r="F145" s="171">
        <f t="shared" si="41"/>
        <v>0</v>
      </c>
      <c r="G145" s="381">
        <f t="shared" si="42"/>
        <v>0</v>
      </c>
      <c r="H145" s="171">
        <f t="shared" si="43"/>
        <v>0</v>
      </c>
      <c r="I145" s="171">
        <f t="shared" si="44"/>
        <v>0</v>
      </c>
      <c r="J145" s="171">
        <f t="shared" si="45"/>
        <v>0</v>
      </c>
      <c r="K145" s="171">
        <f t="shared" si="46"/>
        <v>0</v>
      </c>
      <c r="L145" s="382">
        <f t="shared" si="47"/>
        <v>0</v>
      </c>
      <c r="M145" s="381">
        <f t="shared" si="22"/>
        <v>0</v>
      </c>
      <c r="N145" s="171">
        <f t="shared" si="23"/>
        <v>0</v>
      </c>
      <c r="O145" s="171">
        <f t="shared" si="24"/>
        <v>0</v>
      </c>
      <c r="P145" s="171">
        <f t="shared" si="25"/>
        <v>2</v>
      </c>
      <c r="Q145" s="171">
        <f t="shared" si="26"/>
        <v>3</v>
      </c>
      <c r="R145" s="382">
        <f t="shared" si="27"/>
        <v>1</v>
      </c>
      <c r="S145" s="381">
        <f t="shared" si="28"/>
        <v>0</v>
      </c>
      <c r="T145" s="171">
        <f t="shared" si="29"/>
        <v>0</v>
      </c>
      <c r="U145" s="171">
        <f t="shared" si="30"/>
        <v>0</v>
      </c>
      <c r="V145" s="171">
        <f t="shared" si="31"/>
        <v>1</v>
      </c>
      <c r="W145" s="171">
        <f t="shared" si="32"/>
        <v>1</v>
      </c>
      <c r="X145" s="382">
        <f t="shared" si="33"/>
        <v>2</v>
      </c>
      <c r="Y145" s="381">
        <f t="shared" si="34"/>
        <v>0</v>
      </c>
      <c r="Z145" s="171">
        <f t="shared" si="35"/>
        <v>0</v>
      </c>
      <c r="AA145" s="171">
        <f t="shared" si="36"/>
        <v>0</v>
      </c>
      <c r="AB145" s="171">
        <f t="shared" si="37"/>
        <v>1</v>
      </c>
      <c r="AC145" s="171">
        <f t="shared" si="38"/>
        <v>1</v>
      </c>
      <c r="AD145" s="382">
        <f t="shared" si="39"/>
        <v>0</v>
      </c>
      <c r="AE145" s="6"/>
      <c r="AF145" s="6"/>
      <c r="AG145" s="6"/>
      <c r="AH145" s="6"/>
      <c r="AI145" s="6"/>
      <c r="AJ145" s="6"/>
      <c r="AK145" s="6"/>
      <c r="AL145" s="6"/>
      <c r="AM145" s="6"/>
      <c r="AN145" s="6"/>
      <c r="AO145" s="6"/>
      <c r="AP145" s="6"/>
      <c r="AQ145" s="6"/>
      <c r="AR145" s="6"/>
    </row>
    <row r="146" spans="1:44" ht="87">
      <c r="A146" s="152" t="s">
        <v>96</v>
      </c>
      <c r="B146" s="152" t="s">
        <v>47</v>
      </c>
      <c r="C146" s="166" t="s">
        <v>109</v>
      </c>
      <c r="D146" s="168">
        <v>59</v>
      </c>
      <c r="E146" s="381">
        <f t="shared" si="40"/>
        <v>0</v>
      </c>
      <c r="F146" s="171">
        <f t="shared" si="41"/>
        <v>0</v>
      </c>
      <c r="G146" s="381">
        <f t="shared" si="42"/>
        <v>0</v>
      </c>
      <c r="H146" s="171">
        <f t="shared" si="43"/>
        <v>0</v>
      </c>
      <c r="I146" s="171">
        <f t="shared" si="44"/>
        <v>0</v>
      </c>
      <c r="J146" s="171">
        <f t="shared" si="45"/>
        <v>0</v>
      </c>
      <c r="K146" s="171">
        <f t="shared" si="46"/>
        <v>0</v>
      </c>
      <c r="L146" s="382">
        <f t="shared" si="47"/>
        <v>2</v>
      </c>
      <c r="M146" s="381">
        <f t="shared" si="22"/>
        <v>0</v>
      </c>
      <c r="N146" s="171">
        <f t="shared" si="23"/>
        <v>0</v>
      </c>
      <c r="O146" s="171">
        <f t="shared" si="24"/>
        <v>0</v>
      </c>
      <c r="P146" s="171">
        <f t="shared" si="25"/>
        <v>2</v>
      </c>
      <c r="Q146" s="171">
        <f t="shared" si="26"/>
        <v>3</v>
      </c>
      <c r="R146" s="382">
        <f t="shared" si="27"/>
        <v>1</v>
      </c>
      <c r="S146" s="381">
        <f t="shared" si="28"/>
        <v>0</v>
      </c>
      <c r="T146" s="171">
        <f t="shared" si="29"/>
        <v>0</v>
      </c>
      <c r="U146" s="171">
        <f t="shared" si="30"/>
        <v>0</v>
      </c>
      <c r="V146" s="171">
        <f t="shared" si="31"/>
        <v>1</v>
      </c>
      <c r="W146" s="171">
        <f t="shared" si="32"/>
        <v>1</v>
      </c>
      <c r="X146" s="382">
        <f t="shared" si="33"/>
        <v>2</v>
      </c>
      <c r="Y146" s="381">
        <f t="shared" si="34"/>
        <v>0</v>
      </c>
      <c r="Z146" s="171">
        <f t="shared" si="35"/>
        <v>0</v>
      </c>
      <c r="AA146" s="171">
        <f t="shared" si="36"/>
        <v>0</v>
      </c>
      <c r="AB146" s="171">
        <f t="shared" si="37"/>
        <v>1</v>
      </c>
      <c r="AC146" s="171">
        <f t="shared" si="38"/>
        <v>1</v>
      </c>
      <c r="AD146" s="382">
        <f t="shared" si="39"/>
        <v>0</v>
      </c>
      <c r="AE146" s="6"/>
      <c r="AF146" s="6"/>
      <c r="AG146" s="6"/>
      <c r="AH146" s="6"/>
      <c r="AI146" s="6"/>
      <c r="AJ146" s="6"/>
      <c r="AK146" s="6"/>
      <c r="AL146" s="6"/>
      <c r="AM146" s="6"/>
      <c r="AN146" s="6"/>
      <c r="AO146" s="6"/>
      <c r="AP146" s="6"/>
      <c r="AQ146" s="6"/>
      <c r="AR146" s="6"/>
    </row>
    <row r="147" spans="1:44" ht="87">
      <c r="A147" s="152" t="s">
        <v>96</v>
      </c>
      <c r="B147" s="153" t="s">
        <v>51</v>
      </c>
      <c r="C147" s="166" t="s">
        <v>110</v>
      </c>
      <c r="D147" s="168">
        <v>60</v>
      </c>
      <c r="E147" s="381">
        <f t="shared" si="40"/>
        <v>0</v>
      </c>
      <c r="F147" s="171">
        <f t="shared" si="41"/>
        <v>0</v>
      </c>
      <c r="G147" s="381">
        <f t="shared" si="42"/>
        <v>0</v>
      </c>
      <c r="H147" s="171">
        <f t="shared" si="43"/>
        <v>0</v>
      </c>
      <c r="I147" s="171">
        <f t="shared" si="44"/>
        <v>0</v>
      </c>
      <c r="J147" s="171">
        <f t="shared" si="45"/>
        <v>0</v>
      </c>
      <c r="K147" s="171">
        <f t="shared" si="46"/>
        <v>0</v>
      </c>
      <c r="L147" s="382">
        <f t="shared" si="47"/>
        <v>0</v>
      </c>
      <c r="M147" s="381">
        <f t="shared" si="22"/>
        <v>0</v>
      </c>
      <c r="N147" s="171">
        <f t="shared" si="23"/>
        <v>0</v>
      </c>
      <c r="O147" s="171">
        <f t="shared" si="24"/>
        <v>0</v>
      </c>
      <c r="P147" s="171">
        <f t="shared" si="25"/>
        <v>0</v>
      </c>
      <c r="Q147" s="171">
        <f t="shared" si="26"/>
        <v>0</v>
      </c>
      <c r="R147" s="382">
        <f t="shared" si="27"/>
        <v>0</v>
      </c>
      <c r="S147" s="381">
        <f t="shared" si="28"/>
        <v>0</v>
      </c>
      <c r="T147" s="171">
        <f t="shared" si="29"/>
        <v>0</v>
      </c>
      <c r="U147" s="171">
        <f t="shared" si="30"/>
        <v>0</v>
      </c>
      <c r="V147" s="171">
        <f t="shared" si="31"/>
        <v>0</v>
      </c>
      <c r="W147" s="171">
        <f t="shared" si="32"/>
        <v>0</v>
      </c>
      <c r="X147" s="382">
        <f t="shared" si="33"/>
        <v>0</v>
      </c>
      <c r="Y147" s="381">
        <f t="shared" si="34"/>
        <v>0</v>
      </c>
      <c r="Z147" s="171">
        <f t="shared" si="35"/>
        <v>0</v>
      </c>
      <c r="AA147" s="171">
        <f t="shared" si="36"/>
        <v>0</v>
      </c>
      <c r="AB147" s="171">
        <f t="shared" si="37"/>
        <v>0</v>
      </c>
      <c r="AC147" s="171">
        <f t="shared" si="38"/>
        <v>0</v>
      </c>
      <c r="AD147" s="382">
        <f t="shared" si="39"/>
        <v>0</v>
      </c>
      <c r="AE147" s="6"/>
      <c r="AF147" s="6"/>
      <c r="AG147" s="6"/>
      <c r="AH147" s="6"/>
      <c r="AI147" s="6"/>
      <c r="AJ147" s="6"/>
      <c r="AK147" s="6"/>
      <c r="AL147" s="6"/>
      <c r="AM147" s="6"/>
      <c r="AN147" s="6"/>
      <c r="AO147" s="6"/>
      <c r="AP147" s="6"/>
      <c r="AQ147" s="6"/>
      <c r="AR147" s="6"/>
    </row>
    <row r="148" spans="1:44" ht="87">
      <c r="A148" s="152" t="s">
        <v>96</v>
      </c>
      <c r="B148" s="152" t="s">
        <v>54</v>
      </c>
      <c r="C148" s="166" t="s">
        <v>111</v>
      </c>
      <c r="D148" s="168">
        <v>61</v>
      </c>
      <c r="E148" s="381">
        <f t="shared" si="40"/>
        <v>0</v>
      </c>
      <c r="F148" s="171">
        <f t="shared" si="41"/>
        <v>0</v>
      </c>
      <c r="G148" s="381">
        <f t="shared" si="42"/>
        <v>0</v>
      </c>
      <c r="H148" s="171">
        <f t="shared" si="43"/>
        <v>0</v>
      </c>
      <c r="I148" s="171">
        <f t="shared" si="44"/>
        <v>0</v>
      </c>
      <c r="J148" s="171">
        <f t="shared" si="45"/>
        <v>1</v>
      </c>
      <c r="K148" s="171">
        <f t="shared" si="46"/>
        <v>0</v>
      </c>
      <c r="L148" s="382">
        <f t="shared" si="47"/>
        <v>1</v>
      </c>
      <c r="M148" s="381">
        <f t="shared" si="22"/>
        <v>0</v>
      </c>
      <c r="N148" s="171">
        <f t="shared" si="23"/>
        <v>0</v>
      </c>
      <c r="O148" s="171">
        <f t="shared" si="24"/>
        <v>0</v>
      </c>
      <c r="P148" s="171">
        <f t="shared" si="25"/>
        <v>0</v>
      </c>
      <c r="Q148" s="171">
        <f t="shared" si="26"/>
        <v>0</v>
      </c>
      <c r="R148" s="382">
        <f t="shared" si="27"/>
        <v>0</v>
      </c>
      <c r="S148" s="381">
        <f t="shared" si="28"/>
        <v>0</v>
      </c>
      <c r="T148" s="171">
        <f t="shared" si="29"/>
        <v>0</v>
      </c>
      <c r="U148" s="171">
        <f t="shared" si="30"/>
        <v>0</v>
      </c>
      <c r="V148" s="171">
        <f t="shared" si="31"/>
        <v>0</v>
      </c>
      <c r="W148" s="171">
        <f t="shared" si="32"/>
        <v>0</v>
      </c>
      <c r="X148" s="382">
        <f t="shared" si="33"/>
        <v>0</v>
      </c>
      <c r="Y148" s="381">
        <f t="shared" si="34"/>
        <v>0</v>
      </c>
      <c r="Z148" s="171">
        <f t="shared" si="35"/>
        <v>4</v>
      </c>
      <c r="AA148" s="171">
        <f t="shared" si="36"/>
        <v>0</v>
      </c>
      <c r="AB148" s="171">
        <f t="shared" si="37"/>
        <v>0</v>
      </c>
      <c r="AC148" s="171">
        <f t="shared" si="38"/>
        <v>0</v>
      </c>
      <c r="AD148" s="382">
        <f t="shared" si="39"/>
        <v>0</v>
      </c>
      <c r="AE148" s="6"/>
      <c r="AF148" s="6"/>
      <c r="AG148" s="6"/>
      <c r="AH148" s="6"/>
      <c r="AI148" s="6"/>
      <c r="AJ148" s="6"/>
      <c r="AK148" s="6"/>
      <c r="AL148" s="6"/>
      <c r="AM148" s="6"/>
      <c r="AN148" s="6"/>
      <c r="AO148" s="6"/>
      <c r="AP148" s="6"/>
      <c r="AQ148" s="6"/>
      <c r="AR148" s="6"/>
    </row>
    <row r="149" spans="1:44" ht="87">
      <c r="A149" s="152" t="s">
        <v>96</v>
      </c>
      <c r="B149" s="152" t="s">
        <v>54</v>
      </c>
      <c r="C149" s="166" t="s">
        <v>112</v>
      </c>
      <c r="D149" s="168">
        <v>62</v>
      </c>
      <c r="E149" s="381">
        <f t="shared" si="40"/>
        <v>0</v>
      </c>
      <c r="F149" s="171">
        <f t="shared" si="41"/>
        <v>0</v>
      </c>
      <c r="G149" s="381">
        <f t="shared" si="42"/>
        <v>0</v>
      </c>
      <c r="H149" s="171">
        <f t="shared" si="43"/>
        <v>0</v>
      </c>
      <c r="I149" s="171">
        <f t="shared" si="44"/>
        <v>0</v>
      </c>
      <c r="J149" s="171">
        <f t="shared" si="45"/>
        <v>1</v>
      </c>
      <c r="K149" s="171">
        <f t="shared" si="46"/>
        <v>1</v>
      </c>
      <c r="L149" s="382">
        <f t="shared" si="47"/>
        <v>0</v>
      </c>
      <c r="M149" s="381">
        <f t="shared" si="22"/>
        <v>0</v>
      </c>
      <c r="N149" s="171">
        <f t="shared" si="23"/>
        <v>0</v>
      </c>
      <c r="O149" s="171">
        <f t="shared" si="24"/>
        <v>0</v>
      </c>
      <c r="P149" s="171">
        <f t="shared" si="25"/>
        <v>0</v>
      </c>
      <c r="Q149" s="171">
        <f t="shared" si="26"/>
        <v>0</v>
      </c>
      <c r="R149" s="382">
        <f t="shared" si="27"/>
        <v>0</v>
      </c>
      <c r="S149" s="381">
        <f t="shared" si="28"/>
        <v>0</v>
      </c>
      <c r="T149" s="171">
        <f t="shared" si="29"/>
        <v>0</v>
      </c>
      <c r="U149" s="171">
        <f t="shared" si="30"/>
        <v>0</v>
      </c>
      <c r="V149" s="171">
        <f t="shared" si="31"/>
        <v>0</v>
      </c>
      <c r="W149" s="171">
        <f t="shared" si="32"/>
        <v>0</v>
      </c>
      <c r="X149" s="382">
        <f t="shared" si="33"/>
        <v>0</v>
      </c>
      <c r="Y149" s="381">
        <f t="shared" si="34"/>
        <v>0</v>
      </c>
      <c r="Z149" s="171">
        <f t="shared" si="35"/>
        <v>0</v>
      </c>
      <c r="AA149" s="171">
        <f t="shared" si="36"/>
        <v>0</v>
      </c>
      <c r="AB149" s="171">
        <f t="shared" si="37"/>
        <v>0</v>
      </c>
      <c r="AC149" s="171">
        <f t="shared" si="38"/>
        <v>0</v>
      </c>
      <c r="AD149" s="382">
        <f t="shared" si="39"/>
        <v>0</v>
      </c>
      <c r="AE149" s="6"/>
      <c r="AF149" s="6"/>
      <c r="AG149" s="6"/>
      <c r="AH149" s="6"/>
      <c r="AI149" s="6"/>
      <c r="AJ149" s="6"/>
      <c r="AK149" s="6"/>
      <c r="AL149" s="6"/>
      <c r="AM149" s="6"/>
      <c r="AN149" s="6"/>
      <c r="AO149" s="6"/>
      <c r="AP149" s="6"/>
      <c r="AQ149" s="6"/>
      <c r="AR149" s="6"/>
    </row>
    <row r="150" spans="1:44" ht="87">
      <c r="A150" s="152" t="s">
        <v>96</v>
      </c>
      <c r="B150" s="152" t="s">
        <v>54</v>
      </c>
      <c r="C150" s="166" t="s">
        <v>113</v>
      </c>
      <c r="D150" s="168">
        <v>63</v>
      </c>
      <c r="E150" s="381">
        <f t="shared" si="40"/>
        <v>0</v>
      </c>
      <c r="F150" s="171">
        <f t="shared" si="41"/>
        <v>0</v>
      </c>
      <c r="G150" s="381">
        <f t="shared" si="42"/>
        <v>0</v>
      </c>
      <c r="H150" s="171">
        <f t="shared" si="43"/>
        <v>0</v>
      </c>
      <c r="I150" s="171">
        <f t="shared" si="44"/>
        <v>0</v>
      </c>
      <c r="J150" s="171">
        <f t="shared" si="45"/>
        <v>0</v>
      </c>
      <c r="K150" s="171">
        <f t="shared" si="46"/>
        <v>0</v>
      </c>
      <c r="L150" s="382">
        <f t="shared" si="47"/>
        <v>0</v>
      </c>
      <c r="M150" s="381">
        <f t="shared" si="22"/>
        <v>0</v>
      </c>
      <c r="N150" s="171">
        <f t="shared" si="23"/>
        <v>0</v>
      </c>
      <c r="O150" s="171">
        <f t="shared" si="24"/>
        <v>0</v>
      </c>
      <c r="P150" s="171">
        <f t="shared" si="25"/>
        <v>0</v>
      </c>
      <c r="Q150" s="171">
        <f t="shared" si="26"/>
        <v>0</v>
      </c>
      <c r="R150" s="382">
        <f t="shared" si="27"/>
        <v>0</v>
      </c>
      <c r="S150" s="381">
        <f t="shared" si="28"/>
        <v>0</v>
      </c>
      <c r="T150" s="171">
        <f t="shared" si="29"/>
        <v>0</v>
      </c>
      <c r="U150" s="171">
        <f t="shared" si="30"/>
        <v>0</v>
      </c>
      <c r="V150" s="171">
        <f t="shared" si="31"/>
        <v>0</v>
      </c>
      <c r="W150" s="171">
        <f t="shared" si="32"/>
        <v>0</v>
      </c>
      <c r="X150" s="382">
        <f t="shared" si="33"/>
        <v>0</v>
      </c>
      <c r="Y150" s="381">
        <f t="shared" si="34"/>
        <v>0</v>
      </c>
      <c r="Z150" s="171">
        <f t="shared" si="35"/>
        <v>0</v>
      </c>
      <c r="AA150" s="171">
        <f t="shared" si="36"/>
        <v>0</v>
      </c>
      <c r="AB150" s="171">
        <f t="shared" si="37"/>
        <v>0</v>
      </c>
      <c r="AC150" s="171">
        <f t="shared" si="38"/>
        <v>0</v>
      </c>
      <c r="AD150" s="382">
        <f t="shared" si="39"/>
        <v>0</v>
      </c>
      <c r="AE150" s="6"/>
      <c r="AF150" s="6"/>
      <c r="AG150" s="6"/>
      <c r="AH150" s="6"/>
      <c r="AI150" s="6"/>
      <c r="AJ150" s="6"/>
      <c r="AK150" s="6"/>
      <c r="AL150" s="6"/>
      <c r="AM150" s="6"/>
      <c r="AN150" s="6"/>
      <c r="AO150" s="6"/>
      <c r="AP150" s="6"/>
      <c r="AQ150" s="6"/>
      <c r="AR150" s="6"/>
    </row>
    <row r="151" spans="1:44" ht="87">
      <c r="A151" s="152" t="s">
        <v>96</v>
      </c>
      <c r="B151" s="152" t="s">
        <v>54</v>
      </c>
      <c r="C151" s="166" t="s">
        <v>114</v>
      </c>
      <c r="D151" s="168">
        <v>64</v>
      </c>
      <c r="E151" s="381">
        <f t="shared" si="40"/>
        <v>0</v>
      </c>
      <c r="F151" s="171">
        <f t="shared" si="41"/>
        <v>0</v>
      </c>
      <c r="G151" s="381">
        <f t="shared" si="42"/>
        <v>0</v>
      </c>
      <c r="H151" s="171">
        <f t="shared" si="43"/>
        <v>0</v>
      </c>
      <c r="I151" s="171">
        <f t="shared" si="44"/>
        <v>0</v>
      </c>
      <c r="J151" s="171">
        <f t="shared" si="45"/>
        <v>0</v>
      </c>
      <c r="K151" s="171">
        <f t="shared" si="46"/>
        <v>0</v>
      </c>
      <c r="L151" s="382">
        <f t="shared" si="47"/>
        <v>0</v>
      </c>
      <c r="M151" s="381">
        <f t="shared" si="22"/>
        <v>0</v>
      </c>
      <c r="N151" s="171">
        <f t="shared" si="23"/>
        <v>0</v>
      </c>
      <c r="O151" s="171">
        <f t="shared" si="24"/>
        <v>0</v>
      </c>
      <c r="P151" s="171">
        <f t="shared" si="25"/>
        <v>0</v>
      </c>
      <c r="Q151" s="171">
        <f t="shared" si="26"/>
        <v>0</v>
      </c>
      <c r="R151" s="382">
        <f t="shared" si="27"/>
        <v>0</v>
      </c>
      <c r="S151" s="381">
        <f t="shared" si="28"/>
        <v>0</v>
      </c>
      <c r="T151" s="171">
        <f t="shared" si="29"/>
        <v>0</v>
      </c>
      <c r="U151" s="171">
        <f t="shared" si="30"/>
        <v>0</v>
      </c>
      <c r="V151" s="171">
        <f t="shared" si="31"/>
        <v>0</v>
      </c>
      <c r="W151" s="171">
        <f t="shared" si="32"/>
        <v>0</v>
      </c>
      <c r="X151" s="382">
        <f t="shared" si="33"/>
        <v>0</v>
      </c>
      <c r="Y151" s="381">
        <f t="shared" si="34"/>
        <v>0</v>
      </c>
      <c r="Z151" s="171">
        <f t="shared" si="35"/>
        <v>0</v>
      </c>
      <c r="AA151" s="171">
        <f t="shared" si="36"/>
        <v>0</v>
      </c>
      <c r="AB151" s="171">
        <f t="shared" si="37"/>
        <v>0</v>
      </c>
      <c r="AC151" s="171">
        <f t="shared" si="38"/>
        <v>0</v>
      </c>
      <c r="AD151" s="382">
        <f t="shared" si="39"/>
        <v>0</v>
      </c>
      <c r="AE151" s="6"/>
      <c r="AF151" s="6"/>
      <c r="AG151" s="6"/>
      <c r="AH151" s="6"/>
      <c r="AI151" s="6"/>
      <c r="AJ151" s="6"/>
      <c r="AK151" s="6"/>
      <c r="AL151" s="6"/>
      <c r="AM151" s="6"/>
      <c r="AN151" s="6"/>
      <c r="AO151" s="6"/>
      <c r="AP151" s="6"/>
      <c r="AQ151" s="6"/>
      <c r="AR151" s="6"/>
    </row>
    <row r="152" spans="1:44" ht="87">
      <c r="A152" s="152" t="s">
        <v>96</v>
      </c>
      <c r="B152" s="152" t="s">
        <v>54</v>
      </c>
      <c r="C152" s="166" t="s">
        <v>115</v>
      </c>
      <c r="D152" s="168">
        <v>65</v>
      </c>
      <c r="E152" s="381">
        <f t="shared" ref="E152:E157" si="48">COUNTIF(E68:J68, "Data Gap")</f>
        <v>0</v>
      </c>
      <c r="F152" s="171">
        <f t="shared" ref="F152:F157" si="49">COUNTIF(E68:J68, "Very Low")</f>
        <v>2</v>
      </c>
      <c r="G152" s="381">
        <f t="shared" ref="G152:G157" si="50">COUNTIF(G68:L68, "Data Gap")</f>
        <v>0</v>
      </c>
      <c r="H152" s="171">
        <f t="shared" ref="H152:H157" si="51">COUNTIF(G68:L68, "Very Low")</f>
        <v>0</v>
      </c>
      <c r="I152" s="171">
        <f t="shared" ref="I152:I157" si="52">COUNTIF(G68:L68, "Low")</f>
        <v>1</v>
      </c>
      <c r="J152" s="171">
        <f t="shared" ref="J152:J157" si="53">COUNTIF(G68:L68, "Moderate")</f>
        <v>1</v>
      </c>
      <c r="K152" s="171">
        <f t="shared" ref="K152:K157" si="54">COUNTIF(G68:L68, "High")</f>
        <v>0</v>
      </c>
      <c r="L152" s="382">
        <f t="shared" ref="L152:L157" si="55">COUNTIF(G68:L68, "Very High")</f>
        <v>0</v>
      </c>
      <c r="M152" s="381">
        <f t="shared" si="22"/>
        <v>0</v>
      </c>
      <c r="N152" s="171">
        <f t="shared" si="23"/>
        <v>3</v>
      </c>
      <c r="O152" s="171">
        <f t="shared" si="24"/>
        <v>3</v>
      </c>
      <c r="P152" s="171">
        <f t="shared" si="25"/>
        <v>0</v>
      </c>
      <c r="Q152" s="171">
        <f t="shared" si="26"/>
        <v>0</v>
      </c>
      <c r="R152" s="382">
        <f t="shared" si="27"/>
        <v>0</v>
      </c>
      <c r="S152" s="381">
        <f t="shared" si="28"/>
        <v>0</v>
      </c>
      <c r="T152" s="171">
        <f t="shared" si="29"/>
        <v>0</v>
      </c>
      <c r="U152" s="171">
        <f t="shared" si="30"/>
        <v>0</v>
      </c>
      <c r="V152" s="171">
        <f t="shared" si="31"/>
        <v>0</v>
      </c>
      <c r="W152" s="171">
        <f t="shared" si="32"/>
        <v>0</v>
      </c>
      <c r="X152" s="382">
        <f t="shared" si="33"/>
        <v>0</v>
      </c>
      <c r="Y152" s="381">
        <f t="shared" si="34"/>
        <v>0</v>
      </c>
      <c r="Z152" s="171">
        <f t="shared" si="35"/>
        <v>0</v>
      </c>
      <c r="AA152" s="171">
        <f t="shared" si="36"/>
        <v>1</v>
      </c>
      <c r="AB152" s="171">
        <f t="shared" si="37"/>
        <v>0</v>
      </c>
      <c r="AC152" s="171">
        <f t="shared" si="38"/>
        <v>1</v>
      </c>
      <c r="AD152" s="382">
        <f t="shared" si="39"/>
        <v>0</v>
      </c>
      <c r="AE152" s="6"/>
      <c r="AF152" s="6"/>
      <c r="AG152" s="6"/>
      <c r="AH152" s="6"/>
      <c r="AI152" s="6"/>
      <c r="AJ152" s="6"/>
      <c r="AK152" s="6"/>
      <c r="AL152" s="6"/>
      <c r="AM152" s="6"/>
      <c r="AN152" s="6"/>
      <c r="AO152" s="6"/>
      <c r="AP152" s="6"/>
      <c r="AQ152" s="6"/>
      <c r="AR152" s="6"/>
    </row>
    <row r="153" spans="1:44" ht="87">
      <c r="A153" s="152" t="s">
        <v>96</v>
      </c>
      <c r="B153" s="152" t="s">
        <v>54</v>
      </c>
      <c r="C153" s="166" t="s">
        <v>116</v>
      </c>
      <c r="D153" s="168">
        <v>66</v>
      </c>
      <c r="E153" s="381">
        <f t="shared" si="48"/>
        <v>0</v>
      </c>
      <c r="F153" s="171">
        <f t="shared" si="49"/>
        <v>0</v>
      </c>
      <c r="G153" s="381">
        <f t="shared" si="50"/>
        <v>0</v>
      </c>
      <c r="H153" s="171">
        <f t="shared" si="51"/>
        <v>0</v>
      </c>
      <c r="I153" s="171">
        <f t="shared" si="52"/>
        <v>0</v>
      </c>
      <c r="J153" s="171">
        <f t="shared" si="53"/>
        <v>0</v>
      </c>
      <c r="K153" s="171">
        <f t="shared" si="54"/>
        <v>0</v>
      </c>
      <c r="L153" s="382">
        <f t="shared" si="55"/>
        <v>0</v>
      </c>
      <c r="M153" s="381">
        <f t="shared" ref="M153:M157" si="56">COUNTIF(M69:AF69, "Data Gap")</f>
        <v>0</v>
      </c>
      <c r="N153" s="171">
        <f t="shared" ref="N153:N157" si="57">COUNTIF(M69:AF69, "Very Low")</f>
        <v>0</v>
      </c>
      <c r="O153" s="171">
        <f t="shared" ref="O153:O157" si="58">COUNTIF(M69:AF69, "Low")</f>
        <v>0</v>
      </c>
      <c r="P153" s="171">
        <f t="shared" ref="P153:P157" si="59">COUNTIF(M69:AF69, "Moderate")</f>
        <v>0</v>
      </c>
      <c r="Q153" s="171">
        <f t="shared" ref="Q153:Q157" si="60">COUNTIF(M69:AF69, "High")</f>
        <v>0</v>
      </c>
      <c r="R153" s="382">
        <f t="shared" ref="R153:R157" si="61">COUNTIF(M69:AF69, "Very High")</f>
        <v>0</v>
      </c>
      <c r="S153" s="381">
        <f t="shared" ref="S153:S157" si="62">COUNTIF(AG69:AR69, "Data Gap")</f>
        <v>0</v>
      </c>
      <c r="T153" s="171">
        <f t="shared" ref="T153:T157" si="63">COUNTIF(AG69:AR69, "Very Low")</f>
        <v>0</v>
      </c>
      <c r="U153" s="171">
        <f t="shared" ref="U153:U157" si="64">COUNTIF(AG69:AR69, "Low")</f>
        <v>0</v>
      </c>
      <c r="V153" s="171">
        <f t="shared" ref="V153:V157" si="65">COUNTIF(AG69:AR69, "Moderate")</f>
        <v>0</v>
      </c>
      <c r="W153" s="171">
        <f t="shared" ref="W153:W157" si="66">COUNTIF(AG69:AR69, "High")</f>
        <v>0</v>
      </c>
      <c r="X153" s="382">
        <f t="shared" ref="X153:X157" si="67">COUNTIF(AG69:AR69, "Very High")</f>
        <v>0</v>
      </c>
      <c r="Y153" s="381">
        <f t="shared" ref="Y153:Y157" si="68">COUNTIF(AS69:AV69, "Data Gap")</f>
        <v>0</v>
      </c>
      <c r="Z153" s="171">
        <f t="shared" ref="Z153:Z157" si="69">COUNTIF(AS69:AV69, "Very Low")</f>
        <v>0</v>
      </c>
      <c r="AA153" s="171">
        <f t="shared" ref="AA153:AA157" si="70">COUNTIF(AS69:AV69, "Low")</f>
        <v>0</v>
      </c>
      <c r="AB153" s="171">
        <f t="shared" ref="AB153:AB157" si="71">COUNTIF(AS69:AV69, "Moderate")</f>
        <v>0</v>
      </c>
      <c r="AC153" s="171">
        <f t="shared" ref="AC153:AC157" si="72">COUNTIF(AS69:AV69, "High")</f>
        <v>0</v>
      </c>
      <c r="AD153" s="382">
        <f t="shared" ref="AD153:AD157" si="73">COUNTIF(AS69:AV69, "Very High")</f>
        <v>0</v>
      </c>
      <c r="AE153" s="6"/>
      <c r="AF153" s="6"/>
      <c r="AG153" s="6"/>
      <c r="AH153" s="6"/>
      <c r="AI153" s="6"/>
      <c r="AJ153" s="6"/>
      <c r="AK153" s="6"/>
      <c r="AL153" s="6"/>
      <c r="AM153" s="6"/>
      <c r="AN153" s="6"/>
      <c r="AO153" s="6"/>
      <c r="AP153" s="6"/>
      <c r="AQ153" s="6"/>
      <c r="AR153" s="6"/>
    </row>
    <row r="154" spans="1:44" ht="145">
      <c r="A154" s="152" t="s">
        <v>117</v>
      </c>
      <c r="B154" s="152" t="s">
        <v>51</v>
      </c>
      <c r="C154" s="166" t="s">
        <v>118</v>
      </c>
      <c r="D154" s="168">
        <v>67</v>
      </c>
      <c r="E154" s="381">
        <f t="shared" si="48"/>
        <v>0</v>
      </c>
      <c r="F154" s="171">
        <f t="shared" si="49"/>
        <v>0</v>
      </c>
      <c r="G154" s="381">
        <f t="shared" si="50"/>
        <v>0</v>
      </c>
      <c r="H154" s="171">
        <f t="shared" si="51"/>
        <v>0</v>
      </c>
      <c r="I154" s="171">
        <f t="shared" si="52"/>
        <v>0</v>
      </c>
      <c r="J154" s="171">
        <f t="shared" si="53"/>
        <v>1</v>
      </c>
      <c r="K154" s="171">
        <f t="shared" si="54"/>
        <v>1</v>
      </c>
      <c r="L154" s="382">
        <f t="shared" si="55"/>
        <v>2</v>
      </c>
      <c r="M154" s="381">
        <f t="shared" si="56"/>
        <v>0</v>
      </c>
      <c r="N154" s="171">
        <f t="shared" si="57"/>
        <v>0</v>
      </c>
      <c r="O154" s="171">
        <f t="shared" si="58"/>
        <v>0</v>
      </c>
      <c r="P154" s="171">
        <f t="shared" si="59"/>
        <v>1</v>
      </c>
      <c r="Q154" s="171">
        <f t="shared" si="60"/>
        <v>5</v>
      </c>
      <c r="R154" s="382">
        <f t="shared" si="61"/>
        <v>4</v>
      </c>
      <c r="S154" s="381">
        <f t="shared" si="62"/>
        <v>0</v>
      </c>
      <c r="T154" s="171">
        <f t="shared" si="63"/>
        <v>0</v>
      </c>
      <c r="U154" s="171">
        <f t="shared" si="64"/>
        <v>0</v>
      </c>
      <c r="V154" s="171">
        <f t="shared" si="65"/>
        <v>0</v>
      </c>
      <c r="W154" s="171">
        <f t="shared" si="66"/>
        <v>0</v>
      </c>
      <c r="X154" s="382">
        <f t="shared" si="67"/>
        <v>0</v>
      </c>
      <c r="Y154" s="381">
        <f t="shared" si="68"/>
        <v>0</v>
      </c>
      <c r="Z154" s="171">
        <f t="shared" si="69"/>
        <v>0</v>
      </c>
      <c r="AA154" s="171">
        <f t="shared" si="70"/>
        <v>0</v>
      </c>
      <c r="AB154" s="171">
        <f t="shared" si="71"/>
        <v>0</v>
      </c>
      <c r="AC154" s="171">
        <f t="shared" si="72"/>
        <v>0</v>
      </c>
      <c r="AD154" s="382">
        <f t="shared" si="73"/>
        <v>4</v>
      </c>
      <c r="AE154" s="6"/>
      <c r="AF154" s="6"/>
      <c r="AG154" s="6"/>
      <c r="AH154" s="6"/>
      <c r="AI154" s="6"/>
      <c r="AJ154" s="6"/>
      <c r="AK154" s="6"/>
      <c r="AL154" s="6"/>
      <c r="AM154" s="6"/>
      <c r="AN154" s="6"/>
      <c r="AO154" s="6"/>
      <c r="AP154" s="6"/>
      <c r="AQ154" s="6"/>
      <c r="AR154" s="6"/>
    </row>
    <row r="155" spans="1:44" ht="145">
      <c r="A155" s="152" t="s">
        <v>117</v>
      </c>
      <c r="B155" s="152" t="s">
        <v>51</v>
      </c>
      <c r="C155" s="166" t="s">
        <v>119</v>
      </c>
      <c r="D155" s="168">
        <v>68</v>
      </c>
      <c r="E155" s="381">
        <f t="shared" si="48"/>
        <v>0</v>
      </c>
      <c r="F155" s="171">
        <f t="shared" si="49"/>
        <v>1</v>
      </c>
      <c r="G155" s="381">
        <f t="shared" si="50"/>
        <v>0</v>
      </c>
      <c r="H155" s="171">
        <f t="shared" si="51"/>
        <v>2</v>
      </c>
      <c r="I155" s="171">
        <f t="shared" si="52"/>
        <v>0</v>
      </c>
      <c r="J155" s="171">
        <f t="shared" si="53"/>
        <v>0</v>
      </c>
      <c r="K155" s="171">
        <f t="shared" si="54"/>
        <v>0</v>
      </c>
      <c r="L155" s="382">
        <f t="shared" si="55"/>
        <v>4</v>
      </c>
      <c r="M155" s="381">
        <f t="shared" si="56"/>
        <v>0</v>
      </c>
      <c r="N155" s="171">
        <f t="shared" si="57"/>
        <v>0</v>
      </c>
      <c r="O155" s="171">
        <f t="shared" si="58"/>
        <v>0</v>
      </c>
      <c r="P155" s="171">
        <f t="shared" si="59"/>
        <v>1</v>
      </c>
      <c r="Q155" s="171">
        <f t="shared" si="60"/>
        <v>0</v>
      </c>
      <c r="R155" s="382">
        <f t="shared" si="61"/>
        <v>1</v>
      </c>
      <c r="S155" s="381">
        <f t="shared" si="62"/>
        <v>0</v>
      </c>
      <c r="T155" s="171">
        <f t="shared" si="63"/>
        <v>0</v>
      </c>
      <c r="U155" s="171">
        <f t="shared" si="64"/>
        <v>1</v>
      </c>
      <c r="V155" s="171">
        <f t="shared" si="65"/>
        <v>1</v>
      </c>
      <c r="W155" s="171">
        <f t="shared" si="66"/>
        <v>0</v>
      </c>
      <c r="X155" s="382">
        <f t="shared" si="67"/>
        <v>6</v>
      </c>
      <c r="Y155" s="381">
        <f t="shared" si="68"/>
        <v>0</v>
      </c>
      <c r="Z155" s="171">
        <f t="shared" si="69"/>
        <v>1</v>
      </c>
      <c r="AA155" s="171">
        <f t="shared" si="70"/>
        <v>0</v>
      </c>
      <c r="AB155" s="171">
        <f t="shared" si="71"/>
        <v>1</v>
      </c>
      <c r="AC155" s="171">
        <f t="shared" si="72"/>
        <v>0</v>
      </c>
      <c r="AD155" s="382">
        <f t="shared" si="73"/>
        <v>0</v>
      </c>
      <c r="AE155" s="6"/>
      <c r="AF155" s="6"/>
      <c r="AG155" s="6"/>
      <c r="AH155" s="6"/>
      <c r="AI155" s="6"/>
      <c r="AJ155" s="6"/>
      <c r="AK155" s="6"/>
      <c r="AL155" s="6"/>
      <c r="AM155" s="6"/>
      <c r="AN155" s="6"/>
      <c r="AO155" s="6"/>
      <c r="AP155" s="6"/>
      <c r="AQ155" s="6"/>
      <c r="AR155" s="6"/>
    </row>
    <row r="156" spans="1:44" ht="145">
      <c r="A156" s="152" t="s">
        <v>117</v>
      </c>
      <c r="B156" s="152" t="s">
        <v>51</v>
      </c>
      <c r="C156" s="166" t="s">
        <v>120</v>
      </c>
      <c r="D156" s="168">
        <v>69</v>
      </c>
      <c r="E156" s="381">
        <f t="shared" si="48"/>
        <v>0</v>
      </c>
      <c r="F156" s="171">
        <f t="shared" si="49"/>
        <v>0</v>
      </c>
      <c r="G156" s="381">
        <f t="shared" si="50"/>
        <v>0</v>
      </c>
      <c r="H156" s="171">
        <f t="shared" si="51"/>
        <v>0</v>
      </c>
      <c r="I156" s="171">
        <f t="shared" si="52"/>
        <v>0</v>
      </c>
      <c r="J156" s="171">
        <f t="shared" si="53"/>
        <v>0</v>
      </c>
      <c r="K156" s="171">
        <f t="shared" si="54"/>
        <v>0</v>
      </c>
      <c r="L156" s="382">
        <f t="shared" si="55"/>
        <v>6</v>
      </c>
      <c r="M156" s="381">
        <f t="shared" si="56"/>
        <v>0</v>
      </c>
      <c r="N156" s="171">
        <f t="shared" si="57"/>
        <v>4</v>
      </c>
      <c r="O156" s="171">
        <f t="shared" si="58"/>
        <v>2</v>
      </c>
      <c r="P156" s="171">
        <f t="shared" si="59"/>
        <v>3</v>
      </c>
      <c r="Q156" s="171">
        <f t="shared" si="60"/>
        <v>0</v>
      </c>
      <c r="R156" s="382">
        <f t="shared" si="61"/>
        <v>1</v>
      </c>
      <c r="S156" s="381">
        <f t="shared" si="62"/>
        <v>0</v>
      </c>
      <c r="T156" s="171">
        <f t="shared" si="63"/>
        <v>0</v>
      </c>
      <c r="U156" s="171">
        <f t="shared" si="64"/>
        <v>0</v>
      </c>
      <c r="V156" s="171">
        <f t="shared" si="65"/>
        <v>0</v>
      </c>
      <c r="W156" s="171">
        <f t="shared" si="66"/>
        <v>4</v>
      </c>
      <c r="X156" s="382">
        <f t="shared" si="67"/>
        <v>2</v>
      </c>
      <c r="Y156" s="381">
        <f t="shared" si="68"/>
        <v>0</v>
      </c>
      <c r="Z156" s="171">
        <f t="shared" si="69"/>
        <v>4</v>
      </c>
      <c r="AA156" s="171">
        <f t="shared" si="70"/>
        <v>0</v>
      </c>
      <c r="AB156" s="171">
        <f t="shared" si="71"/>
        <v>0</v>
      </c>
      <c r="AC156" s="171">
        <f t="shared" si="72"/>
        <v>0</v>
      </c>
      <c r="AD156" s="382">
        <f t="shared" si="73"/>
        <v>0</v>
      </c>
      <c r="AE156" s="6"/>
      <c r="AF156" s="6"/>
      <c r="AG156" s="6"/>
      <c r="AH156" s="6"/>
      <c r="AI156" s="6"/>
      <c r="AJ156" s="6"/>
      <c r="AK156" s="6"/>
      <c r="AL156" s="6"/>
      <c r="AM156" s="6"/>
      <c r="AN156" s="6"/>
      <c r="AO156" s="6"/>
      <c r="AP156" s="6"/>
      <c r="AQ156" s="6"/>
      <c r="AR156" s="6"/>
    </row>
    <row r="157" spans="1:44" ht="145">
      <c r="A157" s="152" t="s">
        <v>117</v>
      </c>
      <c r="B157" s="152" t="s">
        <v>51</v>
      </c>
      <c r="C157" s="166" t="s">
        <v>121</v>
      </c>
      <c r="D157" s="168">
        <v>70</v>
      </c>
      <c r="E157" s="381">
        <f t="shared" si="48"/>
        <v>0</v>
      </c>
      <c r="F157" s="171">
        <f t="shared" si="49"/>
        <v>2</v>
      </c>
      <c r="G157" s="381">
        <f t="shared" si="50"/>
        <v>0</v>
      </c>
      <c r="H157" s="171">
        <f t="shared" si="51"/>
        <v>0</v>
      </c>
      <c r="I157" s="171">
        <f t="shared" si="52"/>
        <v>4</v>
      </c>
      <c r="J157" s="171">
        <f t="shared" si="53"/>
        <v>2</v>
      </c>
      <c r="K157" s="171">
        <f t="shared" si="54"/>
        <v>0</v>
      </c>
      <c r="L157" s="382">
        <f t="shared" si="55"/>
        <v>0</v>
      </c>
      <c r="M157" s="381">
        <f t="shared" si="56"/>
        <v>0</v>
      </c>
      <c r="N157" s="171">
        <f t="shared" si="57"/>
        <v>0</v>
      </c>
      <c r="O157" s="171">
        <f t="shared" si="58"/>
        <v>0</v>
      </c>
      <c r="P157" s="171">
        <f t="shared" si="59"/>
        <v>1</v>
      </c>
      <c r="Q157" s="171">
        <f t="shared" si="60"/>
        <v>0</v>
      </c>
      <c r="R157" s="382">
        <f t="shared" si="61"/>
        <v>1</v>
      </c>
      <c r="S157" s="381">
        <f t="shared" si="62"/>
        <v>0</v>
      </c>
      <c r="T157" s="171">
        <f t="shared" si="63"/>
        <v>0</v>
      </c>
      <c r="U157" s="171">
        <f t="shared" si="64"/>
        <v>0</v>
      </c>
      <c r="V157" s="171">
        <f t="shared" si="65"/>
        <v>0</v>
      </c>
      <c r="W157" s="171">
        <f t="shared" si="66"/>
        <v>0</v>
      </c>
      <c r="X157" s="382">
        <f t="shared" si="67"/>
        <v>0</v>
      </c>
      <c r="Y157" s="381">
        <f t="shared" si="68"/>
        <v>0</v>
      </c>
      <c r="Z157" s="171">
        <f t="shared" si="69"/>
        <v>4</v>
      </c>
      <c r="AA157" s="171">
        <f t="shared" si="70"/>
        <v>0</v>
      </c>
      <c r="AB157" s="171">
        <f t="shared" si="71"/>
        <v>0</v>
      </c>
      <c r="AC157" s="171">
        <f t="shared" si="72"/>
        <v>0</v>
      </c>
      <c r="AD157" s="382">
        <f t="shared" si="73"/>
        <v>0</v>
      </c>
      <c r="AE157" s="6"/>
      <c r="AF157" s="6"/>
      <c r="AG157" s="6"/>
      <c r="AH157" s="6"/>
      <c r="AI157" s="6"/>
      <c r="AJ157" s="6"/>
      <c r="AK157" s="6"/>
      <c r="AL157" s="6"/>
      <c r="AM157" s="6"/>
      <c r="AN157" s="6"/>
      <c r="AO157" s="6"/>
      <c r="AP157" s="6"/>
      <c r="AQ157" s="6"/>
      <c r="AR157" s="6"/>
    </row>
  </sheetData>
  <sheetProtection formatCells="0" formatColumns="0" formatRows="0" insertColumns="0" insertRows="0" insertHyperlinks="0" deleteColumns="0" deleteRows="0" selectLockedCells="1"/>
  <mergeCells count="30">
    <mergeCell ref="E2:F2"/>
    <mergeCell ref="G1:L1"/>
    <mergeCell ref="M1:AF1"/>
    <mergeCell ref="Y2:Z2"/>
    <mergeCell ref="AA2:AB2"/>
    <mergeCell ref="AC2:AD2"/>
    <mergeCell ref="S2:T2"/>
    <mergeCell ref="U2:V2"/>
    <mergeCell ref="W2:X2"/>
    <mergeCell ref="M2:N2"/>
    <mergeCell ref="O2:P2"/>
    <mergeCell ref="Q2:R2"/>
    <mergeCell ref="AS1:AV1"/>
    <mergeCell ref="AM2:AN2"/>
    <mergeCell ref="AO2:AP2"/>
    <mergeCell ref="AQ2:AR2"/>
    <mergeCell ref="AG2:AH2"/>
    <mergeCell ref="AI2:AJ2"/>
    <mergeCell ref="AK2:AL2"/>
    <mergeCell ref="AG1:AR1"/>
    <mergeCell ref="G86:L86"/>
    <mergeCell ref="AS2:AT2"/>
    <mergeCell ref="AU2:AV2"/>
    <mergeCell ref="AE2:AF2"/>
    <mergeCell ref="G2:H2"/>
    <mergeCell ref="I2:J2"/>
    <mergeCell ref="K2:L2"/>
    <mergeCell ref="S86:X86"/>
    <mergeCell ref="M86:R86"/>
    <mergeCell ref="Y86:AD86"/>
  </mergeCells>
  <phoneticPr fontId="39" type="noConversion"/>
  <conditionalFormatting sqref="AS4:AS73">
    <cfRule type="cellIs" dxfId="166" priority="110" stopIfTrue="1" operator="equal">
      <formula>"Very High"</formula>
    </cfRule>
    <cfRule type="cellIs" dxfId="165" priority="111" stopIfTrue="1" operator="equal">
      <formula>"High"</formula>
    </cfRule>
    <cfRule type="cellIs" dxfId="164" priority="112" stopIfTrue="1" operator="equal">
      <formula>"Moderate"</formula>
    </cfRule>
  </conditionalFormatting>
  <conditionalFormatting sqref="AS10">
    <cfRule type="cellIs" dxfId="163" priority="107" stopIfTrue="1" operator="equal">
      <formula>"Very High"</formula>
    </cfRule>
    <cfRule type="cellIs" dxfId="162" priority="108" stopIfTrue="1" operator="equal">
      <formula>"High"</formula>
    </cfRule>
    <cfRule type="cellIs" dxfId="161" priority="109" stopIfTrue="1" operator="equal">
      <formula>"Moderate"</formula>
    </cfRule>
  </conditionalFormatting>
  <conditionalFormatting sqref="AS11">
    <cfRule type="cellIs" dxfId="160" priority="104" stopIfTrue="1" operator="equal">
      <formula>"Very High"</formula>
    </cfRule>
    <cfRule type="cellIs" dxfId="159" priority="105" stopIfTrue="1" operator="equal">
      <formula>"High"</formula>
    </cfRule>
    <cfRule type="cellIs" dxfId="158" priority="106" stopIfTrue="1" operator="equal">
      <formula>"Moderate"</formula>
    </cfRule>
  </conditionalFormatting>
  <conditionalFormatting sqref="AS24">
    <cfRule type="cellIs" dxfId="157" priority="101" stopIfTrue="1" operator="equal">
      <formula>"Very High"</formula>
    </cfRule>
    <cfRule type="cellIs" dxfId="156" priority="102" stopIfTrue="1" operator="equal">
      <formula>"High"</formula>
    </cfRule>
    <cfRule type="cellIs" dxfId="155" priority="103" stopIfTrue="1" operator="equal">
      <formula>"Moderate"</formula>
    </cfRule>
  </conditionalFormatting>
  <conditionalFormatting sqref="AS39">
    <cfRule type="cellIs" dxfId="154" priority="98" stopIfTrue="1" operator="equal">
      <formula>"Very High"</formula>
    </cfRule>
    <cfRule type="cellIs" dxfId="153" priority="99" stopIfTrue="1" operator="equal">
      <formula>"High"</formula>
    </cfRule>
    <cfRule type="cellIs" dxfId="152" priority="100" stopIfTrue="1" operator="equal">
      <formula>"Moderate"</formula>
    </cfRule>
  </conditionalFormatting>
  <conditionalFormatting sqref="AS40">
    <cfRule type="cellIs" dxfId="151" priority="95" stopIfTrue="1" operator="equal">
      <formula>"Very High"</formula>
    </cfRule>
    <cfRule type="cellIs" dxfId="150" priority="96" stopIfTrue="1" operator="equal">
      <formula>"High"</formula>
    </cfRule>
    <cfRule type="cellIs" dxfId="149" priority="97" stopIfTrue="1" operator="equal">
      <formula>"Moderate"</formula>
    </cfRule>
  </conditionalFormatting>
  <conditionalFormatting sqref="AS41">
    <cfRule type="cellIs" dxfId="148" priority="92" stopIfTrue="1" operator="equal">
      <formula>"Very High"</formula>
    </cfRule>
    <cfRule type="cellIs" dxfId="147" priority="93" stopIfTrue="1" operator="equal">
      <formula>"High"</formula>
    </cfRule>
    <cfRule type="cellIs" dxfId="146" priority="94" stopIfTrue="1" operator="equal">
      <formula>"Moderate"</formula>
    </cfRule>
  </conditionalFormatting>
  <conditionalFormatting sqref="AS42">
    <cfRule type="cellIs" dxfId="145" priority="89" stopIfTrue="1" operator="equal">
      <formula>"Very High"</formula>
    </cfRule>
    <cfRule type="cellIs" dxfId="144" priority="90" stopIfTrue="1" operator="equal">
      <formula>"High"</formula>
    </cfRule>
    <cfRule type="cellIs" dxfId="143" priority="91" stopIfTrue="1" operator="equal">
      <formula>"Moderate"</formula>
    </cfRule>
  </conditionalFormatting>
  <conditionalFormatting sqref="AS44">
    <cfRule type="cellIs" dxfId="142" priority="86" stopIfTrue="1" operator="equal">
      <formula>"Very High"</formula>
    </cfRule>
    <cfRule type="cellIs" dxfId="141" priority="87" stopIfTrue="1" operator="equal">
      <formula>"High"</formula>
    </cfRule>
    <cfRule type="cellIs" dxfId="140" priority="88" stopIfTrue="1" operator="equal">
      <formula>"Moderate"</formula>
    </cfRule>
  </conditionalFormatting>
  <conditionalFormatting sqref="AS54">
    <cfRule type="cellIs" dxfId="139" priority="83" stopIfTrue="1" operator="equal">
      <formula>"Very High"</formula>
    </cfRule>
    <cfRule type="cellIs" dxfId="138" priority="84" stopIfTrue="1" operator="equal">
      <formula>"High"</formula>
    </cfRule>
    <cfRule type="cellIs" dxfId="137" priority="85" stopIfTrue="1" operator="equal">
      <formula>"Moderate"</formula>
    </cfRule>
  </conditionalFormatting>
  <conditionalFormatting sqref="AS58">
    <cfRule type="cellIs" dxfId="136" priority="80" stopIfTrue="1" operator="equal">
      <formula>"Very High"</formula>
    </cfRule>
    <cfRule type="cellIs" dxfId="135" priority="81" stopIfTrue="1" operator="equal">
      <formula>"High"</formula>
    </cfRule>
    <cfRule type="cellIs" dxfId="134" priority="82" stopIfTrue="1" operator="equal">
      <formula>"Moderate"</formula>
    </cfRule>
  </conditionalFormatting>
  <conditionalFormatting sqref="AS60">
    <cfRule type="cellIs" dxfId="133" priority="77" stopIfTrue="1" operator="equal">
      <formula>"Very High"</formula>
    </cfRule>
    <cfRule type="cellIs" dxfId="132" priority="78" stopIfTrue="1" operator="equal">
      <formula>"High"</formula>
    </cfRule>
    <cfRule type="cellIs" dxfId="131" priority="79" stopIfTrue="1" operator="equal">
      <formula>"Moderate"</formula>
    </cfRule>
  </conditionalFormatting>
  <conditionalFormatting sqref="AS62">
    <cfRule type="cellIs" dxfId="130" priority="74" stopIfTrue="1" operator="equal">
      <formula>"Very High"</formula>
    </cfRule>
    <cfRule type="cellIs" dxfId="129" priority="75" stopIfTrue="1" operator="equal">
      <formula>"High"</formula>
    </cfRule>
    <cfRule type="cellIs" dxfId="128" priority="76" stopIfTrue="1" operator="equal">
      <formula>"Moderate"</formula>
    </cfRule>
  </conditionalFormatting>
  <conditionalFormatting sqref="AS70">
    <cfRule type="cellIs" dxfId="127" priority="71" stopIfTrue="1" operator="equal">
      <formula>"Very High"</formula>
    </cfRule>
    <cfRule type="cellIs" dxfId="126" priority="72" stopIfTrue="1" operator="equal">
      <formula>"High"</formula>
    </cfRule>
    <cfRule type="cellIs" dxfId="125" priority="73" stopIfTrue="1" operator="equal">
      <formula>"Moderate"</formula>
    </cfRule>
  </conditionalFormatting>
  <conditionalFormatting sqref="AU4:AU73">
    <cfRule type="cellIs" dxfId="124" priority="68" stopIfTrue="1" operator="equal">
      <formula>"Very High"</formula>
    </cfRule>
    <cfRule type="cellIs" dxfId="123" priority="69" stopIfTrue="1" operator="equal">
      <formula>"High"</formula>
    </cfRule>
    <cfRule type="cellIs" dxfId="122" priority="70" stopIfTrue="1" operator="equal">
      <formula>"Moderate"</formula>
    </cfRule>
  </conditionalFormatting>
  <conditionalFormatting sqref="AV4:AV73">
    <cfRule type="cellIs" dxfId="121" priority="65" stopIfTrue="1" operator="equal">
      <formula>"Very High"</formula>
    </cfRule>
    <cfRule type="cellIs" dxfId="120" priority="66" stopIfTrue="1" operator="equal">
      <formula>"High"</formula>
    </cfRule>
    <cfRule type="cellIs" dxfId="119" priority="67" stopIfTrue="1" operator="equal">
      <formula>"Moderate"</formula>
    </cfRule>
  </conditionalFormatting>
  <conditionalFormatting sqref="AU11">
    <cfRule type="cellIs" dxfId="118" priority="62" stopIfTrue="1" operator="equal">
      <formula>"Very High"</formula>
    </cfRule>
    <cfRule type="cellIs" dxfId="117" priority="63" stopIfTrue="1" operator="equal">
      <formula>"High"</formula>
    </cfRule>
    <cfRule type="cellIs" dxfId="116" priority="64" stopIfTrue="1" operator="equal">
      <formula>"Moderate"</formula>
    </cfRule>
  </conditionalFormatting>
  <conditionalFormatting sqref="AV11">
    <cfRule type="cellIs" dxfId="115" priority="59" stopIfTrue="1" operator="equal">
      <formula>"Very High"</formula>
    </cfRule>
    <cfRule type="cellIs" dxfId="114" priority="60" stopIfTrue="1" operator="equal">
      <formula>"High"</formula>
    </cfRule>
    <cfRule type="cellIs" dxfId="113" priority="61" stopIfTrue="1" operator="equal">
      <formula>"Moderate"</formula>
    </cfRule>
  </conditionalFormatting>
  <conditionalFormatting sqref="AU40">
    <cfRule type="cellIs" dxfId="112" priority="56" stopIfTrue="1" operator="equal">
      <formula>"Very High"</formula>
    </cfRule>
    <cfRule type="cellIs" dxfId="111" priority="57" stopIfTrue="1" operator="equal">
      <formula>"High"</formula>
    </cfRule>
    <cfRule type="cellIs" dxfId="110" priority="58" stopIfTrue="1" operator="equal">
      <formula>"Moderate"</formula>
    </cfRule>
  </conditionalFormatting>
  <conditionalFormatting sqref="AV40">
    <cfRule type="cellIs" dxfId="109" priority="53" stopIfTrue="1" operator="equal">
      <formula>"Very High"</formula>
    </cfRule>
    <cfRule type="cellIs" dxfId="108" priority="54" stopIfTrue="1" operator="equal">
      <formula>"High"</formula>
    </cfRule>
    <cfRule type="cellIs" dxfId="107" priority="55" stopIfTrue="1" operator="equal">
      <formula>"Moderate"</formula>
    </cfRule>
  </conditionalFormatting>
  <conditionalFormatting sqref="AU41">
    <cfRule type="cellIs" dxfId="106" priority="50" stopIfTrue="1" operator="equal">
      <formula>"Very High"</formula>
    </cfRule>
    <cfRule type="cellIs" dxfId="105" priority="51" stopIfTrue="1" operator="equal">
      <formula>"High"</formula>
    </cfRule>
    <cfRule type="cellIs" dxfId="104" priority="52" stopIfTrue="1" operator="equal">
      <formula>"Moderate"</formula>
    </cfRule>
  </conditionalFormatting>
  <conditionalFormatting sqref="AV41">
    <cfRule type="cellIs" dxfId="103" priority="47" stopIfTrue="1" operator="equal">
      <formula>"Very High"</formula>
    </cfRule>
    <cfRule type="cellIs" dxfId="102" priority="48" stopIfTrue="1" operator="equal">
      <formula>"High"</formula>
    </cfRule>
    <cfRule type="cellIs" dxfId="101" priority="49" stopIfTrue="1" operator="equal">
      <formula>"Moderate"</formula>
    </cfRule>
  </conditionalFormatting>
  <conditionalFormatting sqref="AU42">
    <cfRule type="cellIs" dxfId="100" priority="44" stopIfTrue="1" operator="equal">
      <formula>"Very High"</formula>
    </cfRule>
    <cfRule type="cellIs" dxfId="99" priority="45" stopIfTrue="1" operator="equal">
      <formula>"High"</formula>
    </cfRule>
    <cfRule type="cellIs" dxfId="98" priority="46" stopIfTrue="1" operator="equal">
      <formula>"Moderate"</formula>
    </cfRule>
  </conditionalFormatting>
  <conditionalFormatting sqref="AV42">
    <cfRule type="cellIs" dxfId="97" priority="41" stopIfTrue="1" operator="equal">
      <formula>"Very High"</formula>
    </cfRule>
    <cfRule type="cellIs" dxfId="96" priority="42" stopIfTrue="1" operator="equal">
      <formula>"High"</formula>
    </cfRule>
    <cfRule type="cellIs" dxfId="95" priority="43" stopIfTrue="1" operator="equal">
      <formula>"Moderate"</formula>
    </cfRule>
  </conditionalFormatting>
  <conditionalFormatting sqref="AU43">
    <cfRule type="cellIs" dxfId="94" priority="38" stopIfTrue="1" operator="equal">
      <formula>"Very High"</formula>
    </cfRule>
    <cfRule type="cellIs" dxfId="93" priority="39" stopIfTrue="1" operator="equal">
      <formula>"High"</formula>
    </cfRule>
    <cfRule type="cellIs" dxfId="92" priority="40" stopIfTrue="1" operator="equal">
      <formula>"Moderate"</formula>
    </cfRule>
  </conditionalFormatting>
  <conditionalFormatting sqref="AV43">
    <cfRule type="cellIs" dxfId="91" priority="35" stopIfTrue="1" operator="equal">
      <formula>"Very High"</formula>
    </cfRule>
    <cfRule type="cellIs" dxfId="90" priority="36" stopIfTrue="1" operator="equal">
      <formula>"High"</formula>
    </cfRule>
    <cfRule type="cellIs" dxfId="89" priority="37" stopIfTrue="1" operator="equal">
      <formula>"Moderate"</formula>
    </cfRule>
  </conditionalFormatting>
  <conditionalFormatting sqref="AU54">
    <cfRule type="cellIs" dxfId="88" priority="32" stopIfTrue="1" operator="equal">
      <formula>"Very High"</formula>
    </cfRule>
    <cfRule type="cellIs" dxfId="87" priority="33" stopIfTrue="1" operator="equal">
      <formula>"High"</formula>
    </cfRule>
    <cfRule type="cellIs" dxfId="86" priority="34" stopIfTrue="1" operator="equal">
      <formula>"Moderate"</formula>
    </cfRule>
  </conditionalFormatting>
  <conditionalFormatting sqref="AV54">
    <cfRule type="cellIs" dxfId="85" priority="29" stopIfTrue="1" operator="equal">
      <formula>"Very High"</formula>
    </cfRule>
    <cfRule type="cellIs" dxfId="84" priority="30" stopIfTrue="1" operator="equal">
      <formula>"High"</formula>
    </cfRule>
    <cfRule type="cellIs" dxfId="83" priority="31" stopIfTrue="1" operator="equal">
      <formula>"Moderate"</formula>
    </cfRule>
  </conditionalFormatting>
  <conditionalFormatting sqref="AU58">
    <cfRule type="cellIs" dxfId="82" priority="26" stopIfTrue="1" operator="equal">
      <formula>"Very High"</formula>
    </cfRule>
    <cfRule type="cellIs" dxfId="81" priority="27" stopIfTrue="1" operator="equal">
      <formula>"High"</formula>
    </cfRule>
    <cfRule type="cellIs" dxfId="80" priority="28" stopIfTrue="1" operator="equal">
      <formula>"Moderate"</formula>
    </cfRule>
  </conditionalFormatting>
  <conditionalFormatting sqref="AU59">
    <cfRule type="cellIs" dxfId="79" priority="23" stopIfTrue="1" operator="equal">
      <formula>"Very High"</formula>
    </cfRule>
    <cfRule type="cellIs" dxfId="78" priority="24" stopIfTrue="1" operator="equal">
      <formula>"High"</formula>
    </cfRule>
    <cfRule type="cellIs" dxfId="77" priority="25" stopIfTrue="1" operator="equal">
      <formula>"Moderate"</formula>
    </cfRule>
  </conditionalFormatting>
  <conditionalFormatting sqref="AU60">
    <cfRule type="cellIs" dxfId="76" priority="20" stopIfTrue="1" operator="equal">
      <formula>"Very High"</formula>
    </cfRule>
    <cfRule type="cellIs" dxfId="75" priority="21" stopIfTrue="1" operator="equal">
      <formula>"High"</formula>
    </cfRule>
    <cfRule type="cellIs" dxfId="74" priority="22" stopIfTrue="1" operator="equal">
      <formula>"Moderate"</formula>
    </cfRule>
  </conditionalFormatting>
  <conditionalFormatting sqref="AU61">
    <cfRule type="cellIs" dxfId="73" priority="17" stopIfTrue="1" operator="equal">
      <formula>"Very High"</formula>
    </cfRule>
    <cfRule type="cellIs" dxfId="72" priority="18" stopIfTrue="1" operator="equal">
      <formula>"High"</formula>
    </cfRule>
    <cfRule type="cellIs" dxfId="71" priority="19" stopIfTrue="1" operator="equal">
      <formula>"Moderate"</formula>
    </cfRule>
  </conditionalFormatting>
  <conditionalFormatting sqref="AU62">
    <cfRule type="cellIs" dxfId="70" priority="14" stopIfTrue="1" operator="equal">
      <formula>"Very High"</formula>
    </cfRule>
    <cfRule type="cellIs" dxfId="69" priority="15" stopIfTrue="1" operator="equal">
      <formula>"High"</formula>
    </cfRule>
    <cfRule type="cellIs" dxfId="68" priority="16" stopIfTrue="1" operator="equal">
      <formula>"Moderate"</formula>
    </cfRule>
  </conditionalFormatting>
  <conditionalFormatting sqref="G4:AV73">
    <cfRule type="containsText" dxfId="67" priority="8" operator="containsText" text="none/Unk">
      <formula>NOT(ISERROR(SEARCH("none/Unk",G4)))</formula>
    </cfRule>
    <cfRule type="containsText" dxfId="66" priority="114" operator="containsText" text="Data Gap">
      <formula>NOT(ISERROR(SEARCH("Data Gap",G4)))</formula>
    </cfRule>
    <cfRule type="containsText" dxfId="65" priority="1298" operator="containsText" text="Very Low">
      <formula>NOT(ISERROR(SEARCH("Very Low",G4)))</formula>
    </cfRule>
    <cfRule type="containsText" dxfId="64" priority="1301" operator="containsText" text="Low">
      <formula>NOT(ISERROR(SEARCH("Low",G4)))</formula>
    </cfRule>
    <cfRule type="cellIs" dxfId="63" priority="1366" operator="equal">
      <formula>"Very High"</formula>
    </cfRule>
    <cfRule type="cellIs" dxfId="62" priority="1367" operator="equal">
      <formula>"High"</formula>
    </cfRule>
    <cfRule type="cellIs" dxfId="61" priority="1368" operator="equal">
      <formula>"Moderate"</formula>
    </cfRule>
  </conditionalFormatting>
  <conditionalFormatting sqref="AT14">
    <cfRule type="cellIs" dxfId="60" priority="9" stopIfTrue="1" operator="equal">
      <formula>"Very High"</formula>
    </cfRule>
    <cfRule type="cellIs" dxfId="59" priority="10" stopIfTrue="1" operator="equal">
      <formula>"High"</formula>
    </cfRule>
    <cfRule type="cellIs" dxfId="58" priority="11" stopIfTrue="1" operator="equal">
      <formula>"Moderate"</formula>
    </cfRule>
  </conditionalFormatting>
  <conditionalFormatting sqref="E4:F73">
    <cfRule type="containsText" dxfId="57" priority="1" operator="containsText" text="none/Unk">
      <formula>NOT(ISERROR(SEARCH("none/Unk",E4)))</formula>
    </cfRule>
    <cfRule type="containsText" dxfId="56" priority="2" operator="containsText" text="Data Gap">
      <formula>NOT(ISERROR(SEARCH("Data Gap",E4)))</formula>
    </cfRule>
    <cfRule type="containsText" dxfId="55" priority="3" operator="containsText" text="Very Low">
      <formula>NOT(ISERROR(SEARCH("Very Low",E4)))</formula>
    </cfRule>
    <cfRule type="containsText" dxfId="54" priority="4" operator="containsText" text="Low">
      <formula>NOT(ISERROR(SEARCH("Low",E4)))</formula>
    </cfRule>
    <cfRule type="cellIs" dxfId="53" priority="5" operator="equal">
      <formula>"Very High"</formula>
    </cfRule>
    <cfRule type="cellIs" dxfId="52" priority="6" operator="equal">
      <formula>"High"</formula>
    </cfRule>
    <cfRule type="cellIs" dxfId="51" priority="7" operator="equal">
      <formula>"Moderate"</formula>
    </cfRule>
  </conditionalFormatting>
  <printOptions gridLines="1"/>
  <pageMargins left="0.17" right="0.22" top="0.49" bottom="0.47" header="0.34" footer="0.26"/>
  <pageSetup scale="84" fitToHeight="0" orientation="landscape" r:id="rId1"/>
  <headerFooter alignWithMargins="0">
    <oddFooter>Page &amp;P</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1E973-C72C-E841-B9FE-84CF8789AD08}">
  <sheetPr>
    <tabColor indexed="17"/>
    <pageSetUpPr fitToPage="1"/>
  </sheetPr>
  <dimension ref="A1:CD74"/>
  <sheetViews>
    <sheetView zoomScale="60" zoomScaleNormal="59" zoomScaleSheetLayoutView="75" workbookViewId="0">
      <pane xSplit="5" topLeftCell="BT1" activePane="topRight" state="frozen"/>
      <selection activeCell="F14" sqref="F14"/>
      <selection pane="topRight" activeCell="BV5" sqref="BV5:BV74"/>
    </sheetView>
  </sheetViews>
  <sheetFormatPr baseColWidth="10" defaultColWidth="9.5" defaultRowHeight="72"/>
  <cols>
    <col min="1" max="1" width="20" style="9" customWidth="1"/>
    <col min="2" max="2" width="20.83203125" style="9" customWidth="1"/>
    <col min="3" max="3" width="21.5" style="9" customWidth="1"/>
    <col min="4" max="4" width="28.5" style="4" customWidth="1"/>
    <col min="5" max="5" width="15.1640625" style="527" customWidth="1"/>
    <col min="6" max="6" width="58.5" style="12" customWidth="1"/>
    <col min="7" max="7" width="15.5" style="282" customWidth="1"/>
    <col min="8" max="8" width="14.1640625" style="282" customWidth="1"/>
    <col min="9" max="9" width="15.5" style="282" customWidth="1"/>
    <col min="10" max="11" width="17.5" style="282" customWidth="1"/>
    <col min="12" max="12" width="19" style="282" customWidth="1"/>
    <col min="13" max="13" width="22.5" style="283" customWidth="1"/>
    <col min="14" max="14" width="19.5" style="284" customWidth="1"/>
    <col min="15" max="15" width="17.83203125" style="282" customWidth="1"/>
    <col min="16" max="17" width="20.5" style="282" customWidth="1"/>
    <col min="18" max="18" width="20.1640625" style="282" customWidth="1"/>
    <col min="19" max="19" width="20.1640625" style="297" customWidth="1"/>
    <col min="20" max="20" width="60.5" style="6" customWidth="1"/>
    <col min="21" max="21" width="49" style="6" customWidth="1"/>
    <col min="22" max="22" width="40.5" style="6" customWidth="1"/>
    <col min="23" max="23" width="37.5" style="6" customWidth="1"/>
    <col min="24" max="24" width="33.5" style="6" customWidth="1"/>
    <col min="25" max="25" width="40.5" style="6" customWidth="1"/>
    <col min="26" max="26" width="27.1640625" style="4" customWidth="1"/>
    <col min="27" max="27" width="24.5" style="4" customWidth="1"/>
    <col min="28" max="28" width="25.5" style="4" customWidth="1"/>
    <col min="29" max="29" width="26" style="4" customWidth="1"/>
    <col min="30" max="30" width="17.5" style="282" customWidth="1"/>
    <col min="31" max="31" width="19" style="252" customWidth="1"/>
    <col min="32" max="32" width="22.5" style="5" customWidth="1"/>
    <col min="33" max="33" width="19.5" style="40" customWidth="1"/>
    <col min="34" max="35" width="29.5" style="4" customWidth="1"/>
    <col min="36" max="36" width="20.5" style="282" customWidth="1"/>
    <col min="37" max="37" width="20.1640625" style="252" customWidth="1"/>
    <col min="38" max="38" width="20.1640625" style="297" customWidth="1"/>
    <col min="39" max="39" width="69.5" style="6" customWidth="1"/>
    <col min="40" max="40" width="49" style="6" customWidth="1"/>
    <col min="41" max="41" width="40.5" style="6" customWidth="1"/>
    <col min="42" max="42" width="37.5" style="6" customWidth="1"/>
    <col min="43" max="43" width="33.5" style="6" customWidth="1"/>
    <col min="44" max="44" width="40.5" style="6" customWidth="1"/>
    <col min="45" max="45" width="30.1640625" style="291" customWidth="1"/>
    <col min="46" max="46" width="28.83203125" style="291" customWidth="1"/>
    <col min="47" max="47" width="32.5" style="291" customWidth="1"/>
    <col min="48" max="48" width="28" style="291" customWidth="1"/>
    <col min="49" max="49" width="17.5" style="282" customWidth="1"/>
    <col min="50" max="50" width="26.83203125" style="291" customWidth="1"/>
    <col min="51" max="52" width="21.5" style="291" customWidth="1"/>
    <col min="53" max="53" width="27" style="291" customWidth="1"/>
    <col min="54" max="54" width="24" style="291" customWidth="1"/>
    <col min="55" max="55" width="20.5" style="282" customWidth="1"/>
    <col min="56" max="56" width="30" style="291" customWidth="1"/>
    <col min="57" max="57" width="20.1640625" style="297" customWidth="1"/>
    <col min="58" max="58" width="59.83203125" style="77" customWidth="1"/>
    <col min="59" max="60" width="48.5" style="77" customWidth="1"/>
    <col min="61" max="62" width="37.83203125" style="77" customWidth="1"/>
    <col min="63" max="63" width="47.5" style="77" customWidth="1"/>
    <col min="64" max="64" width="15.5" style="4" customWidth="1"/>
    <col min="65" max="65" width="14.1640625" style="4" customWidth="1"/>
    <col min="66" max="66" width="15.5" style="4" customWidth="1"/>
    <col min="67" max="67" width="17.5" style="4" customWidth="1"/>
    <col min="68" max="68" width="17.5" style="282" customWidth="1"/>
    <col min="69" max="69" width="19" style="282" customWidth="1"/>
    <col min="70" max="70" width="22.5" style="5" customWidth="1"/>
    <col min="71" max="71" width="19.5" style="40" customWidth="1"/>
    <col min="72" max="72" width="17.83203125" style="4" customWidth="1"/>
    <col min="73" max="73" width="20.5" style="4" customWidth="1"/>
    <col min="74" max="74" width="20.5" style="282" customWidth="1"/>
    <col min="75" max="75" width="20.1640625" style="4" customWidth="1"/>
    <col min="76" max="76" width="20.1640625" style="297" customWidth="1"/>
    <col min="77" max="77" width="60.5" style="491" customWidth="1"/>
    <col min="78" max="78" width="49" style="491" customWidth="1"/>
    <col min="79" max="79" width="40.5" style="491" customWidth="1"/>
    <col min="80" max="80" width="37.5" style="491" customWidth="1"/>
    <col min="81" max="81" width="33.5" style="491" customWidth="1"/>
    <col min="82" max="82" width="40.5" style="491" customWidth="1"/>
    <col min="83" max="16384" width="9.5" style="6"/>
  </cols>
  <sheetData>
    <row r="1" spans="1:82" ht="88">
      <c r="A1" s="121"/>
      <c r="B1" s="122"/>
      <c r="C1" s="122"/>
      <c r="D1" s="123"/>
      <c r="E1" s="518"/>
      <c r="F1" s="124"/>
      <c r="G1" s="550" t="s">
        <v>5</v>
      </c>
      <c r="H1" s="551"/>
      <c r="I1" s="551"/>
      <c r="J1" s="551"/>
      <c r="K1" s="551"/>
      <c r="L1" s="551"/>
      <c r="M1" s="551"/>
      <c r="N1" s="551"/>
      <c r="O1" s="551"/>
      <c r="P1" s="551"/>
      <c r="Q1" s="551"/>
      <c r="R1" s="551"/>
      <c r="S1" s="551"/>
      <c r="T1" s="551"/>
      <c r="U1" s="551"/>
      <c r="V1" s="551"/>
      <c r="W1" s="551"/>
      <c r="X1" s="551"/>
      <c r="Y1" s="552"/>
      <c r="Z1" s="550" t="s">
        <v>6</v>
      </c>
      <c r="AA1" s="551"/>
      <c r="AB1" s="551"/>
      <c r="AC1" s="551"/>
      <c r="AD1" s="551"/>
      <c r="AE1" s="551"/>
      <c r="AF1" s="551"/>
      <c r="AG1" s="551"/>
      <c r="AH1" s="551"/>
      <c r="AI1" s="551"/>
      <c r="AJ1" s="551"/>
      <c r="AK1" s="551"/>
      <c r="AL1" s="551"/>
      <c r="AM1" s="551"/>
      <c r="AN1" s="551"/>
      <c r="AO1" s="551"/>
      <c r="AP1" s="551"/>
      <c r="AQ1" s="551"/>
      <c r="AR1" s="552"/>
      <c r="AS1" s="550" t="s">
        <v>7</v>
      </c>
      <c r="AT1" s="551"/>
      <c r="AU1" s="551"/>
      <c r="AV1" s="551"/>
      <c r="AW1" s="551"/>
      <c r="AX1" s="551"/>
      <c r="AY1" s="551"/>
      <c r="AZ1" s="551"/>
      <c r="BA1" s="551"/>
      <c r="BB1" s="551"/>
      <c r="BC1" s="551"/>
      <c r="BD1" s="551"/>
      <c r="BE1" s="551"/>
      <c r="BF1" s="551"/>
      <c r="BG1" s="551"/>
      <c r="BH1" s="551"/>
      <c r="BI1" s="551"/>
      <c r="BJ1" s="551"/>
      <c r="BK1" s="552"/>
      <c r="BL1" s="550" t="s">
        <v>131</v>
      </c>
      <c r="BM1" s="551"/>
      <c r="BN1" s="551"/>
      <c r="BO1" s="551"/>
      <c r="BP1" s="551"/>
      <c r="BQ1" s="551"/>
      <c r="BR1" s="551"/>
      <c r="BS1" s="551"/>
      <c r="BT1" s="551"/>
      <c r="BU1" s="551"/>
      <c r="BV1" s="551"/>
      <c r="BW1" s="551"/>
      <c r="BX1" s="551"/>
      <c r="BY1" s="551"/>
      <c r="BZ1" s="551"/>
      <c r="CA1" s="551"/>
      <c r="CB1" s="551"/>
      <c r="CC1" s="551"/>
      <c r="CD1" s="552"/>
    </row>
    <row r="2" spans="1:82" s="206" customFormat="1" ht="29.25" customHeight="1">
      <c r="A2" s="125"/>
      <c r="B2" s="211"/>
      <c r="C2" s="211"/>
      <c r="D2" s="210"/>
      <c r="E2" s="519"/>
      <c r="F2" s="85"/>
      <c r="G2" s="557" t="s">
        <v>132</v>
      </c>
      <c r="H2" s="556"/>
      <c r="I2" s="556"/>
      <c r="J2" s="556"/>
      <c r="K2" s="544"/>
      <c r="L2" s="556" t="s">
        <v>133</v>
      </c>
      <c r="M2" s="556"/>
      <c r="N2" s="556"/>
      <c r="O2" s="556"/>
      <c r="P2" s="556"/>
      <c r="Q2" s="556"/>
      <c r="R2" s="556"/>
      <c r="S2" s="292"/>
      <c r="T2" s="209"/>
      <c r="U2" s="209"/>
      <c r="V2" s="209"/>
      <c r="W2" s="209"/>
      <c r="X2" s="209"/>
      <c r="Y2" s="85"/>
      <c r="Z2" s="553" t="s">
        <v>132</v>
      </c>
      <c r="AA2" s="554"/>
      <c r="AB2" s="554"/>
      <c r="AC2" s="554"/>
      <c r="AD2" s="544"/>
      <c r="AE2" s="555" t="s">
        <v>133</v>
      </c>
      <c r="AF2" s="555"/>
      <c r="AG2" s="555"/>
      <c r="AH2" s="555"/>
      <c r="AI2" s="555"/>
      <c r="AJ2" s="555"/>
      <c r="AK2" s="555"/>
      <c r="AL2" s="292"/>
      <c r="AM2" s="209"/>
      <c r="AN2" s="209"/>
      <c r="AO2" s="209"/>
      <c r="AP2" s="209"/>
      <c r="AQ2" s="209"/>
      <c r="AR2" s="208"/>
      <c r="AS2" s="557" t="s">
        <v>132</v>
      </c>
      <c r="AT2" s="568"/>
      <c r="AU2" s="568"/>
      <c r="AV2" s="568"/>
      <c r="AW2" s="544"/>
      <c r="AX2" s="556" t="s">
        <v>133</v>
      </c>
      <c r="AY2" s="556"/>
      <c r="AZ2" s="556"/>
      <c r="BA2" s="556"/>
      <c r="BB2" s="556"/>
      <c r="BC2" s="556"/>
      <c r="BD2" s="556"/>
      <c r="BE2" s="292"/>
      <c r="BF2" s="207"/>
      <c r="BG2" s="207"/>
      <c r="BH2" s="207"/>
      <c r="BI2" s="207"/>
      <c r="BJ2" s="207"/>
      <c r="BK2" s="75"/>
      <c r="BL2" s="553" t="s">
        <v>132</v>
      </c>
      <c r="BM2" s="554"/>
      <c r="BN2" s="554"/>
      <c r="BO2" s="554"/>
      <c r="BP2" s="544"/>
      <c r="BQ2" s="555" t="s">
        <v>133</v>
      </c>
      <c r="BR2" s="555"/>
      <c r="BS2" s="555"/>
      <c r="BT2" s="555"/>
      <c r="BU2" s="555"/>
      <c r="BV2" s="555"/>
      <c r="BW2" s="555"/>
      <c r="BX2" s="292"/>
      <c r="BY2" s="482"/>
      <c r="BZ2" s="482"/>
      <c r="CA2" s="482"/>
      <c r="CB2" s="482"/>
      <c r="CC2" s="482"/>
      <c r="CD2" s="483"/>
    </row>
    <row r="3" spans="1:82" s="205" customFormat="1" ht="33" customHeight="1">
      <c r="A3" s="569" t="s">
        <v>134</v>
      </c>
      <c r="B3" s="570"/>
      <c r="C3" s="570"/>
      <c r="D3" s="570"/>
      <c r="E3" s="571"/>
      <c r="F3" s="126" t="s">
        <v>135</v>
      </c>
      <c r="G3" s="584" t="s">
        <v>136</v>
      </c>
      <c r="H3" s="581"/>
      <c r="I3" s="581"/>
      <c r="J3" s="582"/>
      <c r="K3" s="567" t="s">
        <v>137</v>
      </c>
      <c r="L3" s="565"/>
      <c r="M3" s="565"/>
      <c r="N3" s="566"/>
      <c r="O3" s="580" t="s">
        <v>138</v>
      </c>
      <c r="P3" s="581"/>
      <c r="Q3" s="581"/>
      <c r="R3" s="582"/>
      <c r="S3" s="293"/>
      <c r="T3" s="572" t="s">
        <v>139</v>
      </c>
      <c r="U3" s="573" t="s">
        <v>140</v>
      </c>
      <c r="V3" s="573" t="s">
        <v>141</v>
      </c>
      <c r="W3" s="573" t="s">
        <v>142</v>
      </c>
      <c r="X3" s="573" t="s">
        <v>143</v>
      </c>
      <c r="Y3" s="583" t="s">
        <v>144</v>
      </c>
      <c r="Z3" s="574" t="s">
        <v>136</v>
      </c>
      <c r="AA3" s="575"/>
      <c r="AB3" s="575"/>
      <c r="AC3" s="576"/>
      <c r="AD3" s="543"/>
      <c r="AE3" s="577" t="s">
        <v>137</v>
      </c>
      <c r="AF3" s="578"/>
      <c r="AG3" s="579"/>
      <c r="AH3" s="558" t="s">
        <v>138</v>
      </c>
      <c r="AI3" s="559"/>
      <c r="AJ3" s="559"/>
      <c r="AK3" s="560"/>
      <c r="AL3" s="293"/>
      <c r="AM3" s="563" t="s">
        <v>139</v>
      </c>
      <c r="AN3" s="561" t="s">
        <v>140</v>
      </c>
      <c r="AO3" s="561" t="s">
        <v>141</v>
      </c>
      <c r="AP3" s="561" t="s">
        <v>142</v>
      </c>
      <c r="AQ3" s="561" t="s">
        <v>143</v>
      </c>
      <c r="AR3" s="562" t="s">
        <v>144</v>
      </c>
      <c r="AS3" s="564" t="s">
        <v>136</v>
      </c>
      <c r="AT3" s="565"/>
      <c r="AU3" s="565"/>
      <c r="AV3" s="566"/>
      <c r="AW3" s="543"/>
      <c r="AX3" s="567" t="s">
        <v>137</v>
      </c>
      <c r="AY3" s="565"/>
      <c r="AZ3" s="566"/>
      <c r="BA3" s="567" t="s">
        <v>138</v>
      </c>
      <c r="BB3" s="565"/>
      <c r="BC3" s="565"/>
      <c r="BD3" s="566"/>
      <c r="BE3" s="293"/>
      <c r="BF3" s="563" t="s">
        <v>139</v>
      </c>
      <c r="BG3" s="561" t="s">
        <v>140</v>
      </c>
      <c r="BH3" s="561" t="s">
        <v>141</v>
      </c>
      <c r="BI3" s="561" t="s">
        <v>142</v>
      </c>
      <c r="BJ3" s="561" t="s">
        <v>143</v>
      </c>
      <c r="BK3" s="562" t="s">
        <v>144</v>
      </c>
      <c r="BL3" s="574" t="s">
        <v>136</v>
      </c>
      <c r="BM3" s="575"/>
      <c r="BN3" s="575"/>
      <c r="BO3" s="576"/>
      <c r="BP3" s="543"/>
      <c r="BQ3" s="577" t="s">
        <v>137</v>
      </c>
      <c r="BR3" s="578"/>
      <c r="BS3" s="579"/>
      <c r="BT3" s="558" t="s">
        <v>138</v>
      </c>
      <c r="BU3" s="559"/>
      <c r="BV3" s="559"/>
      <c r="BW3" s="560"/>
      <c r="BX3" s="293"/>
      <c r="BY3" s="572" t="s">
        <v>139</v>
      </c>
      <c r="BZ3" s="573" t="s">
        <v>140</v>
      </c>
      <c r="CA3" s="573" t="s">
        <v>141</v>
      </c>
      <c r="CB3" s="573" t="s">
        <v>142</v>
      </c>
      <c r="CC3" s="573" t="s">
        <v>143</v>
      </c>
      <c r="CD3" s="583" t="s">
        <v>144</v>
      </c>
    </row>
    <row r="4" spans="1:82" s="203" customFormat="1" ht="232" thickBot="1">
      <c r="A4" s="127" t="s">
        <v>145</v>
      </c>
      <c r="B4" s="59" t="s">
        <v>26</v>
      </c>
      <c r="C4" s="204" t="s">
        <v>27</v>
      </c>
      <c r="D4" s="60" t="s">
        <v>28</v>
      </c>
      <c r="E4" s="520" t="s">
        <v>29</v>
      </c>
      <c r="F4" s="128" t="s">
        <v>146</v>
      </c>
      <c r="G4" s="254" t="s">
        <v>147</v>
      </c>
      <c r="H4" s="255" t="s">
        <v>148</v>
      </c>
      <c r="I4" s="255" t="s">
        <v>149</v>
      </c>
      <c r="J4" s="256" t="s">
        <v>150</v>
      </c>
      <c r="K4" s="545" t="s">
        <v>151</v>
      </c>
      <c r="L4" s="257" t="s">
        <v>152</v>
      </c>
      <c r="M4" s="258" t="s">
        <v>153</v>
      </c>
      <c r="N4" s="258" t="s">
        <v>154</v>
      </c>
      <c r="O4" s="255" t="s">
        <v>155</v>
      </c>
      <c r="P4" s="255" t="s">
        <v>156</v>
      </c>
      <c r="Q4" s="545" t="s">
        <v>157</v>
      </c>
      <c r="R4" s="257" t="s">
        <v>158</v>
      </c>
      <c r="S4" s="294" t="s">
        <v>159</v>
      </c>
      <c r="T4" s="563"/>
      <c r="U4" s="561"/>
      <c r="V4" s="561"/>
      <c r="W4" s="561"/>
      <c r="X4" s="561"/>
      <c r="Y4" s="562"/>
      <c r="Z4" s="79" t="s">
        <v>147</v>
      </c>
      <c r="AA4" s="58" t="s">
        <v>148</v>
      </c>
      <c r="AB4" s="58" t="s">
        <v>149</v>
      </c>
      <c r="AC4" s="61" t="s">
        <v>150</v>
      </c>
      <c r="AD4" s="545" t="s">
        <v>151</v>
      </c>
      <c r="AE4" s="250" t="s">
        <v>152</v>
      </c>
      <c r="AF4" s="86" t="s">
        <v>153</v>
      </c>
      <c r="AG4" s="86" t="s">
        <v>154</v>
      </c>
      <c r="AH4" s="58" t="s">
        <v>155</v>
      </c>
      <c r="AI4" s="58" t="s">
        <v>156</v>
      </c>
      <c r="AJ4" s="545" t="s">
        <v>157</v>
      </c>
      <c r="AK4" s="250" t="s">
        <v>158</v>
      </c>
      <c r="AL4" s="294" t="s">
        <v>159</v>
      </c>
      <c r="AM4" s="563"/>
      <c r="AN4" s="561"/>
      <c r="AO4" s="561"/>
      <c r="AP4" s="561"/>
      <c r="AQ4" s="561"/>
      <c r="AR4" s="562"/>
      <c r="AS4" s="285" t="s">
        <v>147</v>
      </c>
      <c r="AT4" s="255" t="s">
        <v>148</v>
      </c>
      <c r="AU4" s="255" t="s">
        <v>160</v>
      </c>
      <c r="AV4" s="256" t="s">
        <v>161</v>
      </c>
      <c r="AW4" s="545" t="s">
        <v>151</v>
      </c>
      <c r="AX4" s="257" t="s">
        <v>152</v>
      </c>
      <c r="AY4" s="258" t="s">
        <v>153</v>
      </c>
      <c r="AZ4" s="258" t="s">
        <v>154</v>
      </c>
      <c r="BA4" s="255" t="s">
        <v>155</v>
      </c>
      <c r="BB4" s="255" t="s">
        <v>156</v>
      </c>
      <c r="BC4" s="545" t="s">
        <v>157</v>
      </c>
      <c r="BD4" s="257" t="s">
        <v>158</v>
      </c>
      <c r="BE4" s="294" t="s">
        <v>159</v>
      </c>
      <c r="BF4" s="563"/>
      <c r="BG4" s="561"/>
      <c r="BH4" s="561"/>
      <c r="BI4" s="561"/>
      <c r="BJ4" s="561"/>
      <c r="BK4" s="562"/>
      <c r="BL4" s="383" t="s">
        <v>147</v>
      </c>
      <c r="BM4" s="384" t="s">
        <v>148</v>
      </c>
      <c r="BN4" s="384" t="s">
        <v>149</v>
      </c>
      <c r="BO4" s="384" t="s">
        <v>150</v>
      </c>
      <c r="BP4" s="545" t="s">
        <v>151</v>
      </c>
      <c r="BQ4" s="406" t="s">
        <v>152</v>
      </c>
      <c r="BR4" s="386" t="s">
        <v>153</v>
      </c>
      <c r="BS4" s="386" t="s">
        <v>154</v>
      </c>
      <c r="BT4" s="384" t="s">
        <v>155</v>
      </c>
      <c r="BU4" s="384" t="s">
        <v>156</v>
      </c>
      <c r="BV4" s="545" t="s">
        <v>157</v>
      </c>
      <c r="BW4" s="385" t="s">
        <v>158</v>
      </c>
      <c r="BX4" s="294" t="s">
        <v>159</v>
      </c>
      <c r="BY4" s="563"/>
      <c r="BZ4" s="561"/>
      <c r="CA4" s="561"/>
      <c r="CB4" s="561"/>
      <c r="CC4" s="561"/>
      <c r="CD4" s="562"/>
    </row>
    <row r="5" spans="1:82" ht="316" customHeight="1" thickBot="1">
      <c r="A5" s="72" t="s">
        <v>162</v>
      </c>
      <c r="B5" s="65" t="s">
        <v>38</v>
      </c>
      <c r="C5" s="65" t="s">
        <v>39</v>
      </c>
      <c r="D5" s="66" t="s">
        <v>40</v>
      </c>
      <c r="E5" s="521">
        <v>1</v>
      </c>
      <c r="F5" s="129" t="s">
        <v>163</v>
      </c>
      <c r="G5" s="259">
        <v>4</v>
      </c>
      <c r="H5" s="259">
        <v>3</v>
      </c>
      <c r="I5" s="259">
        <v>4</v>
      </c>
      <c r="J5" s="259" t="s">
        <v>164</v>
      </c>
      <c r="K5" s="181">
        <f>(M5*I5)</f>
        <v>12</v>
      </c>
      <c r="L5" s="260" t="str">
        <f t="shared" ref="L5:L36" si="0">VLOOKUP(M5*I5,biorisk,3,FALSE)</f>
        <v>Moderate</v>
      </c>
      <c r="M5" s="261">
        <f t="shared" ref="M5:M28" si="1">VLOOKUP(G5*H5,likelihood,2,FALSE)</f>
        <v>3</v>
      </c>
      <c r="N5" s="261">
        <f>VLOOKUP(M5*I5,biorisk,2,FALSE)</f>
        <v>3</v>
      </c>
      <c r="O5" s="262">
        <v>4</v>
      </c>
      <c r="P5" s="262">
        <v>4</v>
      </c>
      <c r="Q5" s="181" t="str">
        <f>(N5&amp;P5)</f>
        <v>34</v>
      </c>
      <c r="R5" s="260" t="str">
        <f t="shared" ref="R5:R37" si="2">VLOOKUP(N5&amp;P5,futurerisk,3,FALSE)</f>
        <v>High</v>
      </c>
      <c r="S5" s="295" t="s">
        <v>165</v>
      </c>
      <c r="T5" s="298" t="s">
        <v>166</v>
      </c>
      <c r="U5" s="298" t="s">
        <v>167</v>
      </c>
      <c r="V5" s="298" t="s">
        <v>167</v>
      </c>
      <c r="W5" s="298" t="s">
        <v>167</v>
      </c>
      <c r="X5" s="298" t="s">
        <v>167</v>
      </c>
      <c r="Y5" s="299" t="s">
        <v>167</v>
      </c>
      <c r="Z5" s="80">
        <v>2</v>
      </c>
      <c r="AA5" s="67">
        <v>3</v>
      </c>
      <c r="AB5" s="67">
        <v>2</v>
      </c>
      <c r="AC5" s="67" t="s">
        <v>164</v>
      </c>
      <c r="AD5" s="181">
        <f>(AF5*AB5)</f>
        <v>4</v>
      </c>
      <c r="AE5" s="253" t="str">
        <f>VLOOKUP(AF5*AB5,biorisk,3,FALSE)</f>
        <v>Low</v>
      </c>
      <c r="AF5" s="68">
        <f t="shared" ref="AF5:AF26" si="3">VLOOKUP(Z5*AA5,likelihood,2,FALSE)</f>
        <v>2</v>
      </c>
      <c r="AG5" s="68">
        <f t="shared" ref="AG5:AG26" si="4">VLOOKUP(AF5*AB5,biorisk,2,FALSE)</f>
        <v>2</v>
      </c>
      <c r="AH5" s="69" t="s">
        <v>168</v>
      </c>
      <c r="AI5" s="69" t="s">
        <v>169</v>
      </c>
      <c r="AJ5" s="181" t="str">
        <f>(AG5&amp;AI5)</f>
        <v>22</v>
      </c>
      <c r="AK5" s="251" t="str">
        <f t="shared" ref="AK5:AK37" si="5">VLOOKUP(AG5&amp;AI5,futurerisk,3,FALSE)</f>
        <v>Very Low</v>
      </c>
      <c r="AL5" s="295" t="s">
        <v>165</v>
      </c>
      <c r="AM5" s="298" t="s">
        <v>170</v>
      </c>
      <c r="AN5" s="298" t="s">
        <v>171</v>
      </c>
      <c r="AO5" s="298" t="s">
        <v>171</v>
      </c>
      <c r="AP5" s="298" t="s">
        <v>171</v>
      </c>
      <c r="AQ5" s="298" t="s">
        <v>171</v>
      </c>
      <c r="AR5" s="298" t="s">
        <v>171</v>
      </c>
      <c r="AS5" s="286"/>
      <c r="AT5" s="259"/>
      <c r="AU5" s="259"/>
      <c r="AV5" s="259" t="s">
        <v>172</v>
      </c>
      <c r="AW5" s="181">
        <f>(AY5*AU5)</f>
        <v>0</v>
      </c>
      <c r="AX5" s="287" t="str">
        <f t="shared" ref="AX5:AX66" si="6">VLOOKUP(AY5*AU5,biorisk,3,FALSE)</f>
        <v>Low Priority Data Gap</v>
      </c>
      <c r="AY5" s="261">
        <f t="shared" ref="AY5:AY25" si="7">VLOOKUP(AS5*AT5,likelihood,2,FALSE)</f>
        <v>0</v>
      </c>
      <c r="AZ5" s="261">
        <f t="shared" ref="AZ5:AZ25" si="8">VLOOKUP(AY5*AU5,biorisk,2,FALSE)</f>
        <v>0</v>
      </c>
      <c r="BA5" s="262"/>
      <c r="BB5" s="262"/>
      <c r="BC5" s="181" t="str">
        <f>(AZ5&amp;BB5)</f>
        <v>0</v>
      </c>
      <c r="BD5" s="289" t="str">
        <f t="shared" ref="BD5:BD36" si="9">VLOOKUP(AZ5&amp;BB5,futurerisk,3,FALSE)</f>
        <v>Low Priority Data Gap</v>
      </c>
      <c r="BE5" s="295" t="s">
        <v>165</v>
      </c>
      <c r="BF5" s="73" t="s">
        <v>173</v>
      </c>
      <c r="BG5" s="73"/>
      <c r="BH5" s="73"/>
      <c r="BI5" s="73"/>
      <c r="BJ5" s="73"/>
      <c r="BK5" s="74"/>
      <c r="BL5" s="269" t="s">
        <v>168</v>
      </c>
      <c r="BM5" s="269" t="s">
        <v>174</v>
      </c>
      <c r="BN5" s="269" t="s">
        <v>169</v>
      </c>
      <c r="BO5" s="269" t="s">
        <v>172</v>
      </c>
      <c r="BP5" s="181">
        <f>(BR5*BN5)</f>
        <v>8</v>
      </c>
      <c r="BQ5" s="407" t="str">
        <f t="shared" ref="BQ5:BQ25" si="10">VLOOKUP(BR5*BN5,biorisk,3,FALSE)</f>
        <v>Moderate</v>
      </c>
      <c r="BR5" s="408">
        <f t="shared" ref="BR5:BR35" si="11">VLOOKUP(BL5*BM5,likelihood,2,FALSE)</f>
        <v>4</v>
      </c>
      <c r="BS5" s="408">
        <f t="shared" ref="BS5:BS35" si="12">VLOOKUP(BR5*BN5,biorisk,2,FALSE)</f>
        <v>3</v>
      </c>
      <c r="BT5" s="269" t="s">
        <v>175</v>
      </c>
      <c r="BU5" s="269" t="s">
        <v>168</v>
      </c>
      <c r="BV5" s="181" t="str">
        <f>(BS5&amp;BU5)</f>
        <v>33</v>
      </c>
      <c r="BW5" s="407" t="str">
        <f>VLOOKUP(BS5&amp;BU5,futurerisk,3,FALSE)</f>
        <v>Moderate</v>
      </c>
      <c r="BX5" s="295"/>
      <c r="BY5" s="484" t="s">
        <v>176</v>
      </c>
      <c r="BZ5" s="484" t="s">
        <v>177</v>
      </c>
      <c r="CA5" s="298"/>
      <c r="CB5" s="298"/>
      <c r="CC5" s="298"/>
      <c r="CD5" s="485" t="s">
        <v>178</v>
      </c>
    </row>
    <row r="6" spans="1:82" ht="88.5" customHeight="1" thickBot="1">
      <c r="A6" s="111" t="s">
        <v>179</v>
      </c>
      <c r="B6" s="199" t="s">
        <v>38</v>
      </c>
      <c r="C6" s="199" t="s">
        <v>39</v>
      </c>
      <c r="D6" s="53" t="s">
        <v>41</v>
      </c>
      <c r="E6" s="522">
        <v>2</v>
      </c>
      <c r="F6" s="130" t="s">
        <v>180</v>
      </c>
      <c r="G6" s="263">
        <v>2</v>
      </c>
      <c r="H6" s="263">
        <v>2</v>
      </c>
      <c r="I6" s="263">
        <v>2</v>
      </c>
      <c r="J6" s="263">
        <v>1</v>
      </c>
      <c r="K6" s="181">
        <f>(M6*I6)</f>
        <v>4</v>
      </c>
      <c r="L6" s="260" t="str">
        <f t="shared" si="0"/>
        <v>Low</v>
      </c>
      <c r="M6" s="264">
        <f t="shared" si="1"/>
        <v>2</v>
      </c>
      <c r="N6" s="264">
        <v>2</v>
      </c>
      <c r="O6" s="265">
        <v>2</v>
      </c>
      <c r="P6" s="265">
        <v>3</v>
      </c>
      <c r="Q6" s="181" t="str">
        <f t="shared" ref="Q6:Q69" si="13">(N6&amp;P6)</f>
        <v>23</v>
      </c>
      <c r="R6" s="260" t="str">
        <f t="shared" si="2"/>
        <v>Low</v>
      </c>
      <c r="S6" s="296" t="s">
        <v>181</v>
      </c>
      <c r="T6" s="300" t="s">
        <v>182</v>
      </c>
      <c r="U6" s="300"/>
      <c r="V6" s="300"/>
      <c r="W6" s="301"/>
      <c r="X6" s="300"/>
      <c r="Y6" s="302"/>
      <c r="Z6" s="81"/>
      <c r="AA6" s="82"/>
      <c r="AB6" s="82"/>
      <c r="AC6" s="82"/>
      <c r="AD6" s="181">
        <f>(AF6*AB6)</f>
        <v>0</v>
      </c>
      <c r="AE6" s="253" t="str">
        <f t="shared" ref="AE6:AE37" si="14">VLOOKUP(AF6*AB6,biorisk,3,FALSE)</f>
        <v>Low Priority Data Gap</v>
      </c>
      <c r="AF6" s="68">
        <f t="shared" si="3"/>
        <v>0</v>
      </c>
      <c r="AG6" s="87">
        <f t="shared" si="4"/>
        <v>0</v>
      </c>
      <c r="AH6" s="88"/>
      <c r="AI6" s="88"/>
      <c r="AJ6" s="181" t="str">
        <f t="shared" ref="AJ6:AJ69" si="15">(AG6&amp;AI6)</f>
        <v>0</v>
      </c>
      <c r="AK6" s="251" t="str">
        <f t="shared" si="5"/>
        <v>Low Priority Data Gap</v>
      </c>
      <c r="AL6" s="296" t="s">
        <v>181</v>
      </c>
      <c r="AM6" s="300" t="s">
        <v>183</v>
      </c>
      <c r="AN6" s="300"/>
      <c r="AO6" s="300"/>
      <c r="AP6" s="301"/>
      <c r="AQ6" s="300"/>
      <c r="AR6" s="300"/>
      <c r="AS6" s="288"/>
      <c r="AT6" s="263"/>
      <c r="AU6" s="263"/>
      <c r="AV6" s="263"/>
      <c r="AW6" s="181">
        <f>(AY6*AU6)</f>
        <v>0</v>
      </c>
      <c r="AX6" s="287" t="str">
        <f t="shared" si="6"/>
        <v>Low Priority Data Gap</v>
      </c>
      <c r="AY6" s="264">
        <f t="shared" si="7"/>
        <v>0</v>
      </c>
      <c r="AZ6" s="264">
        <f t="shared" si="8"/>
        <v>0</v>
      </c>
      <c r="BA6" s="265"/>
      <c r="BB6" s="265"/>
      <c r="BC6" s="181" t="str">
        <f t="shared" ref="BC6:BC69" si="16">(AZ6&amp;BB6)</f>
        <v>0</v>
      </c>
      <c r="BD6" s="289" t="str">
        <f t="shared" si="9"/>
        <v>Low Priority Data Gap</v>
      </c>
      <c r="BE6" s="296" t="s">
        <v>181</v>
      </c>
      <c r="BF6" s="300" t="s">
        <v>182</v>
      </c>
      <c r="BJ6" s="202"/>
      <c r="BK6" s="78"/>
      <c r="BL6" s="269">
        <v>-1</v>
      </c>
      <c r="BM6" s="269">
        <v>-1</v>
      </c>
      <c r="BN6" s="269">
        <v>-1</v>
      </c>
      <c r="BO6" s="269" t="s">
        <v>164</v>
      </c>
      <c r="BP6" s="181">
        <f>(BR6*BN6)</f>
        <v>-1</v>
      </c>
      <c r="BQ6" s="407" t="str">
        <f t="shared" si="10"/>
        <v>High Priority Data Gap</v>
      </c>
      <c r="BR6" s="408">
        <f>VLOOKUP(BL6*BM6,likelihood,2,FALSE)</f>
        <v>1</v>
      </c>
      <c r="BS6" s="408">
        <f>VLOOKUP(BR6*BN6,biorisk,2,FALSE)</f>
        <v>-1</v>
      </c>
      <c r="BT6" s="269">
        <v>-1</v>
      </c>
      <c r="BU6" s="269">
        <v>-1</v>
      </c>
      <c r="BV6" s="181" t="str">
        <f t="shared" ref="BV6:BV69" si="17">(BS6&amp;BU6)</f>
        <v>-1-1</v>
      </c>
      <c r="BW6" s="407" t="str">
        <f>VLOOKUP(BS6&amp;BU6,futurerisk,3,FALSE)</f>
        <v>High Priority Data Gap</v>
      </c>
      <c r="BX6" s="296" t="s">
        <v>181</v>
      </c>
      <c r="BY6" s="300" t="s">
        <v>184</v>
      </c>
      <c r="BZ6" s="300"/>
      <c r="CA6" s="300"/>
      <c r="CB6" s="301"/>
      <c r="CC6" s="300"/>
      <c r="CD6" s="302"/>
    </row>
    <row r="7" spans="1:82" ht="265.5" customHeight="1" thickBot="1">
      <c r="A7" s="72" t="s">
        <v>179</v>
      </c>
      <c r="B7" s="65" t="s">
        <v>38</v>
      </c>
      <c r="C7" s="65" t="s">
        <v>39</v>
      </c>
      <c r="D7" s="66" t="s">
        <v>44</v>
      </c>
      <c r="E7" s="523">
        <v>3</v>
      </c>
      <c r="F7" s="129" t="s">
        <v>185</v>
      </c>
      <c r="G7" s="259">
        <v>3</v>
      </c>
      <c r="H7" s="259">
        <v>5</v>
      </c>
      <c r="I7" s="259">
        <v>2</v>
      </c>
      <c r="J7" s="259" t="s">
        <v>186</v>
      </c>
      <c r="K7" s="181">
        <f t="shared" ref="K7:K70" si="18">(M7*I7)</f>
        <v>8</v>
      </c>
      <c r="L7" s="260" t="str">
        <f t="shared" si="0"/>
        <v>Moderate</v>
      </c>
      <c r="M7" s="266">
        <f t="shared" si="1"/>
        <v>4</v>
      </c>
      <c r="N7" s="266">
        <f>VLOOKUP(M7*I7,biorisk,2,FALSE)</f>
        <v>3</v>
      </c>
      <c r="O7" s="267">
        <v>4</v>
      </c>
      <c r="P7" s="267">
        <v>5</v>
      </c>
      <c r="Q7" s="181" t="str">
        <f t="shared" si="13"/>
        <v>35</v>
      </c>
      <c r="R7" s="260" t="str">
        <f t="shared" si="2"/>
        <v>Very High</v>
      </c>
      <c r="S7" s="295" t="s">
        <v>165</v>
      </c>
      <c r="T7" s="298" t="s">
        <v>187</v>
      </c>
      <c r="U7" s="298" t="s">
        <v>188</v>
      </c>
      <c r="V7" s="298" t="s">
        <v>189</v>
      </c>
      <c r="W7" s="298" t="s">
        <v>190</v>
      </c>
      <c r="X7" s="298" t="s">
        <v>191</v>
      </c>
      <c r="Y7" s="299" t="s">
        <v>192</v>
      </c>
      <c r="Z7" s="80">
        <v>2</v>
      </c>
      <c r="AA7" s="67">
        <v>5</v>
      </c>
      <c r="AB7" s="67">
        <v>1</v>
      </c>
      <c r="AC7" s="67" t="s">
        <v>186</v>
      </c>
      <c r="AD7" s="181">
        <f t="shared" ref="AD7:AD70" si="19">(AF7*AB7)</f>
        <v>3</v>
      </c>
      <c r="AE7" s="253" t="str">
        <f t="shared" si="14"/>
        <v>Very Low</v>
      </c>
      <c r="AF7" s="70">
        <f t="shared" si="3"/>
        <v>3</v>
      </c>
      <c r="AG7" s="70">
        <f t="shared" si="4"/>
        <v>1</v>
      </c>
      <c r="AH7" s="71">
        <v>4</v>
      </c>
      <c r="AI7" s="71">
        <v>5</v>
      </c>
      <c r="AJ7" s="181" t="str">
        <f t="shared" si="15"/>
        <v>15</v>
      </c>
      <c r="AK7" s="251" t="str">
        <f t="shared" si="5"/>
        <v>Moderate</v>
      </c>
      <c r="AL7" s="295" t="s">
        <v>165</v>
      </c>
      <c r="AM7" s="298" t="s">
        <v>193</v>
      </c>
      <c r="AN7" s="298" t="s">
        <v>194</v>
      </c>
      <c r="AO7" s="298" t="s">
        <v>195</v>
      </c>
      <c r="AP7" s="298" t="s">
        <v>171</v>
      </c>
      <c r="AQ7" s="298" t="s">
        <v>171</v>
      </c>
      <c r="AR7" s="298" t="s">
        <v>196</v>
      </c>
      <c r="AS7" s="286">
        <v>1</v>
      </c>
      <c r="AT7" s="259">
        <v>5</v>
      </c>
      <c r="AU7" s="259">
        <v>1</v>
      </c>
      <c r="AV7" s="259" t="s">
        <v>164</v>
      </c>
      <c r="AW7" s="181">
        <f t="shared" ref="AW7:AW70" si="20">(AY7*AU7)</f>
        <v>2</v>
      </c>
      <c r="AX7" s="287" t="str">
        <f t="shared" si="6"/>
        <v>Very Low</v>
      </c>
      <c r="AY7" s="266">
        <f t="shared" si="7"/>
        <v>2</v>
      </c>
      <c r="AZ7" s="266">
        <f t="shared" si="8"/>
        <v>1</v>
      </c>
      <c r="BA7" s="267">
        <v>3</v>
      </c>
      <c r="BB7" s="267">
        <v>3</v>
      </c>
      <c r="BC7" s="181" t="str">
        <f t="shared" si="16"/>
        <v>13</v>
      </c>
      <c r="BD7" s="289" t="str">
        <f t="shared" si="9"/>
        <v>Very Low</v>
      </c>
      <c r="BE7" s="295" t="s">
        <v>165</v>
      </c>
      <c r="BF7" s="73" t="s">
        <v>197</v>
      </c>
      <c r="BG7" s="73"/>
      <c r="BH7" s="89"/>
      <c r="BI7" s="73"/>
      <c r="BJ7" s="89"/>
      <c r="BK7" s="74"/>
      <c r="BL7" s="276" t="s">
        <v>198</v>
      </c>
      <c r="BM7" s="276" t="s">
        <v>198</v>
      </c>
      <c r="BN7" s="276" t="s">
        <v>198</v>
      </c>
      <c r="BO7" s="276" t="s">
        <v>164</v>
      </c>
      <c r="BP7" s="181">
        <f t="shared" ref="BP7:BP70" si="21">(BR7*BN7)</f>
        <v>1</v>
      </c>
      <c r="BQ7" s="409" t="str">
        <f t="shared" si="10"/>
        <v>Very Low</v>
      </c>
      <c r="BR7" s="410">
        <f t="shared" si="11"/>
        <v>1</v>
      </c>
      <c r="BS7" s="410">
        <f t="shared" si="12"/>
        <v>1</v>
      </c>
      <c r="BT7" s="276" t="s">
        <v>168</v>
      </c>
      <c r="BU7" s="276" t="s">
        <v>168</v>
      </c>
      <c r="BV7" s="181" t="str">
        <f t="shared" si="17"/>
        <v>13</v>
      </c>
      <c r="BW7" s="409" t="str">
        <f t="shared" ref="BW7:BW35" si="22">VLOOKUP(BS7&amp;BU7,futurerisk,3,FALSE)</f>
        <v>Very Low</v>
      </c>
      <c r="BX7" s="295"/>
      <c r="BY7" s="484" t="s">
        <v>199</v>
      </c>
      <c r="BZ7" s="298"/>
      <c r="CA7" s="298"/>
      <c r="CB7" s="298"/>
      <c r="CC7" s="298"/>
      <c r="CD7" s="299"/>
    </row>
    <row r="8" spans="1:82" ht="216" customHeight="1" thickBot="1">
      <c r="A8" s="111" t="s">
        <v>179</v>
      </c>
      <c r="B8" s="199" t="s">
        <v>38</v>
      </c>
      <c r="C8" s="199" t="s">
        <v>39</v>
      </c>
      <c r="D8" s="53" t="s">
        <v>45</v>
      </c>
      <c r="E8" s="522">
        <v>4</v>
      </c>
      <c r="F8" s="130" t="s">
        <v>200</v>
      </c>
      <c r="G8" s="263"/>
      <c r="H8" s="263"/>
      <c r="I8" s="263"/>
      <c r="J8" s="263"/>
      <c r="K8" s="181">
        <f t="shared" si="18"/>
        <v>0</v>
      </c>
      <c r="L8" s="260" t="str">
        <f t="shared" si="0"/>
        <v>Low Priority Data Gap</v>
      </c>
      <c r="M8" s="268">
        <f t="shared" si="1"/>
        <v>0</v>
      </c>
      <c r="N8" s="268">
        <f>VLOOKUP(M8*I8,biorisk,2,FALSE)</f>
        <v>0</v>
      </c>
      <c r="O8" s="269"/>
      <c r="P8" s="269"/>
      <c r="Q8" s="181" t="str">
        <f t="shared" si="13"/>
        <v>0</v>
      </c>
      <c r="R8" s="260" t="str">
        <f t="shared" si="2"/>
        <v>Low Priority Data Gap</v>
      </c>
      <c r="S8" s="296" t="s">
        <v>181</v>
      </c>
      <c r="T8" s="300" t="s">
        <v>201</v>
      </c>
      <c r="U8" s="301"/>
      <c r="V8" s="300"/>
      <c r="W8" s="301"/>
      <c r="X8" s="300"/>
      <c r="Y8" s="302"/>
      <c r="Z8" s="81"/>
      <c r="AA8" s="82"/>
      <c r="AB8" s="82"/>
      <c r="AC8" s="82"/>
      <c r="AD8" s="181">
        <f t="shared" si="19"/>
        <v>0</v>
      </c>
      <c r="AE8" s="253" t="str">
        <f t="shared" si="14"/>
        <v>Low Priority Data Gap</v>
      </c>
      <c r="AF8" s="62">
        <f t="shared" si="3"/>
        <v>0</v>
      </c>
      <c r="AG8" s="62">
        <f t="shared" si="4"/>
        <v>0</v>
      </c>
      <c r="AH8" s="63"/>
      <c r="AI8" s="63"/>
      <c r="AJ8" s="181" t="str">
        <f t="shared" si="15"/>
        <v>0</v>
      </c>
      <c r="AK8" s="251" t="str">
        <f t="shared" si="5"/>
        <v>Low Priority Data Gap</v>
      </c>
      <c r="AL8" s="296" t="s">
        <v>181</v>
      </c>
      <c r="AM8" s="300" t="s">
        <v>201</v>
      </c>
      <c r="AN8" s="301"/>
      <c r="AO8" s="300"/>
      <c r="AP8" s="301"/>
      <c r="AQ8" s="300"/>
      <c r="AR8" s="300"/>
      <c r="AS8" s="288"/>
      <c r="AT8" s="263"/>
      <c r="AU8" s="263"/>
      <c r="AV8" s="263"/>
      <c r="AW8" s="181">
        <f t="shared" si="20"/>
        <v>0</v>
      </c>
      <c r="AX8" s="287" t="str">
        <f t="shared" si="6"/>
        <v>Low Priority Data Gap</v>
      </c>
      <c r="AY8" s="268">
        <f t="shared" si="7"/>
        <v>0</v>
      </c>
      <c r="AZ8" s="268">
        <f t="shared" si="8"/>
        <v>0</v>
      </c>
      <c r="BA8" s="269"/>
      <c r="BB8" s="269"/>
      <c r="BC8" s="181" t="str">
        <f t="shared" si="16"/>
        <v>0</v>
      </c>
      <c r="BD8" s="289" t="str">
        <f t="shared" si="9"/>
        <v>Low Priority Data Gap</v>
      </c>
      <c r="BE8" s="296" t="s">
        <v>181</v>
      </c>
      <c r="BF8" s="300" t="s">
        <v>201</v>
      </c>
      <c r="BK8" s="78"/>
      <c r="BL8" s="276"/>
      <c r="BM8" s="276"/>
      <c r="BN8" s="276"/>
      <c r="BO8" s="276"/>
      <c r="BP8" s="181">
        <f t="shared" si="21"/>
        <v>0</v>
      </c>
      <c r="BQ8" s="409" t="str">
        <f t="shared" si="10"/>
        <v>Low Priority Data Gap</v>
      </c>
      <c r="BR8" s="410">
        <f t="shared" si="11"/>
        <v>0</v>
      </c>
      <c r="BS8" s="410">
        <f t="shared" si="12"/>
        <v>0</v>
      </c>
      <c r="BT8" s="276"/>
      <c r="BU8" s="276"/>
      <c r="BV8" s="181" t="str">
        <f t="shared" si="17"/>
        <v>0</v>
      </c>
      <c r="BW8" s="409" t="str">
        <f t="shared" si="22"/>
        <v>Low Priority Data Gap</v>
      </c>
      <c r="BX8" s="296" t="s">
        <v>181</v>
      </c>
      <c r="BY8" s="300" t="s">
        <v>201</v>
      </c>
      <c r="BZ8" s="301"/>
      <c r="CA8" s="300"/>
      <c r="CB8" s="301"/>
      <c r="CC8" s="300"/>
      <c r="CD8" s="302"/>
    </row>
    <row r="9" spans="1:82" ht="99.75" customHeight="1" thickBot="1">
      <c r="A9" s="111" t="s">
        <v>179</v>
      </c>
      <c r="B9" s="199" t="s">
        <v>38</v>
      </c>
      <c r="C9" s="199" t="s">
        <v>39</v>
      </c>
      <c r="D9" s="200" t="s">
        <v>46</v>
      </c>
      <c r="E9" s="522">
        <v>5</v>
      </c>
      <c r="F9" s="130" t="s">
        <v>202</v>
      </c>
      <c r="G9" s="263">
        <v>2</v>
      </c>
      <c r="H9" s="263">
        <v>2</v>
      </c>
      <c r="I9" s="263">
        <v>2</v>
      </c>
      <c r="J9" s="263">
        <v>1</v>
      </c>
      <c r="K9" s="181">
        <f t="shared" si="18"/>
        <v>4</v>
      </c>
      <c r="L9" s="260" t="str">
        <f t="shared" si="0"/>
        <v>Low</v>
      </c>
      <c r="M9" s="264">
        <f t="shared" si="1"/>
        <v>2</v>
      </c>
      <c r="N9" s="264">
        <v>2</v>
      </c>
      <c r="O9" s="265">
        <v>2</v>
      </c>
      <c r="P9" s="265">
        <v>3</v>
      </c>
      <c r="Q9" s="181" t="str">
        <f t="shared" si="13"/>
        <v>23</v>
      </c>
      <c r="R9" s="260" t="str">
        <f t="shared" si="2"/>
        <v>Low</v>
      </c>
      <c r="S9" s="296" t="s">
        <v>181</v>
      </c>
      <c r="T9" s="300" t="s">
        <v>182</v>
      </c>
      <c r="U9" s="300"/>
      <c r="V9" s="300"/>
      <c r="W9" s="301"/>
      <c r="X9" s="300"/>
      <c r="Y9" s="302"/>
      <c r="Z9" s="81"/>
      <c r="AA9" s="82"/>
      <c r="AB9" s="82"/>
      <c r="AC9" s="82"/>
      <c r="AD9" s="181">
        <f t="shared" si="19"/>
        <v>0</v>
      </c>
      <c r="AE9" s="253" t="str">
        <f t="shared" si="14"/>
        <v>Low Priority Data Gap</v>
      </c>
      <c r="AF9" s="90">
        <f t="shared" si="3"/>
        <v>0</v>
      </c>
      <c r="AG9" s="90">
        <f t="shared" si="4"/>
        <v>0</v>
      </c>
      <c r="AH9" s="91"/>
      <c r="AI9" s="91"/>
      <c r="AJ9" s="181" t="str">
        <f t="shared" si="15"/>
        <v>0</v>
      </c>
      <c r="AK9" s="251" t="str">
        <f t="shared" si="5"/>
        <v>Low Priority Data Gap</v>
      </c>
      <c r="AL9" s="296" t="s">
        <v>181</v>
      </c>
      <c r="AM9" s="300" t="s">
        <v>182</v>
      </c>
      <c r="AN9" s="301"/>
      <c r="AO9" s="300"/>
      <c r="AP9" s="301"/>
      <c r="AQ9" s="300"/>
      <c r="AR9" s="300"/>
      <c r="AS9" s="288"/>
      <c r="AT9" s="263"/>
      <c r="AU9" s="263"/>
      <c r="AV9" s="263"/>
      <c r="AW9" s="181">
        <f t="shared" si="20"/>
        <v>0</v>
      </c>
      <c r="AX9" s="287" t="str">
        <f t="shared" si="6"/>
        <v>Low Priority Data Gap</v>
      </c>
      <c r="AY9" s="270">
        <f t="shared" si="7"/>
        <v>0</v>
      </c>
      <c r="AZ9" s="270">
        <f t="shared" si="8"/>
        <v>0</v>
      </c>
      <c r="BA9" s="271"/>
      <c r="BB9" s="271"/>
      <c r="BC9" s="181" t="str">
        <f t="shared" si="16"/>
        <v>0</v>
      </c>
      <c r="BD9" s="289" t="str">
        <f t="shared" si="9"/>
        <v>Low Priority Data Gap</v>
      </c>
      <c r="BE9" s="296" t="s">
        <v>181</v>
      </c>
      <c r="BF9" s="300" t="s">
        <v>182</v>
      </c>
      <c r="BG9" s="202"/>
      <c r="BK9" s="78"/>
      <c r="BL9" s="276"/>
      <c r="BM9" s="276"/>
      <c r="BN9" s="276"/>
      <c r="BO9" s="276"/>
      <c r="BP9" s="181">
        <f t="shared" si="21"/>
        <v>0</v>
      </c>
      <c r="BQ9" s="409" t="str">
        <f t="shared" si="10"/>
        <v>Low Priority Data Gap</v>
      </c>
      <c r="BR9" s="410">
        <f t="shared" si="11"/>
        <v>0</v>
      </c>
      <c r="BS9" s="410">
        <f t="shared" si="12"/>
        <v>0</v>
      </c>
      <c r="BT9" s="276"/>
      <c r="BU9" s="276"/>
      <c r="BV9" s="181" t="str">
        <f t="shared" si="17"/>
        <v>0</v>
      </c>
      <c r="BW9" s="409" t="str">
        <f t="shared" si="22"/>
        <v>Low Priority Data Gap</v>
      </c>
      <c r="BX9" s="296" t="s">
        <v>181</v>
      </c>
      <c r="BY9" s="300" t="s">
        <v>182</v>
      </c>
      <c r="BZ9" s="301"/>
      <c r="CA9" s="300"/>
      <c r="CB9" s="301"/>
      <c r="CC9" s="300"/>
      <c r="CD9" s="302"/>
    </row>
    <row r="10" spans="1:82" ht="308" customHeight="1" thickBot="1">
      <c r="A10" s="64" t="s">
        <v>203</v>
      </c>
      <c r="B10" s="65" t="s">
        <v>38</v>
      </c>
      <c r="C10" s="65" t="s">
        <v>47</v>
      </c>
      <c r="D10" s="92" t="s">
        <v>48</v>
      </c>
      <c r="E10" s="523">
        <v>6</v>
      </c>
      <c r="F10" s="129" t="s">
        <v>204</v>
      </c>
      <c r="G10" s="259">
        <v>4</v>
      </c>
      <c r="H10" s="259">
        <v>5</v>
      </c>
      <c r="I10" s="259">
        <v>5</v>
      </c>
      <c r="J10" s="259" t="s">
        <v>164</v>
      </c>
      <c r="K10" s="181">
        <f t="shared" si="18"/>
        <v>25</v>
      </c>
      <c r="L10" s="260" t="str">
        <f t="shared" si="0"/>
        <v>Very High</v>
      </c>
      <c r="M10" s="266">
        <f t="shared" si="1"/>
        <v>5</v>
      </c>
      <c r="N10" s="266">
        <f t="shared" ref="N10:N41" si="23">VLOOKUP(M10*I10,biorisk,2,FALSE)</f>
        <v>5</v>
      </c>
      <c r="O10" s="267">
        <v>3</v>
      </c>
      <c r="P10" s="267">
        <v>4</v>
      </c>
      <c r="Q10" s="181" t="str">
        <f t="shared" si="13"/>
        <v>54</v>
      </c>
      <c r="R10" s="260" t="str">
        <f t="shared" si="2"/>
        <v>Very High</v>
      </c>
      <c r="S10" s="295" t="s">
        <v>165</v>
      </c>
      <c r="T10" s="298" t="s">
        <v>205</v>
      </c>
      <c r="U10" s="298" t="s">
        <v>206</v>
      </c>
      <c r="V10" s="298" t="s">
        <v>207</v>
      </c>
      <c r="W10" s="298" t="s">
        <v>167</v>
      </c>
      <c r="X10" s="298" t="s">
        <v>167</v>
      </c>
      <c r="Y10" s="299" t="s">
        <v>167</v>
      </c>
      <c r="Z10" s="80">
        <v>3</v>
      </c>
      <c r="AA10" s="67">
        <v>2</v>
      </c>
      <c r="AB10" s="67">
        <v>4</v>
      </c>
      <c r="AC10" s="67" t="s">
        <v>186</v>
      </c>
      <c r="AD10" s="181">
        <f t="shared" si="19"/>
        <v>8</v>
      </c>
      <c r="AE10" s="253" t="str">
        <f t="shared" si="14"/>
        <v>Moderate</v>
      </c>
      <c r="AF10" s="70">
        <f t="shared" si="3"/>
        <v>2</v>
      </c>
      <c r="AG10" s="70">
        <f t="shared" si="4"/>
        <v>3</v>
      </c>
      <c r="AH10" s="71">
        <v>3</v>
      </c>
      <c r="AI10" s="71">
        <v>4</v>
      </c>
      <c r="AJ10" s="181" t="str">
        <f t="shared" si="15"/>
        <v>34</v>
      </c>
      <c r="AK10" s="251" t="str">
        <f t="shared" si="5"/>
        <v>High</v>
      </c>
      <c r="AL10" s="295" t="s">
        <v>165</v>
      </c>
      <c r="AM10" s="298" t="s">
        <v>208</v>
      </c>
      <c r="AN10" s="298" t="s">
        <v>209</v>
      </c>
      <c r="AO10" s="298" t="s">
        <v>210</v>
      </c>
      <c r="AP10" s="298" t="s">
        <v>171</v>
      </c>
      <c r="AQ10" s="298" t="s">
        <v>171</v>
      </c>
      <c r="AR10" s="298" t="s">
        <v>171</v>
      </c>
      <c r="AS10" s="286"/>
      <c r="AT10" s="259"/>
      <c r="AU10" s="259"/>
      <c r="AV10" s="259"/>
      <c r="AW10" s="181">
        <f t="shared" si="20"/>
        <v>0</v>
      </c>
      <c r="AX10" s="287" t="str">
        <f t="shared" si="6"/>
        <v>Low Priority Data Gap</v>
      </c>
      <c r="AY10" s="266">
        <f t="shared" si="7"/>
        <v>0</v>
      </c>
      <c r="AZ10" s="266">
        <f t="shared" si="8"/>
        <v>0</v>
      </c>
      <c r="BA10" s="267"/>
      <c r="BB10" s="267"/>
      <c r="BC10" s="181" t="str">
        <f t="shared" si="16"/>
        <v>0</v>
      </c>
      <c r="BD10" s="289" t="str">
        <f t="shared" si="9"/>
        <v>Low Priority Data Gap</v>
      </c>
      <c r="BE10" s="295" t="s">
        <v>165</v>
      </c>
      <c r="BF10" s="93"/>
      <c r="BG10" s="89"/>
      <c r="BH10" s="73"/>
      <c r="BI10" s="73"/>
      <c r="BJ10" s="73"/>
      <c r="BK10" s="74"/>
      <c r="BL10" s="276" t="s">
        <v>168</v>
      </c>
      <c r="BM10" s="276" t="s">
        <v>168</v>
      </c>
      <c r="BN10" s="276" t="s">
        <v>175</v>
      </c>
      <c r="BO10" s="276" t="s">
        <v>164</v>
      </c>
      <c r="BP10" s="181">
        <f t="shared" si="21"/>
        <v>12</v>
      </c>
      <c r="BQ10" s="411" t="str">
        <f t="shared" si="10"/>
        <v>Moderate</v>
      </c>
      <c r="BR10" s="410">
        <f t="shared" si="11"/>
        <v>3</v>
      </c>
      <c r="BS10" s="410">
        <f t="shared" si="12"/>
        <v>3</v>
      </c>
      <c r="BT10" s="276" t="s">
        <v>168</v>
      </c>
      <c r="BU10" s="276" t="s">
        <v>168</v>
      </c>
      <c r="BV10" s="181" t="str">
        <f t="shared" si="17"/>
        <v>33</v>
      </c>
      <c r="BW10" s="411" t="str">
        <f t="shared" si="22"/>
        <v>Moderate</v>
      </c>
      <c r="BX10" s="295"/>
      <c r="BY10" s="484" t="s">
        <v>211</v>
      </c>
      <c r="BZ10" s="298"/>
      <c r="CA10" s="298"/>
      <c r="CB10" s="298"/>
      <c r="CC10" s="298"/>
      <c r="CD10" s="299"/>
    </row>
    <row r="11" spans="1:82" ht="409" customHeight="1" thickBot="1">
      <c r="A11" s="64" t="s">
        <v>212</v>
      </c>
      <c r="B11" s="65" t="s">
        <v>38</v>
      </c>
      <c r="C11" s="65" t="s">
        <v>47</v>
      </c>
      <c r="D11" s="92" t="s">
        <v>49</v>
      </c>
      <c r="E11" s="523">
        <v>7</v>
      </c>
      <c r="F11" s="113" t="s">
        <v>213</v>
      </c>
      <c r="G11" s="259">
        <v>1</v>
      </c>
      <c r="H11" s="259">
        <v>1</v>
      </c>
      <c r="I11" s="259"/>
      <c r="J11" s="259" t="s">
        <v>186</v>
      </c>
      <c r="K11" s="181">
        <f t="shared" si="18"/>
        <v>0</v>
      </c>
      <c r="L11" s="260" t="str">
        <f t="shared" si="0"/>
        <v>Low Priority Data Gap</v>
      </c>
      <c r="M11" s="266">
        <f t="shared" si="1"/>
        <v>1</v>
      </c>
      <c r="N11" s="266">
        <f t="shared" si="23"/>
        <v>0</v>
      </c>
      <c r="O11" s="267"/>
      <c r="P11" s="267"/>
      <c r="Q11" s="181" t="str">
        <f t="shared" si="13"/>
        <v>0</v>
      </c>
      <c r="R11" s="260" t="str">
        <f t="shared" si="2"/>
        <v>Low Priority Data Gap</v>
      </c>
      <c r="S11" s="295" t="s">
        <v>181</v>
      </c>
      <c r="T11" s="298" t="s">
        <v>214</v>
      </c>
      <c r="U11" s="298" t="s">
        <v>167</v>
      </c>
      <c r="V11" s="298" t="s">
        <v>167</v>
      </c>
      <c r="W11" s="298" t="s">
        <v>167</v>
      </c>
      <c r="X11" s="298" t="s">
        <v>167</v>
      </c>
      <c r="Y11" s="299" t="s">
        <v>167</v>
      </c>
      <c r="Z11" s="80">
        <v>2</v>
      </c>
      <c r="AA11" s="67">
        <v>4</v>
      </c>
      <c r="AB11" s="67">
        <v>3</v>
      </c>
      <c r="AC11" s="67" t="s">
        <v>172</v>
      </c>
      <c r="AD11" s="181">
        <f t="shared" si="19"/>
        <v>9</v>
      </c>
      <c r="AE11" s="253" t="str">
        <f t="shared" si="14"/>
        <v>Moderate</v>
      </c>
      <c r="AF11" s="70">
        <f t="shared" si="3"/>
        <v>3</v>
      </c>
      <c r="AG11" s="70">
        <f t="shared" si="4"/>
        <v>3</v>
      </c>
      <c r="AH11" s="71">
        <v>4</v>
      </c>
      <c r="AI11" s="71">
        <v>5</v>
      </c>
      <c r="AJ11" s="181" t="str">
        <f t="shared" si="15"/>
        <v>35</v>
      </c>
      <c r="AK11" s="251" t="str">
        <f t="shared" si="5"/>
        <v>Very High</v>
      </c>
      <c r="AL11" s="295" t="s">
        <v>181</v>
      </c>
      <c r="AM11" s="298" t="s">
        <v>215</v>
      </c>
      <c r="AN11" s="298" t="s">
        <v>171</v>
      </c>
      <c r="AO11" s="298" t="s">
        <v>171</v>
      </c>
      <c r="AP11" s="298" t="s">
        <v>171</v>
      </c>
      <c r="AQ11" s="298" t="s">
        <v>216</v>
      </c>
      <c r="AR11" s="298" t="s">
        <v>217</v>
      </c>
      <c r="AS11" s="286">
        <v>4</v>
      </c>
      <c r="AT11" s="259">
        <v>2</v>
      </c>
      <c r="AU11" s="259">
        <v>2</v>
      </c>
      <c r="AV11" s="259" t="s">
        <v>186</v>
      </c>
      <c r="AW11" s="181">
        <f t="shared" si="20"/>
        <v>6</v>
      </c>
      <c r="AX11" s="287" t="str">
        <f t="shared" si="6"/>
        <v>Low</v>
      </c>
      <c r="AY11" s="266">
        <f t="shared" si="7"/>
        <v>3</v>
      </c>
      <c r="AZ11" s="266">
        <f t="shared" si="8"/>
        <v>2</v>
      </c>
      <c r="BA11" s="267">
        <v>2</v>
      </c>
      <c r="BB11" s="267">
        <v>4</v>
      </c>
      <c r="BC11" s="181" t="str">
        <f t="shared" si="16"/>
        <v>24</v>
      </c>
      <c r="BD11" s="289" t="str">
        <f t="shared" si="9"/>
        <v>Moderate</v>
      </c>
      <c r="BE11" s="295" t="s">
        <v>165</v>
      </c>
      <c r="BF11" s="93" t="s">
        <v>218</v>
      </c>
      <c r="BG11" s="73" t="s">
        <v>219</v>
      </c>
      <c r="BH11" s="73"/>
      <c r="BI11" s="73"/>
      <c r="BJ11" s="73"/>
      <c r="BK11" s="94" t="s">
        <v>220</v>
      </c>
      <c r="BL11" s="269" t="s">
        <v>175</v>
      </c>
      <c r="BM11" s="269" t="s">
        <v>174</v>
      </c>
      <c r="BN11" s="269" t="s">
        <v>174</v>
      </c>
      <c r="BO11" s="269" t="s">
        <v>164</v>
      </c>
      <c r="BP11" s="181">
        <f t="shared" si="21"/>
        <v>25</v>
      </c>
      <c r="BQ11" s="412" t="str">
        <f t="shared" si="10"/>
        <v>Very High</v>
      </c>
      <c r="BR11" s="408">
        <f t="shared" si="11"/>
        <v>5</v>
      </c>
      <c r="BS11" s="408">
        <f t="shared" si="12"/>
        <v>5</v>
      </c>
      <c r="BT11" s="269" t="s">
        <v>168</v>
      </c>
      <c r="BU11" s="269" t="s">
        <v>168</v>
      </c>
      <c r="BV11" s="181" t="str">
        <f t="shared" si="17"/>
        <v>53</v>
      </c>
      <c r="BW11" s="412" t="str">
        <f t="shared" si="22"/>
        <v>Very High</v>
      </c>
      <c r="BX11" s="295"/>
      <c r="BY11" s="484" t="s">
        <v>221</v>
      </c>
      <c r="BZ11" s="298"/>
      <c r="CA11" s="298"/>
      <c r="CB11" s="298"/>
      <c r="CC11" s="298"/>
      <c r="CD11" s="299"/>
    </row>
    <row r="12" spans="1:82" ht="396" customHeight="1" thickBot="1">
      <c r="A12" s="64" t="s">
        <v>222</v>
      </c>
      <c r="B12" s="65" t="s">
        <v>38</v>
      </c>
      <c r="C12" s="65" t="s">
        <v>47</v>
      </c>
      <c r="D12" s="92" t="s">
        <v>50</v>
      </c>
      <c r="E12" s="523">
        <v>8</v>
      </c>
      <c r="F12" s="113" t="s">
        <v>223</v>
      </c>
      <c r="G12" s="259">
        <v>1</v>
      </c>
      <c r="H12" s="259">
        <v>1</v>
      </c>
      <c r="I12" s="259">
        <v>1</v>
      </c>
      <c r="J12" s="259" t="s">
        <v>186</v>
      </c>
      <c r="K12" s="181">
        <f t="shared" si="18"/>
        <v>1</v>
      </c>
      <c r="L12" s="260" t="str">
        <f t="shared" si="0"/>
        <v>Very Low</v>
      </c>
      <c r="M12" s="266">
        <f t="shared" si="1"/>
        <v>1</v>
      </c>
      <c r="N12" s="266">
        <f t="shared" si="23"/>
        <v>1</v>
      </c>
      <c r="O12" s="267">
        <v>3</v>
      </c>
      <c r="P12" s="267">
        <v>4</v>
      </c>
      <c r="Q12" s="181" t="str">
        <f t="shared" si="13"/>
        <v>14</v>
      </c>
      <c r="R12" s="260" t="str">
        <f t="shared" si="2"/>
        <v>Low</v>
      </c>
      <c r="S12" s="295" t="s">
        <v>181</v>
      </c>
      <c r="T12" s="298" t="s">
        <v>224</v>
      </c>
      <c r="U12" s="298" t="s">
        <v>167</v>
      </c>
      <c r="V12" s="298" t="s">
        <v>167</v>
      </c>
      <c r="W12" s="298" t="s">
        <v>167</v>
      </c>
      <c r="X12" s="298" t="s">
        <v>167</v>
      </c>
      <c r="Y12" s="299" t="s">
        <v>167</v>
      </c>
      <c r="Z12" s="80">
        <v>2</v>
      </c>
      <c r="AA12" s="67">
        <v>4</v>
      </c>
      <c r="AB12" s="67">
        <v>3</v>
      </c>
      <c r="AC12" s="67" t="s">
        <v>172</v>
      </c>
      <c r="AD12" s="181">
        <f t="shared" si="19"/>
        <v>9</v>
      </c>
      <c r="AE12" s="253" t="str">
        <f t="shared" si="14"/>
        <v>Moderate</v>
      </c>
      <c r="AF12" s="70">
        <f t="shared" si="3"/>
        <v>3</v>
      </c>
      <c r="AG12" s="70">
        <f t="shared" si="4"/>
        <v>3</v>
      </c>
      <c r="AH12" s="71">
        <v>4</v>
      </c>
      <c r="AI12" s="71">
        <v>5</v>
      </c>
      <c r="AJ12" s="181" t="str">
        <f t="shared" si="15"/>
        <v>35</v>
      </c>
      <c r="AK12" s="251" t="str">
        <f t="shared" si="5"/>
        <v>Very High</v>
      </c>
      <c r="AL12" s="295" t="s">
        <v>181</v>
      </c>
      <c r="AM12" s="298" t="s">
        <v>215</v>
      </c>
      <c r="AN12" s="298" t="s">
        <v>171</v>
      </c>
      <c r="AO12" s="298" t="s">
        <v>171</v>
      </c>
      <c r="AP12" s="298" t="s">
        <v>171</v>
      </c>
      <c r="AQ12" s="298" t="s">
        <v>216</v>
      </c>
      <c r="AR12" s="298" t="s">
        <v>217</v>
      </c>
      <c r="AS12" s="286">
        <v>1</v>
      </c>
      <c r="AT12" s="259">
        <v>2</v>
      </c>
      <c r="AU12" s="259">
        <v>4</v>
      </c>
      <c r="AV12" s="259" t="s">
        <v>164</v>
      </c>
      <c r="AW12" s="181">
        <f t="shared" si="20"/>
        <v>4</v>
      </c>
      <c r="AX12" s="287" t="str">
        <f t="shared" si="6"/>
        <v>Low</v>
      </c>
      <c r="AY12" s="266">
        <f t="shared" si="7"/>
        <v>1</v>
      </c>
      <c r="AZ12" s="266">
        <f t="shared" si="8"/>
        <v>2</v>
      </c>
      <c r="BA12" s="267">
        <v>4</v>
      </c>
      <c r="BB12" s="267">
        <v>4</v>
      </c>
      <c r="BC12" s="181" t="str">
        <f t="shared" si="16"/>
        <v>24</v>
      </c>
      <c r="BD12" s="289" t="str">
        <f t="shared" si="9"/>
        <v>Moderate</v>
      </c>
      <c r="BE12" s="295" t="s">
        <v>165</v>
      </c>
      <c r="BF12" s="93" t="s">
        <v>225</v>
      </c>
      <c r="BG12" s="73" t="s">
        <v>226</v>
      </c>
      <c r="BH12" s="73"/>
      <c r="BI12" s="73"/>
      <c r="BJ12" s="73"/>
      <c r="BK12" s="74" t="s">
        <v>227</v>
      </c>
      <c r="BL12" s="269" t="s">
        <v>198</v>
      </c>
      <c r="BM12" s="269" t="s">
        <v>174</v>
      </c>
      <c r="BN12" s="269" t="s">
        <v>198</v>
      </c>
      <c r="BO12" s="269" t="s">
        <v>172</v>
      </c>
      <c r="BP12" s="181">
        <f t="shared" si="21"/>
        <v>2</v>
      </c>
      <c r="BQ12" s="407" t="str">
        <f t="shared" si="10"/>
        <v>Very Low</v>
      </c>
      <c r="BR12" s="408">
        <f t="shared" si="11"/>
        <v>2</v>
      </c>
      <c r="BS12" s="408">
        <f t="shared" si="12"/>
        <v>1</v>
      </c>
      <c r="BT12" s="269" t="s">
        <v>168</v>
      </c>
      <c r="BU12" s="269" t="s">
        <v>168</v>
      </c>
      <c r="BV12" s="181" t="str">
        <f t="shared" si="17"/>
        <v>13</v>
      </c>
      <c r="BW12" s="407" t="str">
        <f t="shared" si="22"/>
        <v>Very Low</v>
      </c>
      <c r="BX12" s="295"/>
      <c r="BY12" s="484" t="s">
        <v>228</v>
      </c>
      <c r="BZ12" s="298"/>
      <c r="CA12" s="298"/>
      <c r="CB12" s="298"/>
      <c r="CC12" s="298"/>
      <c r="CD12" s="485" t="s">
        <v>229</v>
      </c>
    </row>
    <row r="13" spans="1:82" ht="409.6" thickBot="1">
      <c r="A13" s="64" t="s">
        <v>203</v>
      </c>
      <c r="B13" s="65" t="s">
        <v>38</v>
      </c>
      <c r="C13" s="65" t="s">
        <v>51</v>
      </c>
      <c r="D13" s="98" t="s">
        <v>52</v>
      </c>
      <c r="E13" s="523">
        <v>9</v>
      </c>
      <c r="F13" s="113" t="s">
        <v>230</v>
      </c>
      <c r="G13" s="259">
        <v>3</v>
      </c>
      <c r="H13" s="259">
        <v>5</v>
      </c>
      <c r="I13" s="259">
        <v>2</v>
      </c>
      <c r="J13" s="259" t="s">
        <v>172</v>
      </c>
      <c r="K13" s="181">
        <f t="shared" si="18"/>
        <v>8</v>
      </c>
      <c r="L13" s="260" t="str">
        <f t="shared" si="0"/>
        <v>Moderate</v>
      </c>
      <c r="M13" s="266">
        <f t="shared" si="1"/>
        <v>4</v>
      </c>
      <c r="N13" s="266">
        <f t="shared" si="23"/>
        <v>3</v>
      </c>
      <c r="O13" s="267">
        <v>4</v>
      </c>
      <c r="P13" s="267">
        <v>4</v>
      </c>
      <c r="Q13" s="181" t="str">
        <f t="shared" si="13"/>
        <v>34</v>
      </c>
      <c r="R13" s="260" t="str">
        <f t="shared" si="2"/>
        <v>High</v>
      </c>
      <c r="S13" s="295" t="s">
        <v>181</v>
      </c>
      <c r="T13" s="298" t="s">
        <v>231</v>
      </c>
      <c r="U13" s="298" t="s">
        <v>232</v>
      </c>
      <c r="V13" s="298" t="s">
        <v>233</v>
      </c>
      <c r="W13" s="298" t="s">
        <v>167</v>
      </c>
      <c r="X13" s="298" t="s">
        <v>167</v>
      </c>
      <c r="Y13" s="299" t="s">
        <v>234</v>
      </c>
      <c r="Z13" s="80">
        <v>5</v>
      </c>
      <c r="AA13" s="67">
        <v>5</v>
      </c>
      <c r="AB13" s="67">
        <v>4</v>
      </c>
      <c r="AC13" s="67" t="s">
        <v>172</v>
      </c>
      <c r="AD13" s="181">
        <f t="shared" si="19"/>
        <v>20</v>
      </c>
      <c r="AE13" s="253" t="str">
        <f t="shared" si="14"/>
        <v>Very High</v>
      </c>
      <c r="AF13" s="70">
        <f t="shared" si="3"/>
        <v>5</v>
      </c>
      <c r="AG13" s="70">
        <f t="shared" si="4"/>
        <v>5</v>
      </c>
      <c r="AH13" s="71">
        <v>3</v>
      </c>
      <c r="AI13" s="71">
        <v>4</v>
      </c>
      <c r="AJ13" s="181" t="str">
        <f t="shared" si="15"/>
        <v>54</v>
      </c>
      <c r="AK13" s="251" t="str">
        <f t="shared" si="5"/>
        <v>Very High</v>
      </c>
      <c r="AL13" s="295" t="s">
        <v>181</v>
      </c>
      <c r="AM13" s="298" t="s">
        <v>235</v>
      </c>
      <c r="AN13" s="298" t="s">
        <v>236</v>
      </c>
      <c r="AO13" s="298" t="s">
        <v>237</v>
      </c>
      <c r="AP13" s="298" t="s">
        <v>171</v>
      </c>
      <c r="AQ13" s="298" t="s">
        <v>171</v>
      </c>
      <c r="AR13" s="298" t="s">
        <v>238</v>
      </c>
      <c r="AS13" s="286">
        <v>5</v>
      </c>
      <c r="AT13" s="259">
        <v>4</v>
      </c>
      <c r="AU13" s="259">
        <v>2</v>
      </c>
      <c r="AV13" s="259" t="s">
        <v>164</v>
      </c>
      <c r="AW13" s="181">
        <f t="shared" si="20"/>
        <v>10</v>
      </c>
      <c r="AX13" s="287" t="str">
        <f t="shared" si="6"/>
        <v>Moderate</v>
      </c>
      <c r="AY13" s="266">
        <f t="shared" si="7"/>
        <v>5</v>
      </c>
      <c r="AZ13" s="266">
        <f t="shared" si="8"/>
        <v>3</v>
      </c>
      <c r="BA13" s="267">
        <v>4</v>
      </c>
      <c r="BB13" s="267">
        <v>4</v>
      </c>
      <c r="BC13" s="181" t="str">
        <f t="shared" si="16"/>
        <v>34</v>
      </c>
      <c r="BD13" s="289" t="str">
        <f t="shared" si="9"/>
        <v>High</v>
      </c>
      <c r="BE13" s="295" t="s">
        <v>165</v>
      </c>
      <c r="BF13" s="93" t="s">
        <v>239</v>
      </c>
      <c r="BG13" s="73"/>
      <c r="BH13" s="73"/>
      <c r="BI13" s="73"/>
      <c r="BJ13" s="73"/>
      <c r="BK13" s="74" t="s">
        <v>240</v>
      </c>
      <c r="BL13" s="269" t="s">
        <v>198</v>
      </c>
      <c r="BM13" s="269" t="s">
        <v>174</v>
      </c>
      <c r="BN13" s="269" t="s">
        <v>198</v>
      </c>
      <c r="BO13" s="269" t="s">
        <v>164</v>
      </c>
      <c r="BP13" s="181">
        <f t="shared" si="21"/>
        <v>2</v>
      </c>
      <c r="BQ13" s="407" t="str">
        <f t="shared" si="10"/>
        <v>Very Low</v>
      </c>
      <c r="BR13" s="408">
        <f t="shared" si="11"/>
        <v>2</v>
      </c>
      <c r="BS13" s="408">
        <f t="shared" si="12"/>
        <v>1</v>
      </c>
      <c r="BT13" s="269" t="s">
        <v>168</v>
      </c>
      <c r="BU13" s="269" t="s">
        <v>168</v>
      </c>
      <c r="BV13" s="181" t="str">
        <f t="shared" si="17"/>
        <v>13</v>
      </c>
      <c r="BW13" s="407" t="str">
        <f t="shared" si="22"/>
        <v>Very Low</v>
      </c>
      <c r="BX13" s="295"/>
      <c r="BY13" s="484" t="s">
        <v>241</v>
      </c>
      <c r="BZ13" s="298"/>
      <c r="CA13" s="298"/>
      <c r="CB13" s="298"/>
      <c r="CC13" s="298"/>
      <c r="CD13" s="299"/>
    </row>
    <row r="14" spans="1:82" ht="368" customHeight="1" thickBot="1">
      <c r="A14" s="99" t="s">
        <v>179</v>
      </c>
      <c r="B14" s="100" t="s">
        <v>38</v>
      </c>
      <c r="C14" s="100" t="s">
        <v>51</v>
      </c>
      <c r="D14" s="101" t="s">
        <v>53</v>
      </c>
      <c r="E14" s="524">
        <v>10</v>
      </c>
      <c r="F14" s="115" t="s">
        <v>242</v>
      </c>
      <c r="G14" s="290">
        <v>-1</v>
      </c>
      <c r="H14" s="272">
        <v>-1</v>
      </c>
      <c r="I14" s="272">
        <v>-1</v>
      </c>
      <c r="J14" s="272"/>
      <c r="K14" s="181">
        <f t="shared" si="18"/>
        <v>-1</v>
      </c>
      <c r="L14" s="287" t="str">
        <f t="shared" si="0"/>
        <v>High Priority Data Gap</v>
      </c>
      <c r="M14" s="273">
        <f t="shared" si="1"/>
        <v>1</v>
      </c>
      <c r="N14" s="273">
        <f t="shared" si="23"/>
        <v>-1</v>
      </c>
      <c r="O14" s="274">
        <v>-1</v>
      </c>
      <c r="P14" s="274">
        <v>-1</v>
      </c>
      <c r="Q14" s="181" t="str">
        <f t="shared" si="13"/>
        <v>-1-1</v>
      </c>
      <c r="R14" s="289" t="str">
        <f t="shared" si="2"/>
        <v>High Priority Data Gap</v>
      </c>
      <c r="S14" s="295" t="s">
        <v>165</v>
      </c>
      <c r="T14" s="303" t="s">
        <v>243</v>
      </c>
      <c r="U14" s="303" t="s">
        <v>244</v>
      </c>
      <c r="V14" s="303" t="s">
        <v>245</v>
      </c>
      <c r="W14" s="303" t="s">
        <v>167</v>
      </c>
      <c r="X14" s="303" t="s">
        <v>167</v>
      </c>
      <c r="Y14" s="304" t="s">
        <v>167</v>
      </c>
      <c r="Z14" s="290">
        <v>-1</v>
      </c>
      <c r="AA14" s="272">
        <v>-1</v>
      </c>
      <c r="AB14" s="272">
        <v>-1</v>
      </c>
      <c r="AC14" s="272"/>
      <c r="AD14" s="181">
        <f t="shared" si="19"/>
        <v>-1</v>
      </c>
      <c r="AE14" s="287" t="str">
        <f t="shared" si="14"/>
        <v>High Priority Data Gap</v>
      </c>
      <c r="AF14" s="273">
        <f t="shared" si="3"/>
        <v>1</v>
      </c>
      <c r="AG14" s="273">
        <f t="shared" si="4"/>
        <v>-1</v>
      </c>
      <c r="AH14" s="274">
        <v>-1</v>
      </c>
      <c r="AI14" s="274">
        <v>-1</v>
      </c>
      <c r="AJ14" s="181" t="str">
        <f t="shared" si="15"/>
        <v>-1-1</v>
      </c>
      <c r="AK14" s="289" t="str">
        <f t="shared" si="5"/>
        <v>High Priority Data Gap</v>
      </c>
      <c r="AL14" s="295" t="s">
        <v>165</v>
      </c>
      <c r="AM14" s="303" t="s">
        <v>246</v>
      </c>
      <c r="AN14" s="303" t="s">
        <v>247</v>
      </c>
      <c r="AO14" s="303" t="s">
        <v>248</v>
      </c>
      <c r="AP14" s="303" t="s">
        <v>171</v>
      </c>
      <c r="AQ14" s="303" t="s">
        <v>171</v>
      </c>
      <c r="AR14" s="303" t="s">
        <v>171</v>
      </c>
      <c r="AS14" s="290">
        <v>-1</v>
      </c>
      <c r="AT14" s="272">
        <v>-1</v>
      </c>
      <c r="AU14" s="272">
        <v>-1</v>
      </c>
      <c r="AV14" s="272"/>
      <c r="AW14" s="181">
        <f t="shared" si="20"/>
        <v>-1</v>
      </c>
      <c r="AX14" s="287" t="str">
        <f t="shared" si="6"/>
        <v>High Priority Data Gap</v>
      </c>
      <c r="AY14" s="273">
        <f t="shared" si="7"/>
        <v>1</v>
      </c>
      <c r="AZ14" s="273">
        <f t="shared" si="8"/>
        <v>-1</v>
      </c>
      <c r="BA14" s="274">
        <v>-1</v>
      </c>
      <c r="BB14" s="274">
        <v>-1</v>
      </c>
      <c r="BC14" s="181" t="str">
        <f t="shared" si="16"/>
        <v>-1-1</v>
      </c>
      <c r="BD14" s="289" t="str">
        <f t="shared" si="9"/>
        <v>High Priority Data Gap</v>
      </c>
      <c r="BE14" s="295" t="s">
        <v>165</v>
      </c>
      <c r="BF14" s="106"/>
      <c r="BG14" s="107"/>
      <c r="BH14" s="107"/>
      <c r="BI14" s="107"/>
      <c r="BJ14" s="107"/>
      <c r="BK14" s="108"/>
      <c r="BL14" s="290">
        <v>1</v>
      </c>
      <c r="BM14" s="272">
        <v>1</v>
      </c>
      <c r="BN14" s="272">
        <v>1</v>
      </c>
      <c r="BO14" s="272" t="s">
        <v>164</v>
      </c>
      <c r="BP14" s="181">
        <f t="shared" si="21"/>
        <v>1</v>
      </c>
      <c r="BQ14" s="287" t="str">
        <f t="shared" si="10"/>
        <v>Very Low</v>
      </c>
      <c r="BR14" s="273">
        <f t="shared" si="11"/>
        <v>1</v>
      </c>
      <c r="BS14" s="273">
        <f t="shared" si="12"/>
        <v>1</v>
      </c>
      <c r="BT14" s="274">
        <v>1</v>
      </c>
      <c r="BU14" s="274">
        <v>1</v>
      </c>
      <c r="BV14" s="181" t="str">
        <f t="shared" si="17"/>
        <v>11</v>
      </c>
      <c r="BW14" s="289" t="str">
        <f t="shared" si="22"/>
        <v>Very Low</v>
      </c>
      <c r="BX14" s="295"/>
      <c r="BY14" s="486" t="s">
        <v>249</v>
      </c>
      <c r="BZ14" s="303"/>
      <c r="CA14" s="303"/>
      <c r="CB14" s="303"/>
      <c r="CC14" s="303"/>
      <c r="CD14" s="304"/>
    </row>
    <row r="15" spans="1:82" ht="409.6" thickBot="1">
      <c r="A15" s="72" t="s">
        <v>179</v>
      </c>
      <c r="B15" s="65" t="s">
        <v>38</v>
      </c>
      <c r="C15" s="65" t="s">
        <v>54</v>
      </c>
      <c r="D15" s="92" t="s">
        <v>55</v>
      </c>
      <c r="E15" s="523">
        <v>11</v>
      </c>
      <c r="F15" s="129" t="s">
        <v>250</v>
      </c>
      <c r="G15" s="259">
        <v>5</v>
      </c>
      <c r="H15" s="259">
        <v>5</v>
      </c>
      <c r="I15" s="259">
        <v>2</v>
      </c>
      <c r="J15" s="259" t="s">
        <v>164</v>
      </c>
      <c r="K15" s="181">
        <f t="shared" si="18"/>
        <v>10</v>
      </c>
      <c r="L15" s="260" t="str">
        <f t="shared" si="0"/>
        <v>Moderate</v>
      </c>
      <c r="M15" s="266">
        <f t="shared" si="1"/>
        <v>5</v>
      </c>
      <c r="N15" s="266">
        <f t="shared" si="23"/>
        <v>3</v>
      </c>
      <c r="O15" s="267">
        <v>3</v>
      </c>
      <c r="P15" s="267">
        <v>4</v>
      </c>
      <c r="Q15" s="181" t="str">
        <f t="shared" si="13"/>
        <v>34</v>
      </c>
      <c r="R15" s="260" t="str">
        <f t="shared" si="2"/>
        <v>High</v>
      </c>
      <c r="S15" s="295" t="s">
        <v>165</v>
      </c>
      <c r="T15" s="298" t="s">
        <v>251</v>
      </c>
      <c r="U15" s="298" t="s">
        <v>252</v>
      </c>
      <c r="V15" s="298" t="s">
        <v>253</v>
      </c>
      <c r="W15" s="298" t="s">
        <v>253</v>
      </c>
      <c r="X15" s="298" t="s">
        <v>253</v>
      </c>
      <c r="Y15" s="299" t="s">
        <v>254</v>
      </c>
      <c r="Z15" s="80" t="s">
        <v>255</v>
      </c>
      <c r="AA15" s="67" t="s">
        <v>255</v>
      </c>
      <c r="AB15" s="67" t="s">
        <v>255</v>
      </c>
      <c r="AC15" s="67"/>
      <c r="AD15" s="181">
        <f t="shared" si="19"/>
        <v>-1</v>
      </c>
      <c r="AE15" s="287" t="str">
        <f t="shared" si="14"/>
        <v>High Priority Data Gap</v>
      </c>
      <c r="AF15" s="273">
        <f t="shared" si="3"/>
        <v>1</v>
      </c>
      <c r="AG15" s="70" t="s">
        <v>255</v>
      </c>
      <c r="AH15" s="71" t="s">
        <v>255</v>
      </c>
      <c r="AI15" s="71" t="s">
        <v>255</v>
      </c>
      <c r="AJ15" s="181" t="str">
        <f t="shared" si="15"/>
        <v>-1-1</v>
      </c>
      <c r="AK15" s="251" t="str">
        <f t="shared" si="5"/>
        <v>High Priority Data Gap</v>
      </c>
      <c r="AL15" s="295" t="s">
        <v>181</v>
      </c>
      <c r="AM15" s="298" t="s">
        <v>256</v>
      </c>
      <c r="AN15" s="298" t="s">
        <v>257</v>
      </c>
      <c r="AO15" s="298" t="s">
        <v>171</v>
      </c>
      <c r="AP15" s="298" t="s">
        <v>171</v>
      </c>
      <c r="AQ15" s="308" t="s">
        <v>171</v>
      </c>
      <c r="AR15" s="298" t="s">
        <v>258</v>
      </c>
      <c r="AS15" s="286">
        <v>5</v>
      </c>
      <c r="AT15" s="259">
        <v>3</v>
      </c>
      <c r="AU15" s="259">
        <v>4</v>
      </c>
      <c r="AV15" s="259" t="s">
        <v>164</v>
      </c>
      <c r="AW15" s="181">
        <f t="shared" si="20"/>
        <v>16</v>
      </c>
      <c r="AX15" s="287" t="str">
        <f t="shared" si="6"/>
        <v>High</v>
      </c>
      <c r="AY15" s="266">
        <f t="shared" si="7"/>
        <v>4</v>
      </c>
      <c r="AZ15" s="266">
        <f t="shared" si="8"/>
        <v>4</v>
      </c>
      <c r="BA15" s="267">
        <v>4</v>
      </c>
      <c r="BB15" s="267">
        <v>4</v>
      </c>
      <c r="BC15" s="181" t="str">
        <f t="shared" si="16"/>
        <v>44</v>
      </c>
      <c r="BD15" s="289" t="str">
        <f t="shared" si="9"/>
        <v>Very High</v>
      </c>
      <c r="BE15" s="295" t="s">
        <v>165</v>
      </c>
      <c r="BF15" s="93" t="s">
        <v>259</v>
      </c>
      <c r="BG15" s="73"/>
      <c r="BH15" s="73"/>
      <c r="BI15" s="73"/>
      <c r="BJ15" s="93" t="s">
        <v>260</v>
      </c>
      <c r="BK15" s="74"/>
      <c r="BL15" s="276" t="s">
        <v>175</v>
      </c>
      <c r="BM15" s="276" t="s">
        <v>168</v>
      </c>
      <c r="BN15" s="276" t="s">
        <v>168</v>
      </c>
      <c r="BO15" s="276" t="s">
        <v>186</v>
      </c>
      <c r="BP15" s="181">
        <f t="shared" si="21"/>
        <v>9</v>
      </c>
      <c r="BQ15" s="409" t="str">
        <f t="shared" si="10"/>
        <v>Moderate</v>
      </c>
      <c r="BR15" s="410">
        <f t="shared" si="11"/>
        <v>3</v>
      </c>
      <c r="BS15" s="410">
        <f t="shared" si="12"/>
        <v>3</v>
      </c>
      <c r="BT15" s="276" t="s">
        <v>175</v>
      </c>
      <c r="BU15" s="276" t="s">
        <v>175</v>
      </c>
      <c r="BV15" s="181" t="str">
        <f t="shared" si="17"/>
        <v>34</v>
      </c>
      <c r="BW15" s="409" t="str">
        <f t="shared" si="22"/>
        <v>High</v>
      </c>
      <c r="BX15" s="295"/>
      <c r="BY15" s="486" t="s">
        <v>261</v>
      </c>
      <c r="BZ15" s="298" t="s">
        <v>262</v>
      </c>
      <c r="CA15" s="298"/>
      <c r="CB15" s="298"/>
      <c r="CC15" s="484" t="s">
        <v>263</v>
      </c>
      <c r="CD15" s="485" t="s">
        <v>264</v>
      </c>
    </row>
    <row r="16" spans="1:82" ht="185" customHeight="1" thickBot="1">
      <c r="A16" s="72" t="s">
        <v>179</v>
      </c>
      <c r="B16" s="65" t="s">
        <v>38</v>
      </c>
      <c r="C16" s="65" t="s">
        <v>54</v>
      </c>
      <c r="D16" s="98" t="s">
        <v>56</v>
      </c>
      <c r="E16" s="523">
        <v>12</v>
      </c>
      <c r="F16" s="113" t="s">
        <v>265</v>
      </c>
      <c r="G16" s="259"/>
      <c r="H16" s="259"/>
      <c r="I16" s="259"/>
      <c r="J16" s="259"/>
      <c r="K16" s="181">
        <f t="shared" si="18"/>
        <v>0</v>
      </c>
      <c r="L16" s="260" t="str">
        <f t="shared" si="0"/>
        <v>Low Priority Data Gap</v>
      </c>
      <c r="M16" s="266">
        <f t="shared" si="1"/>
        <v>0</v>
      </c>
      <c r="N16" s="266">
        <f t="shared" si="23"/>
        <v>0</v>
      </c>
      <c r="O16" s="267"/>
      <c r="P16" s="267"/>
      <c r="Q16" s="181" t="str">
        <f t="shared" si="13"/>
        <v>0</v>
      </c>
      <c r="R16" s="260" t="str">
        <f t="shared" si="2"/>
        <v>Low Priority Data Gap</v>
      </c>
      <c r="S16" s="295" t="s">
        <v>165</v>
      </c>
      <c r="T16" s="305"/>
      <c r="U16" s="305"/>
      <c r="V16" s="305"/>
      <c r="W16" s="305"/>
      <c r="X16" s="305"/>
      <c r="Y16" s="299"/>
      <c r="Z16" s="80"/>
      <c r="AA16" s="67"/>
      <c r="AB16" s="67"/>
      <c r="AC16" s="67"/>
      <c r="AD16" s="181">
        <f t="shared" si="19"/>
        <v>0</v>
      </c>
      <c r="AE16" s="253" t="str">
        <f t="shared" si="14"/>
        <v>Low Priority Data Gap</v>
      </c>
      <c r="AF16" s="70">
        <f t="shared" si="3"/>
        <v>0</v>
      </c>
      <c r="AG16" s="70">
        <f t="shared" si="4"/>
        <v>0</v>
      </c>
      <c r="AH16" s="71"/>
      <c r="AI16" s="71"/>
      <c r="AJ16" s="181" t="str">
        <f t="shared" si="15"/>
        <v>0</v>
      </c>
      <c r="AK16" s="251" t="str">
        <f t="shared" si="5"/>
        <v>Low Priority Data Gap</v>
      </c>
      <c r="AL16" s="295" t="s">
        <v>165</v>
      </c>
      <c r="AM16" s="305"/>
      <c r="AN16" s="305"/>
      <c r="AO16" s="305"/>
      <c r="AP16" s="305"/>
      <c r="AQ16" s="305"/>
      <c r="AR16" s="298"/>
      <c r="AS16" s="286">
        <v>2</v>
      </c>
      <c r="AT16" s="259">
        <v>3</v>
      </c>
      <c r="AU16" s="259">
        <v>3</v>
      </c>
      <c r="AV16" s="259" t="s">
        <v>164</v>
      </c>
      <c r="AW16" s="181">
        <f t="shared" si="20"/>
        <v>6</v>
      </c>
      <c r="AX16" s="287" t="str">
        <f t="shared" si="6"/>
        <v>Low</v>
      </c>
      <c r="AY16" s="266">
        <f t="shared" si="7"/>
        <v>2</v>
      </c>
      <c r="AZ16" s="266">
        <f t="shared" si="8"/>
        <v>2</v>
      </c>
      <c r="BA16" s="267">
        <v>4</v>
      </c>
      <c r="BB16" s="267">
        <v>4</v>
      </c>
      <c r="BC16" s="181" t="str">
        <f t="shared" si="16"/>
        <v>24</v>
      </c>
      <c r="BD16" s="289" t="str">
        <f t="shared" si="9"/>
        <v>Moderate</v>
      </c>
      <c r="BE16" s="295" t="s">
        <v>165</v>
      </c>
      <c r="BF16" s="93" t="s">
        <v>266</v>
      </c>
      <c r="BG16" s="73"/>
      <c r="BH16" s="73"/>
      <c r="BI16" s="73"/>
      <c r="BJ16" s="73"/>
      <c r="BK16" s="74"/>
      <c r="BL16" s="269" t="s">
        <v>198</v>
      </c>
      <c r="BM16" s="269" t="s">
        <v>198</v>
      </c>
      <c r="BN16" s="269" t="s">
        <v>198</v>
      </c>
      <c r="BO16" s="269" t="s">
        <v>186</v>
      </c>
      <c r="BP16" s="181">
        <f t="shared" si="21"/>
        <v>1</v>
      </c>
      <c r="BQ16" s="407" t="str">
        <f t="shared" si="10"/>
        <v>Very Low</v>
      </c>
      <c r="BR16" s="408">
        <f t="shared" si="11"/>
        <v>1</v>
      </c>
      <c r="BS16" s="408">
        <f t="shared" si="12"/>
        <v>1</v>
      </c>
      <c r="BT16" s="269" t="s">
        <v>168</v>
      </c>
      <c r="BU16" s="269" t="s">
        <v>168</v>
      </c>
      <c r="BV16" s="181" t="str">
        <f t="shared" si="17"/>
        <v>13</v>
      </c>
      <c r="BW16" s="407" t="str">
        <f t="shared" si="22"/>
        <v>Very Low</v>
      </c>
      <c r="BX16" s="295" t="s">
        <v>181</v>
      </c>
      <c r="BY16" s="486" t="s">
        <v>267</v>
      </c>
      <c r="BZ16" s="486" t="s">
        <v>268</v>
      </c>
      <c r="CA16" s="387"/>
      <c r="CB16" s="387"/>
      <c r="CC16" s="486" t="s">
        <v>269</v>
      </c>
      <c r="CD16" s="304"/>
    </row>
    <row r="17" spans="1:82" ht="106" thickBot="1">
      <c r="A17" s="111" t="s">
        <v>179</v>
      </c>
      <c r="B17" s="199" t="s">
        <v>38</v>
      </c>
      <c r="C17" s="199" t="s">
        <v>54</v>
      </c>
      <c r="D17" s="57" t="s">
        <v>57</v>
      </c>
      <c r="E17" s="522">
        <v>13</v>
      </c>
      <c r="F17" s="131" t="s">
        <v>270</v>
      </c>
      <c r="G17" s="263"/>
      <c r="H17" s="263"/>
      <c r="I17" s="263"/>
      <c r="J17" s="263"/>
      <c r="K17" s="181">
        <f t="shared" si="18"/>
        <v>0</v>
      </c>
      <c r="L17" s="260" t="str">
        <f t="shared" si="0"/>
        <v>Low Priority Data Gap</v>
      </c>
      <c r="M17" s="275">
        <f t="shared" si="1"/>
        <v>0</v>
      </c>
      <c r="N17" s="275">
        <f t="shared" si="23"/>
        <v>0</v>
      </c>
      <c r="O17" s="276"/>
      <c r="P17" s="276"/>
      <c r="Q17" s="181" t="str">
        <f t="shared" si="13"/>
        <v>0</v>
      </c>
      <c r="R17" s="260" t="str">
        <f t="shared" si="2"/>
        <v>Low Priority Data Gap</v>
      </c>
      <c r="S17" s="296" t="s">
        <v>165</v>
      </c>
      <c r="T17" s="306"/>
      <c r="U17" s="306"/>
      <c r="V17" s="306"/>
      <c r="W17" s="306"/>
      <c r="X17" s="306"/>
      <c r="Y17" s="302"/>
      <c r="Z17" s="81"/>
      <c r="AA17" s="82"/>
      <c r="AB17" s="82"/>
      <c r="AC17" s="82"/>
      <c r="AD17" s="181">
        <f t="shared" si="19"/>
        <v>0</v>
      </c>
      <c r="AE17" s="253" t="str">
        <f t="shared" si="14"/>
        <v>Low Priority Data Gap</v>
      </c>
      <c r="AF17" s="54">
        <f t="shared" si="3"/>
        <v>0</v>
      </c>
      <c r="AG17" s="54">
        <f t="shared" si="4"/>
        <v>0</v>
      </c>
      <c r="AH17" s="55"/>
      <c r="AI17" s="55"/>
      <c r="AJ17" s="181" t="str">
        <f t="shared" si="15"/>
        <v>0</v>
      </c>
      <c r="AK17" s="251" t="str">
        <f t="shared" si="5"/>
        <v>Low Priority Data Gap</v>
      </c>
      <c r="AL17" s="296" t="s">
        <v>165</v>
      </c>
      <c r="AM17" s="306"/>
      <c r="AN17" s="306"/>
      <c r="AO17" s="306"/>
      <c r="AP17" s="306"/>
      <c r="AQ17" s="306"/>
      <c r="AR17" s="300"/>
      <c r="AS17" s="288"/>
      <c r="AT17" s="263"/>
      <c r="AU17" s="263"/>
      <c r="AV17" s="263"/>
      <c r="AW17" s="181">
        <f t="shared" si="20"/>
        <v>0</v>
      </c>
      <c r="AX17" s="287" t="str">
        <f t="shared" si="6"/>
        <v>Low Priority Data Gap</v>
      </c>
      <c r="AY17" s="275">
        <f t="shared" si="7"/>
        <v>0</v>
      </c>
      <c r="AZ17" s="275">
        <f t="shared" si="8"/>
        <v>0</v>
      </c>
      <c r="BA17" s="276"/>
      <c r="BB17" s="276"/>
      <c r="BC17" s="181" t="str">
        <f t="shared" si="16"/>
        <v>0</v>
      </c>
      <c r="BD17" s="289" t="str">
        <f t="shared" si="9"/>
        <v>Low Priority Data Gap</v>
      </c>
      <c r="BE17" s="296" t="s">
        <v>165</v>
      </c>
      <c r="BF17" s="76"/>
      <c r="BG17" s="83"/>
      <c r="BH17" s="83"/>
      <c r="BI17" s="83"/>
      <c r="BJ17" s="83"/>
      <c r="BK17" s="84"/>
      <c r="BL17" s="276"/>
      <c r="BM17" s="276"/>
      <c r="BN17" s="276"/>
      <c r="BO17" s="276"/>
      <c r="BP17" s="181">
        <f t="shared" si="21"/>
        <v>0</v>
      </c>
      <c r="BQ17" s="409" t="str">
        <f t="shared" si="10"/>
        <v>Low Priority Data Gap</v>
      </c>
      <c r="BR17" s="410">
        <f t="shared" si="11"/>
        <v>0</v>
      </c>
      <c r="BS17" s="410">
        <f t="shared" si="12"/>
        <v>0</v>
      </c>
      <c r="BT17" s="276"/>
      <c r="BU17" s="276"/>
      <c r="BV17" s="181" t="str">
        <f t="shared" si="17"/>
        <v>0</v>
      </c>
      <c r="BW17" s="409" t="str">
        <f t="shared" si="22"/>
        <v>Low Priority Data Gap</v>
      </c>
      <c r="BX17" s="296"/>
      <c r="BY17" s="306" t="s">
        <v>271</v>
      </c>
      <c r="BZ17" s="306"/>
      <c r="CA17" s="306"/>
      <c r="CB17" s="306"/>
      <c r="CC17" s="306"/>
      <c r="CD17" s="302"/>
    </row>
    <row r="18" spans="1:82" ht="88.5" customHeight="1" thickBot="1">
      <c r="A18" s="111" t="s">
        <v>162</v>
      </c>
      <c r="B18" s="199" t="s">
        <v>38</v>
      </c>
      <c r="C18" s="199" t="s">
        <v>54</v>
      </c>
      <c r="D18" s="57" t="s">
        <v>58</v>
      </c>
      <c r="E18" s="522">
        <v>14</v>
      </c>
      <c r="F18" s="131"/>
      <c r="G18" s="263"/>
      <c r="H18" s="263"/>
      <c r="I18" s="263"/>
      <c r="J18" s="263"/>
      <c r="K18" s="181">
        <f t="shared" si="18"/>
        <v>0</v>
      </c>
      <c r="L18" s="260" t="str">
        <f t="shared" si="0"/>
        <v>Low Priority Data Gap</v>
      </c>
      <c r="M18" s="275">
        <f t="shared" si="1"/>
        <v>0</v>
      </c>
      <c r="N18" s="275">
        <f t="shared" si="23"/>
        <v>0</v>
      </c>
      <c r="O18" s="276"/>
      <c r="P18" s="276"/>
      <c r="Q18" s="181" t="str">
        <f t="shared" si="13"/>
        <v>0</v>
      </c>
      <c r="R18" s="260" t="str">
        <f t="shared" si="2"/>
        <v>Low Priority Data Gap</v>
      </c>
      <c r="S18" s="296" t="s">
        <v>165</v>
      </c>
      <c r="T18" s="306"/>
      <c r="U18" s="306"/>
      <c r="V18" s="306"/>
      <c r="W18" s="306"/>
      <c r="X18" s="306"/>
      <c r="Y18" s="302"/>
      <c r="Z18" s="81"/>
      <c r="AA18" s="82"/>
      <c r="AB18" s="82"/>
      <c r="AC18" s="82"/>
      <c r="AD18" s="181">
        <f t="shared" si="19"/>
        <v>0</v>
      </c>
      <c r="AE18" s="253" t="str">
        <f t="shared" si="14"/>
        <v>Low Priority Data Gap</v>
      </c>
      <c r="AF18" s="54">
        <f t="shared" si="3"/>
        <v>0</v>
      </c>
      <c r="AG18" s="54">
        <f t="shared" si="4"/>
        <v>0</v>
      </c>
      <c r="AH18" s="55"/>
      <c r="AI18" s="55"/>
      <c r="AJ18" s="181" t="str">
        <f t="shared" si="15"/>
        <v>0</v>
      </c>
      <c r="AK18" s="251" t="str">
        <f t="shared" si="5"/>
        <v>Low Priority Data Gap</v>
      </c>
      <c r="AL18" s="296" t="s">
        <v>165</v>
      </c>
      <c r="AM18" s="306"/>
      <c r="AN18" s="306"/>
      <c r="AO18" s="306"/>
      <c r="AP18" s="306"/>
      <c r="AQ18" s="306"/>
      <c r="AR18" s="300"/>
      <c r="AS18" s="288"/>
      <c r="AT18" s="263"/>
      <c r="AU18" s="263"/>
      <c r="AV18" s="263"/>
      <c r="AW18" s="181">
        <f t="shared" si="20"/>
        <v>0</v>
      </c>
      <c r="AX18" s="287" t="str">
        <f t="shared" si="6"/>
        <v>Low Priority Data Gap</v>
      </c>
      <c r="AY18" s="275">
        <f t="shared" si="7"/>
        <v>0</v>
      </c>
      <c r="AZ18" s="275">
        <f t="shared" si="8"/>
        <v>0</v>
      </c>
      <c r="BA18" s="276"/>
      <c r="BB18" s="276"/>
      <c r="BC18" s="181" t="str">
        <f t="shared" si="16"/>
        <v>0</v>
      </c>
      <c r="BD18" s="289" t="str">
        <f t="shared" si="9"/>
        <v>Low Priority Data Gap</v>
      </c>
      <c r="BE18" s="296" t="s">
        <v>165</v>
      </c>
      <c r="BF18" s="76"/>
      <c r="BG18" s="83"/>
      <c r="BH18" s="83"/>
      <c r="BI18" s="83"/>
      <c r="BJ18" s="83"/>
      <c r="BK18" s="84"/>
      <c r="BL18" s="276"/>
      <c r="BM18" s="276"/>
      <c r="BN18" s="276"/>
      <c r="BO18" s="276"/>
      <c r="BP18" s="181">
        <f t="shared" si="21"/>
        <v>0</v>
      </c>
      <c r="BQ18" s="409" t="str">
        <f t="shared" si="10"/>
        <v>Low Priority Data Gap</v>
      </c>
      <c r="BR18" s="410">
        <f t="shared" si="11"/>
        <v>0</v>
      </c>
      <c r="BS18" s="410">
        <f t="shared" si="12"/>
        <v>0</v>
      </c>
      <c r="BT18" s="276"/>
      <c r="BU18" s="276"/>
      <c r="BV18" s="181" t="str">
        <f t="shared" si="17"/>
        <v>0</v>
      </c>
      <c r="BW18" s="409" t="str">
        <f t="shared" si="22"/>
        <v>Low Priority Data Gap</v>
      </c>
      <c r="BX18" s="296"/>
      <c r="BY18" s="306" t="s">
        <v>271</v>
      </c>
      <c r="BZ18" s="306"/>
      <c r="CA18" s="306"/>
      <c r="CB18" s="306"/>
      <c r="CC18" s="306"/>
      <c r="CD18" s="302"/>
    </row>
    <row r="19" spans="1:82" ht="409.6" thickBot="1">
      <c r="A19" s="111" t="s">
        <v>179</v>
      </c>
      <c r="B19" s="199" t="s">
        <v>38</v>
      </c>
      <c r="C19" s="199" t="s">
        <v>54</v>
      </c>
      <c r="D19" s="57" t="s">
        <v>59</v>
      </c>
      <c r="E19" s="522">
        <v>15</v>
      </c>
      <c r="F19" s="130" t="s">
        <v>272</v>
      </c>
      <c r="G19" s="263"/>
      <c r="H19" s="263"/>
      <c r="I19" s="263"/>
      <c r="J19" s="263"/>
      <c r="K19" s="181">
        <f t="shared" si="18"/>
        <v>0</v>
      </c>
      <c r="L19" s="260" t="str">
        <f t="shared" si="0"/>
        <v>Low Priority Data Gap</v>
      </c>
      <c r="M19" s="268">
        <f t="shared" si="1"/>
        <v>0</v>
      </c>
      <c r="N19" s="268">
        <f t="shared" si="23"/>
        <v>0</v>
      </c>
      <c r="O19" s="269"/>
      <c r="P19" s="269"/>
      <c r="Q19" s="181" t="str">
        <f t="shared" si="13"/>
        <v>0</v>
      </c>
      <c r="R19" s="260" t="str">
        <f t="shared" si="2"/>
        <v>Low Priority Data Gap</v>
      </c>
      <c r="S19" s="296" t="s">
        <v>165</v>
      </c>
      <c r="T19" s="306"/>
      <c r="U19" s="306"/>
      <c r="V19" s="306"/>
      <c r="W19" s="306"/>
      <c r="X19" s="306"/>
      <c r="Y19" s="302"/>
      <c r="Z19" s="81"/>
      <c r="AA19" s="82"/>
      <c r="AB19" s="82"/>
      <c r="AC19" s="82"/>
      <c r="AD19" s="181">
        <f t="shared" si="19"/>
        <v>0</v>
      </c>
      <c r="AE19" s="253" t="str">
        <f t="shared" si="14"/>
        <v>Low Priority Data Gap</v>
      </c>
      <c r="AF19" s="62">
        <f t="shared" si="3"/>
        <v>0</v>
      </c>
      <c r="AG19" s="62">
        <f t="shared" si="4"/>
        <v>0</v>
      </c>
      <c r="AH19" s="63"/>
      <c r="AI19" s="63"/>
      <c r="AJ19" s="181" t="str">
        <f t="shared" si="15"/>
        <v>0</v>
      </c>
      <c r="AK19" s="251" t="str">
        <f t="shared" si="5"/>
        <v>Low Priority Data Gap</v>
      </c>
      <c r="AL19" s="296" t="s">
        <v>165</v>
      </c>
      <c r="AM19" s="306"/>
      <c r="AN19" s="306"/>
      <c r="AO19" s="306"/>
      <c r="AP19" s="306"/>
      <c r="AQ19" s="306"/>
      <c r="AR19" s="300"/>
      <c r="AS19" s="288">
        <v>1</v>
      </c>
      <c r="AT19" s="263">
        <v>1</v>
      </c>
      <c r="AU19" s="263">
        <v>1</v>
      </c>
      <c r="AV19" s="263" t="s">
        <v>172</v>
      </c>
      <c r="AW19" s="181">
        <f t="shared" si="20"/>
        <v>1</v>
      </c>
      <c r="AX19" s="287" t="str">
        <f t="shared" si="6"/>
        <v>Very Low</v>
      </c>
      <c r="AY19" s="268">
        <f t="shared" si="7"/>
        <v>1</v>
      </c>
      <c r="AZ19" s="268">
        <f t="shared" si="8"/>
        <v>1</v>
      </c>
      <c r="BA19" s="269">
        <v>3</v>
      </c>
      <c r="BB19" s="269">
        <v>3</v>
      </c>
      <c r="BC19" s="181" t="str">
        <f t="shared" si="16"/>
        <v>13</v>
      </c>
      <c r="BD19" s="289" t="str">
        <f t="shared" si="9"/>
        <v>Very Low</v>
      </c>
      <c r="BE19" s="296" t="s">
        <v>165</v>
      </c>
      <c r="BF19" s="76" t="s">
        <v>273</v>
      </c>
      <c r="BG19" s="83" t="s">
        <v>274</v>
      </c>
      <c r="BH19" s="83"/>
      <c r="BI19" s="83"/>
      <c r="BJ19" s="83"/>
      <c r="BK19" s="84"/>
      <c r="BL19" s="276" t="s">
        <v>169</v>
      </c>
      <c r="BM19" s="276" t="s">
        <v>174</v>
      </c>
      <c r="BN19" s="276" t="s">
        <v>169</v>
      </c>
      <c r="BO19" s="276" t="s">
        <v>186</v>
      </c>
      <c r="BP19" s="181">
        <f t="shared" si="21"/>
        <v>6</v>
      </c>
      <c r="BQ19" s="409" t="str">
        <f t="shared" si="10"/>
        <v>Low</v>
      </c>
      <c r="BR19" s="410">
        <f t="shared" si="11"/>
        <v>3</v>
      </c>
      <c r="BS19" s="410">
        <f t="shared" si="12"/>
        <v>2</v>
      </c>
      <c r="BT19" s="276" t="s">
        <v>168</v>
      </c>
      <c r="BU19" s="276" t="s">
        <v>168</v>
      </c>
      <c r="BV19" s="181" t="str">
        <f t="shared" si="17"/>
        <v>23</v>
      </c>
      <c r="BW19" s="409" t="str">
        <f t="shared" si="22"/>
        <v>Low</v>
      </c>
      <c r="BX19" s="296"/>
      <c r="BY19" s="306" t="s">
        <v>275</v>
      </c>
      <c r="BZ19" s="306" t="s">
        <v>276</v>
      </c>
      <c r="CA19" s="306"/>
      <c r="CB19" s="306"/>
      <c r="CC19" s="487" t="s">
        <v>277</v>
      </c>
      <c r="CD19" s="302"/>
    </row>
    <row r="20" spans="1:82" ht="88.5" customHeight="1" thickBot="1">
      <c r="A20" s="97" t="s">
        <v>278</v>
      </c>
      <c r="B20" s="199" t="s">
        <v>60</v>
      </c>
      <c r="C20" s="199" t="s">
        <v>39</v>
      </c>
      <c r="D20" s="57" t="s">
        <v>61</v>
      </c>
      <c r="E20" s="522">
        <v>16</v>
      </c>
      <c r="F20" s="131" t="s">
        <v>279</v>
      </c>
      <c r="G20" s="263"/>
      <c r="H20" s="263"/>
      <c r="I20" s="263"/>
      <c r="J20" s="263"/>
      <c r="K20" s="181">
        <f t="shared" si="18"/>
        <v>0</v>
      </c>
      <c r="L20" s="260" t="str">
        <f t="shared" si="0"/>
        <v>Low Priority Data Gap</v>
      </c>
      <c r="M20" s="270">
        <f t="shared" si="1"/>
        <v>0</v>
      </c>
      <c r="N20" s="270">
        <f t="shared" si="23"/>
        <v>0</v>
      </c>
      <c r="O20" s="271"/>
      <c r="P20" s="271"/>
      <c r="Q20" s="181" t="str">
        <f t="shared" si="13"/>
        <v>0</v>
      </c>
      <c r="R20" s="260" t="str">
        <f t="shared" si="2"/>
        <v>Low Priority Data Gap</v>
      </c>
      <c r="S20" s="296" t="s">
        <v>181</v>
      </c>
      <c r="T20" s="300" t="s">
        <v>280</v>
      </c>
      <c r="U20" s="300"/>
      <c r="V20" s="300"/>
      <c r="W20" s="301"/>
      <c r="X20" s="300"/>
      <c r="Y20" s="302"/>
      <c r="Z20" s="81"/>
      <c r="AA20" s="82"/>
      <c r="AB20" s="82"/>
      <c r="AC20" s="82"/>
      <c r="AD20" s="181">
        <f t="shared" si="19"/>
        <v>0</v>
      </c>
      <c r="AE20" s="253" t="str">
        <f t="shared" si="14"/>
        <v>Low Priority Data Gap</v>
      </c>
      <c r="AF20" s="90">
        <f t="shared" si="3"/>
        <v>0</v>
      </c>
      <c r="AG20" s="90">
        <f t="shared" si="4"/>
        <v>0</v>
      </c>
      <c r="AH20" s="91"/>
      <c r="AI20" s="91"/>
      <c r="AJ20" s="181" t="str">
        <f t="shared" si="15"/>
        <v>0</v>
      </c>
      <c r="AK20" s="251" t="str">
        <f t="shared" si="5"/>
        <v>Low Priority Data Gap</v>
      </c>
      <c r="AL20" s="296" t="s">
        <v>181</v>
      </c>
      <c r="AM20" s="300" t="s">
        <v>280</v>
      </c>
      <c r="AN20" s="300"/>
      <c r="AO20" s="300"/>
      <c r="AP20" s="300"/>
      <c r="AQ20" s="300"/>
      <c r="AR20" s="300"/>
      <c r="AS20" s="288"/>
      <c r="AT20" s="263"/>
      <c r="AU20" s="263"/>
      <c r="AV20" s="263"/>
      <c r="AW20" s="181">
        <f t="shared" si="20"/>
        <v>0</v>
      </c>
      <c r="AX20" s="287" t="str">
        <f t="shared" si="6"/>
        <v>Low Priority Data Gap</v>
      </c>
      <c r="AY20" s="270">
        <f t="shared" si="7"/>
        <v>0</v>
      </c>
      <c r="AZ20" s="270">
        <f t="shared" si="8"/>
        <v>0</v>
      </c>
      <c r="BA20" s="271"/>
      <c r="BB20" s="271"/>
      <c r="BC20" s="181" t="str">
        <f t="shared" si="16"/>
        <v>0</v>
      </c>
      <c r="BD20" s="289" t="str">
        <f t="shared" si="9"/>
        <v>Low Priority Data Gap</v>
      </c>
      <c r="BE20" s="296" t="s">
        <v>181</v>
      </c>
      <c r="BF20" s="300" t="s">
        <v>280</v>
      </c>
      <c r="BG20" s="83"/>
      <c r="BH20" s="83"/>
      <c r="BI20" s="83"/>
      <c r="BJ20" s="83"/>
      <c r="BK20" s="84"/>
      <c r="BL20" s="276" t="s">
        <v>168</v>
      </c>
      <c r="BM20" s="276" t="s">
        <v>174</v>
      </c>
      <c r="BN20" s="276" t="s">
        <v>168</v>
      </c>
      <c r="BO20" s="276" t="s">
        <v>172</v>
      </c>
      <c r="BP20" s="181">
        <f t="shared" si="21"/>
        <v>12</v>
      </c>
      <c r="BQ20" s="409" t="str">
        <f t="shared" si="10"/>
        <v>Moderate</v>
      </c>
      <c r="BR20" s="410">
        <f t="shared" si="11"/>
        <v>4</v>
      </c>
      <c r="BS20" s="410">
        <f t="shared" si="12"/>
        <v>3</v>
      </c>
      <c r="BT20" s="276" t="s">
        <v>168</v>
      </c>
      <c r="BU20" s="276" t="s">
        <v>168</v>
      </c>
      <c r="BV20" s="181" t="str">
        <f t="shared" si="17"/>
        <v>33</v>
      </c>
      <c r="BW20" s="409" t="str">
        <f t="shared" si="22"/>
        <v>Moderate</v>
      </c>
      <c r="BX20" s="296"/>
      <c r="BY20" s="487" t="s">
        <v>281</v>
      </c>
      <c r="BZ20" s="487" t="s">
        <v>282</v>
      </c>
      <c r="CA20" s="300"/>
      <c r="CB20" s="300"/>
      <c r="CC20" s="487" t="s">
        <v>283</v>
      </c>
      <c r="CD20" s="302"/>
    </row>
    <row r="21" spans="1:82" ht="252" customHeight="1" thickBot="1">
      <c r="A21" s="64" t="s">
        <v>278</v>
      </c>
      <c r="B21" s="65" t="s">
        <v>60</v>
      </c>
      <c r="C21" s="65" t="s">
        <v>39</v>
      </c>
      <c r="D21" s="98" t="s">
        <v>62</v>
      </c>
      <c r="E21" s="523">
        <v>17</v>
      </c>
      <c r="F21" s="113" t="s">
        <v>284</v>
      </c>
      <c r="G21" s="259"/>
      <c r="H21" s="259"/>
      <c r="I21" s="259"/>
      <c r="J21" s="259"/>
      <c r="K21" s="181">
        <f t="shared" si="18"/>
        <v>0</v>
      </c>
      <c r="L21" s="260" t="str">
        <f t="shared" si="0"/>
        <v>Low Priority Data Gap</v>
      </c>
      <c r="M21" s="266">
        <f t="shared" si="1"/>
        <v>0</v>
      </c>
      <c r="N21" s="266">
        <f t="shared" si="23"/>
        <v>0</v>
      </c>
      <c r="O21" s="267"/>
      <c r="P21" s="267"/>
      <c r="Q21" s="181" t="str">
        <f t="shared" si="13"/>
        <v>0</v>
      </c>
      <c r="R21" s="260" t="str">
        <f t="shared" si="2"/>
        <v>Low Priority Data Gap</v>
      </c>
      <c r="S21" s="295" t="s">
        <v>165</v>
      </c>
      <c r="T21" s="298" t="s">
        <v>285</v>
      </c>
      <c r="U21" s="298" t="s">
        <v>286</v>
      </c>
      <c r="V21" s="298" t="s">
        <v>167</v>
      </c>
      <c r="W21" s="298" t="s">
        <v>167</v>
      </c>
      <c r="X21" s="298" t="s">
        <v>167</v>
      </c>
      <c r="Y21" s="299" t="s">
        <v>287</v>
      </c>
      <c r="Z21" s="80">
        <v>1</v>
      </c>
      <c r="AA21" s="67">
        <v>1</v>
      </c>
      <c r="AB21" s="67">
        <v>1</v>
      </c>
      <c r="AC21" s="67" t="s">
        <v>172</v>
      </c>
      <c r="AD21" s="181">
        <f t="shared" si="19"/>
        <v>1</v>
      </c>
      <c r="AE21" s="253" t="str">
        <f t="shared" si="14"/>
        <v>Very Low</v>
      </c>
      <c r="AF21" s="70">
        <f t="shared" si="3"/>
        <v>1</v>
      </c>
      <c r="AG21" s="70">
        <f t="shared" si="4"/>
        <v>1</v>
      </c>
      <c r="AH21" s="71">
        <v>3</v>
      </c>
      <c r="AI21" s="71">
        <v>3</v>
      </c>
      <c r="AJ21" s="181" t="str">
        <f t="shared" si="15"/>
        <v>13</v>
      </c>
      <c r="AK21" s="251" t="str">
        <f t="shared" si="5"/>
        <v>Very Low</v>
      </c>
      <c r="AL21" s="295" t="s">
        <v>165</v>
      </c>
      <c r="AM21" s="298" t="s">
        <v>288</v>
      </c>
      <c r="AN21" s="298" t="s">
        <v>289</v>
      </c>
      <c r="AO21" s="298" t="s">
        <v>171</v>
      </c>
      <c r="AP21" s="298" t="s">
        <v>171</v>
      </c>
      <c r="AQ21" s="298" t="s">
        <v>171</v>
      </c>
      <c r="AR21" s="298" t="s">
        <v>171</v>
      </c>
      <c r="AS21" s="286"/>
      <c r="AT21" s="259"/>
      <c r="AU21" s="259"/>
      <c r="AV21" s="259"/>
      <c r="AW21" s="181">
        <f t="shared" si="20"/>
        <v>0</v>
      </c>
      <c r="AX21" s="287" t="str">
        <f t="shared" si="6"/>
        <v>Low Priority Data Gap</v>
      </c>
      <c r="AY21" s="266">
        <f t="shared" si="7"/>
        <v>0</v>
      </c>
      <c r="AZ21" s="266">
        <f t="shared" si="8"/>
        <v>0</v>
      </c>
      <c r="BA21" s="267"/>
      <c r="BB21" s="267"/>
      <c r="BC21" s="181" t="str">
        <f t="shared" si="16"/>
        <v>0</v>
      </c>
      <c r="BD21" s="289" t="str">
        <f t="shared" si="9"/>
        <v>Low Priority Data Gap</v>
      </c>
      <c r="BE21" s="295" t="s">
        <v>165</v>
      </c>
      <c r="BF21" s="93"/>
      <c r="BG21" s="73"/>
      <c r="BH21" s="73"/>
      <c r="BI21" s="73"/>
      <c r="BJ21" s="73"/>
      <c r="BK21" s="74"/>
      <c r="BL21" s="269" t="s">
        <v>198</v>
      </c>
      <c r="BM21" s="269" t="s">
        <v>174</v>
      </c>
      <c r="BN21" s="269" t="s">
        <v>198</v>
      </c>
      <c r="BO21" s="269" t="s">
        <v>164</v>
      </c>
      <c r="BP21" s="181">
        <f t="shared" si="21"/>
        <v>2</v>
      </c>
      <c r="BQ21" s="407" t="str">
        <f t="shared" si="10"/>
        <v>Very Low</v>
      </c>
      <c r="BR21" s="408">
        <f t="shared" si="11"/>
        <v>2</v>
      </c>
      <c r="BS21" s="408">
        <f t="shared" si="12"/>
        <v>1</v>
      </c>
      <c r="BT21" s="269" t="s">
        <v>168</v>
      </c>
      <c r="BU21" s="269" t="s">
        <v>168</v>
      </c>
      <c r="BV21" s="181" t="str">
        <f t="shared" si="17"/>
        <v>13</v>
      </c>
      <c r="BW21" s="407" t="str">
        <f t="shared" si="22"/>
        <v>Very Low</v>
      </c>
      <c r="BX21" s="295" t="s">
        <v>181</v>
      </c>
      <c r="BY21" s="298" t="s">
        <v>290</v>
      </c>
      <c r="BZ21" s="298"/>
      <c r="CA21" s="298"/>
      <c r="CB21" s="298"/>
      <c r="CC21" s="298"/>
      <c r="CD21" s="299"/>
    </row>
    <row r="22" spans="1:82" ht="261.75" customHeight="1" thickBot="1">
      <c r="A22" s="97" t="s">
        <v>278</v>
      </c>
      <c r="B22" s="199" t="s">
        <v>60</v>
      </c>
      <c r="C22" s="199" t="s">
        <v>39</v>
      </c>
      <c r="D22" s="98" t="s">
        <v>291</v>
      </c>
      <c r="E22" s="522">
        <v>18</v>
      </c>
      <c r="F22" s="113" t="s">
        <v>185</v>
      </c>
      <c r="G22" s="263"/>
      <c r="H22" s="263"/>
      <c r="I22" s="263"/>
      <c r="J22" s="263"/>
      <c r="K22" s="181">
        <f t="shared" si="18"/>
        <v>0</v>
      </c>
      <c r="L22" s="260" t="str">
        <f t="shared" si="0"/>
        <v>Low Priority Data Gap</v>
      </c>
      <c r="M22" s="275">
        <f t="shared" si="1"/>
        <v>0</v>
      </c>
      <c r="N22" s="275">
        <f t="shared" si="23"/>
        <v>0</v>
      </c>
      <c r="O22" s="276"/>
      <c r="P22" s="276"/>
      <c r="Q22" s="181" t="str">
        <f t="shared" si="13"/>
        <v>0</v>
      </c>
      <c r="R22" s="260" t="str">
        <f t="shared" si="2"/>
        <v>Low Priority Data Gap</v>
      </c>
      <c r="S22" s="296" t="s">
        <v>181</v>
      </c>
      <c r="T22" s="300" t="s">
        <v>280</v>
      </c>
      <c r="U22" s="300"/>
      <c r="V22" s="300"/>
      <c r="W22" s="301"/>
      <c r="X22" s="300"/>
      <c r="Y22" s="302"/>
      <c r="Z22" s="81"/>
      <c r="AA22" s="82"/>
      <c r="AB22" s="82"/>
      <c r="AC22" s="82"/>
      <c r="AD22" s="181">
        <f t="shared" si="19"/>
        <v>0</v>
      </c>
      <c r="AE22" s="253" t="str">
        <f t="shared" si="14"/>
        <v>Low Priority Data Gap</v>
      </c>
      <c r="AF22" s="54">
        <f t="shared" si="3"/>
        <v>0</v>
      </c>
      <c r="AG22" s="54">
        <f t="shared" si="4"/>
        <v>0</v>
      </c>
      <c r="AH22" s="55"/>
      <c r="AI22" s="55"/>
      <c r="AJ22" s="181" t="str">
        <f t="shared" si="15"/>
        <v>0</v>
      </c>
      <c r="AK22" s="251" t="str">
        <f t="shared" si="5"/>
        <v>Low Priority Data Gap</v>
      </c>
      <c r="AL22" s="296" t="s">
        <v>181</v>
      </c>
      <c r="AM22" s="300" t="s">
        <v>280</v>
      </c>
      <c r="AN22" s="300"/>
      <c r="AO22" s="300"/>
      <c r="AP22" s="300"/>
      <c r="AQ22" s="300"/>
      <c r="AR22" s="300"/>
      <c r="AS22" s="288"/>
      <c r="AT22" s="263"/>
      <c r="AU22" s="263"/>
      <c r="AV22" s="263"/>
      <c r="AW22" s="181">
        <f t="shared" si="20"/>
        <v>0</v>
      </c>
      <c r="AX22" s="287" t="str">
        <f t="shared" si="6"/>
        <v>Low Priority Data Gap</v>
      </c>
      <c r="AY22" s="275">
        <f t="shared" si="7"/>
        <v>0</v>
      </c>
      <c r="AZ22" s="275">
        <f t="shared" si="8"/>
        <v>0</v>
      </c>
      <c r="BA22" s="276"/>
      <c r="BB22" s="276"/>
      <c r="BC22" s="181" t="str">
        <f t="shared" si="16"/>
        <v>0</v>
      </c>
      <c r="BD22" s="289" t="str">
        <f t="shared" si="9"/>
        <v>Low Priority Data Gap</v>
      </c>
      <c r="BE22" s="296" t="s">
        <v>181</v>
      </c>
      <c r="BF22" s="300" t="s">
        <v>280</v>
      </c>
      <c r="BK22" s="78"/>
      <c r="BL22" s="276"/>
      <c r="BM22" s="276"/>
      <c r="BN22" s="276"/>
      <c r="BO22" s="276"/>
      <c r="BP22" s="181">
        <f t="shared" si="21"/>
        <v>0</v>
      </c>
      <c r="BQ22" s="409" t="str">
        <f t="shared" si="10"/>
        <v>Low Priority Data Gap</v>
      </c>
      <c r="BR22" s="410">
        <f t="shared" si="11"/>
        <v>0</v>
      </c>
      <c r="BS22" s="410">
        <f t="shared" si="12"/>
        <v>0</v>
      </c>
      <c r="BT22" s="276"/>
      <c r="BU22" s="276"/>
      <c r="BV22" s="181" t="str">
        <f t="shared" si="17"/>
        <v>0</v>
      </c>
      <c r="BW22" s="409" t="str">
        <f t="shared" si="22"/>
        <v>Low Priority Data Gap</v>
      </c>
      <c r="BX22" s="296" t="s">
        <v>181</v>
      </c>
      <c r="BY22" s="300" t="s">
        <v>280</v>
      </c>
      <c r="BZ22" s="300"/>
      <c r="CA22" s="300"/>
      <c r="CB22" s="300"/>
      <c r="CC22" s="300"/>
      <c r="CD22" s="302"/>
    </row>
    <row r="23" spans="1:82" ht="357" customHeight="1" thickBot="1">
      <c r="A23" s="112" t="s">
        <v>278</v>
      </c>
      <c r="B23" s="100" t="s">
        <v>60</v>
      </c>
      <c r="C23" s="100" t="s">
        <v>39</v>
      </c>
      <c r="D23" s="101" t="s">
        <v>64</v>
      </c>
      <c r="E23" s="524">
        <v>19</v>
      </c>
      <c r="F23" s="115" t="s">
        <v>292</v>
      </c>
      <c r="G23" s="290">
        <v>-1</v>
      </c>
      <c r="H23" s="272">
        <v>-1</v>
      </c>
      <c r="I23" s="272">
        <v>-1</v>
      </c>
      <c r="J23" s="272"/>
      <c r="K23" s="181">
        <f t="shared" si="18"/>
        <v>-1</v>
      </c>
      <c r="L23" s="287" t="str">
        <f t="shared" si="0"/>
        <v>High Priority Data Gap</v>
      </c>
      <c r="M23" s="273">
        <f t="shared" si="1"/>
        <v>1</v>
      </c>
      <c r="N23" s="273">
        <f t="shared" si="23"/>
        <v>-1</v>
      </c>
      <c r="O23" s="274">
        <v>-1</v>
      </c>
      <c r="P23" s="274">
        <v>-1</v>
      </c>
      <c r="Q23" s="181" t="str">
        <f t="shared" si="13"/>
        <v>-1-1</v>
      </c>
      <c r="R23" s="289" t="str">
        <f t="shared" ref="R23" si="24">VLOOKUP(N23&amp;P23,futurerisk,3,FALSE)</f>
        <v>High Priority Data Gap</v>
      </c>
      <c r="S23" s="295" t="s">
        <v>165</v>
      </c>
      <c r="T23" s="303" t="s">
        <v>293</v>
      </c>
      <c r="U23" s="303" t="s">
        <v>294</v>
      </c>
      <c r="V23" s="303" t="s">
        <v>167</v>
      </c>
      <c r="W23" s="303" t="s">
        <v>167</v>
      </c>
      <c r="X23" s="303" t="s">
        <v>167</v>
      </c>
      <c r="Y23" s="304" t="s">
        <v>295</v>
      </c>
      <c r="Z23" s="290">
        <v>-1</v>
      </c>
      <c r="AA23" s="272">
        <v>-1</v>
      </c>
      <c r="AB23" s="272">
        <v>-1</v>
      </c>
      <c r="AC23" s="272"/>
      <c r="AD23" s="181">
        <f t="shared" si="19"/>
        <v>-1</v>
      </c>
      <c r="AE23" s="287" t="str">
        <f t="shared" si="14"/>
        <v>High Priority Data Gap</v>
      </c>
      <c r="AF23" s="273">
        <f t="shared" si="3"/>
        <v>1</v>
      </c>
      <c r="AG23" s="273">
        <f t="shared" si="4"/>
        <v>-1</v>
      </c>
      <c r="AH23" s="274">
        <v>-1</v>
      </c>
      <c r="AI23" s="274">
        <v>-1</v>
      </c>
      <c r="AJ23" s="181" t="str">
        <f t="shared" si="15"/>
        <v>-1-1</v>
      </c>
      <c r="AK23" s="289" t="str">
        <f t="shared" si="5"/>
        <v>High Priority Data Gap</v>
      </c>
      <c r="AL23" s="295" t="s">
        <v>165</v>
      </c>
      <c r="AM23" s="303" t="s">
        <v>296</v>
      </c>
      <c r="AN23" s="303" t="s">
        <v>297</v>
      </c>
      <c r="AO23" s="303" t="s">
        <v>171</v>
      </c>
      <c r="AP23" s="303" t="s">
        <v>171</v>
      </c>
      <c r="AQ23" s="303" t="s">
        <v>171</v>
      </c>
      <c r="AR23" s="303" t="s">
        <v>171</v>
      </c>
      <c r="AS23" s="290">
        <v>1</v>
      </c>
      <c r="AT23" s="272">
        <v>1</v>
      </c>
      <c r="AU23" s="272">
        <v>1</v>
      </c>
      <c r="AV23" s="272" t="s">
        <v>172</v>
      </c>
      <c r="AW23" s="181">
        <f t="shared" si="20"/>
        <v>1</v>
      </c>
      <c r="AX23" s="287" t="str">
        <f t="shared" si="6"/>
        <v>Very Low</v>
      </c>
      <c r="AY23" s="273">
        <f t="shared" si="7"/>
        <v>1</v>
      </c>
      <c r="AZ23" s="273">
        <f t="shared" si="8"/>
        <v>1</v>
      </c>
      <c r="BA23" s="274">
        <v>4</v>
      </c>
      <c r="BB23" s="274">
        <v>4</v>
      </c>
      <c r="BC23" s="181" t="str">
        <f t="shared" si="16"/>
        <v>14</v>
      </c>
      <c r="BD23" s="289" t="str">
        <f t="shared" si="9"/>
        <v>Low</v>
      </c>
      <c r="BE23" s="295" t="s">
        <v>165</v>
      </c>
      <c r="BF23" s="106" t="s">
        <v>298</v>
      </c>
      <c r="BG23" s="107" t="s">
        <v>299</v>
      </c>
      <c r="BH23" s="107"/>
      <c r="BI23" s="107"/>
      <c r="BJ23" s="107"/>
      <c r="BK23" s="108"/>
      <c r="BL23" s="290">
        <v>-1</v>
      </c>
      <c r="BM23" s="272">
        <v>-1</v>
      </c>
      <c r="BN23" s="272">
        <v>-1</v>
      </c>
      <c r="BO23" s="272"/>
      <c r="BP23" s="181">
        <f t="shared" si="21"/>
        <v>-1</v>
      </c>
      <c r="BQ23" s="287" t="str">
        <f t="shared" si="10"/>
        <v>High Priority Data Gap</v>
      </c>
      <c r="BR23" s="273">
        <f t="shared" si="11"/>
        <v>1</v>
      </c>
      <c r="BS23" s="273">
        <f t="shared" si="12"/>
        <v>-1</v>
      </c>
      <c r="BT23" s="274">
        <v>-1</v>
      </c>
      <c r="BU23" s="274">
        <v>-1</v>
      </c>
      <c r="BV23" s="181" t="str">
        <f t="shared" si="17"/>
        <v>-1-1</v>
      </c>
      <c r="BW23" s="289" t="str">
        <f t="shared" si="22"/>
        <v>High Priority Data Gap</v>
      </c>
      <c r="BX23" s="295" t="s">
        <v>181</v>
      </c>
      <c r="BY23" s="486" t="s">
        <v>300</v>
      </c>
      <c r="BZ23" s="486" t="s">
        <v>301</v>
      </c>
      <c r="CA23" s="303"/>
      <c r="CB23" s="486" t="s">
        <v>302</v>
      </c>
      <c r="CC23" s="486" t="s">
        <v>303</v>
      </c>
      <c r="CD23" s="304"/>
    </row>
    <row r="24" spans="1:82" s="4" customFormat="1" ht="224" customHeight="1" thickBot="1">
      <c r="A24" s="64" t="s">
        <v>278</v>
      </c>
      <c r="B24" s="65" t="s">
        <v>60</v>
      </c>
      <c r="C24" s="65" t="s">
        <v>39</v>
      </c>
      <c r="D24" s="98" t="s">
        <v>65</v>
      </c>
      <c r="E24" s="523">
        <v>20</v>
      </c>
      <c r="F24" s="113" t="s">
        <v>304</v>
      </c>
      <c r="G24" s="259">
        <v>1</v>
      </c>
      <c r="H24" s="259">
        <v>1</v>
      </c>
      <c r="I24" s="259">
        <v>1</v>
      </c>
      <c r="J24" s="259" t="s">
        <v>186</v>
      </c>
      <c r="K24" s="181">
        <f t="shared" si="18"/>
        <v>1</v>
      </c>
      <c r="L24" s="260" t="str">
        <f t="shared" si="0"/>
        <v>Very Low</v>
      </c>
      <c r="M24" s="266">
        <f t="shared" si="1"/>
        <v>1</v>
      </c>
      <c r="N24" s="266">
        <f t="shared" si="23"/>
        <v>1</v>
      </c>
      <c r="O24" s="267">
        <v>3</v>
      </c>
      <c r="P24" s="267" t="s">
        <v>168</v>
      </c>
      <c r="Q24" s="181" t="str">
        <f t="shared" si="13"/>
        <v>13</v>
      </c>
      <c r="R24" s="260" t="str">
        <f t="shared" si="2"/>
        <v>Very Low</v>
      </c>
      <c r="S24" s="295" t="s">
        <v>181</v>
      </c>
      <c r="T24" s="298" t="s">
        <v>305</v>
      </c>
      <c r="U24" s="298" t="s">
        <v>167</v>
      </c>
      <c r="V24" s="298" t="s">
        <v>167</v>
      </c>
      <c r="W24" s="298" t="s">
        <v>167</v>
      </c>
      <c r="X24" s="298" t="s">
        <v>167</v>
      </c>
      <c r="Y24" s="299" t="s">
        <v>306</v>
      </c>
      <c r="Z24" s="80">
        <v>1</v>
      </c>
      <c r="AA24" s="67">
        <v>1</v>
      </c>
      <c r="AB24" s="67">
        <v>1</v>
      </c>
      <c r="AC24" s="67" t="s">
        <v>164</v>
      </c>
      <c r="AD24" s="181">
        <f t="shared" si="19"/>
        <v>1</v>
      </c>
      <c r="AE24" s="253" t="str">
        <f t="shared" si="14"/>
        <v>Very Low</v>
      </c>
      <c r="AF24" s="70">
        <f t="shared" si="3"/>
        <v>1</v>
      </c>
      <c r="AG24" s="70">
        <f t="shared" si="4"/>
        <v>1</v>
      </c>
      <c r="AH24" s="71">
        <v>3</v>
      </c>
      <c r="AI24" s="71">
        <v>3</v>
      </c>
      <c r="AJ24" s="181" t="str">
        <f t="shared" si="15"/>
        <v>13</v>
      </c>
      <c r="AK24" s="251" t="str">
        <f t="shared" si="5"/>
        <v>Very Low</v>
      </c>
      <c r="AL24" s="295" t="s">
        <v>181</v>
      </c>
      <c r="AM24" s="298" t="s">
        <v>307</v>
      </c>
      <c r="AN24" s="298" t="s">
        <v>308</v>
      </c>
      <c r="AO24" s="298" t="s">
        <v>171</v>
      </c>
      <c r="AP24" s="298" t="s">
        <v>171</v>
      </c>
      <c r="AQ24" s="298" t="s">
        <v>171</v>
      </c>
      <c r="AR24" s="298" t="s">
        <v>309</v>
      </c>
      <c r="AS24" s="290">
        <v>-1</v>
      </c>
      <c r="AT24" s="272">
        <v>-1</v>
      </c>
      <c r="AU24" s="272">
        <v>-1</v>
      </c>
      <c r="AV24" s="272"/>
      <c r="AW24" s="181">
        <f t="shared" si="20"/>
        <v>-1</v>
      </c>
      <c r="AX24" s="287" t="str">
        <f t="shared" si="6"/>
        <v>High Priority Data Gap</v>
      </c>
      <c r="AY24" s="273">
        <f t="shared" si="7"/>
        <v>1</v>
      </c>
      <c r="AZ24" s="273">
        <f t="shared" si="8"/>
        <v>-1</v>
      </c>
      <c r="BA24" s="274">
        <v>-1</v>
      </c>
      <c r="BB24" s="274">
        <v>-1</v>
      </c>
      <c r="BC24" s="181" t="str">
        <f t="shared" si="16"/>
        <v>-1-1</v>
      </c>
      <c r="BD24" s="289" t="str">
        <f t="shared" si="9"/>
        <v>High Priority Data Gap</v>
      </c>
      <c r="BE24" s="295" t="s">
        <v>165</v>
      </c>
      <c r="BF24" s="114"/>
      <c r="BG24" s="73"/>
      <c r="BH24" s="73"/>
      <c r="BI24" s="73"/>
      <c r="BJ24" s="73"/>
      <c r="BK24" s="74"/>
      <c r="BL24" s="276" t="s">
        <v>168</v>
      </c>
      <c r="BM24" s="276" t="s">
        <v>174</v>
      </c>
      <c r="BN24" s="276" t="s">
        <v>169</v>
      </c>
      <c r="BO24" s="276" t="s">
        <v>186</v>
      </c>
      <c r="BP24" s="181">
        <f t="shared" si="21"/>
        <v>8</v>
      </c>
      <c r="BQ24" s="409" t="str">
        <f t="shared" si="10"/>
        <v>Moderate</v>
      </c>
      <c r="BR24" s="410">
        <f t="shared" si="11"/>
        <v>4</v>
      </c>
      <c r="BS24" s="410">
        <f t="shared" si="12"/>
        <v>3</v>
      </c>
      <c r="BT24" s="276" t="s">
        <v>168</v>
      </c>
      <c r="BU24" s="276" t="s">
        <v>168</v>
      </c>
      <c r="BV24" s="181" t="str">
        <f t="shared" si="17"/>
        <v>33</v>
      </c>
      <c r="BW24" s="409" t="str">
        <f t="shared" si="22"/>
        <v>Moderate</v>
      </c>
      <c r="BX24" s="295"/>
      <c r="BY24" s="488" t="s">
        <v>310</v>
      </c>
      <c r="BZ24" s="484" t="s">
        <v>311</v>
      </c>
      <c r="CA24" s="484" t="s">
        <v>312</v>
      </c>
      <c r="CB24" s="298"/>
      <c r="CC24" s="298" t="s">
        <v>313</v>
      </c>
      <c r="CD24" s="299"/>
    </row>
    <row r="25" spans="1:82" s="4" customFormat="1" ht="239" customHeight="1" thickBot="1">
      <c r="A25" s="64" t="s">
        <v>314</v>
      </c>
      <c r="B25" s="65" t="s">
        <v>60</v>
      </c>
      <c r="C25" s="65" t="s">
        <v>54</v>
      </c>
      <c r="D25" s="98" t="s">
        <v>66</v>
      </c>
      <c r="E25" s="523">
        <v>21</v>
      </c>
      <c r="F25" s="113" t="s">
        <v>315</v>
      </c>
      <c r="G25" s="259">
        <v>1</v>
      </c>
      <c r="H25" s="259">
        <v>1</v>
      </c>
      <c r="I25" s="259">
        <v>1</v>
      </c>
      <c r="J25" s="259" t="s">
        <v>186</v>
      </c>
      <c r="K25" s="181">
        <f t="shared" si="18"/>
        <v>1</v>
      </c>
      <c r="L25" s="260" t="str">
        <f t="shared" si="0"/>
        <v>Very Low</v>
      </c>
      <c r="M25" s="266">
        <f t="shared" si="1"/>
        <v>1</v>
      </c>
      <c r="N25" s="266">
        <f t="shared" si="23"/>
        <v>1</v>
      </c>
      <c r="O25" s="267">
        <v>3</v>
      </c>
      <c r="P25" s="267">
        <v>4</v>
      </c>
      <c r="Q25" s="181" t="str">
        <f t="shared" si="13"/>
        <v>14</v>
      </c>
      <c r="R25" s="260" t="str">
        <f t="shared" si="2"/>
        <v>Low</v>
      </c>
      <c r="S25" s="295" t="s">
        <v>165</v>
      </c>
      <c r="T25" s="298" t="s">
        <v>316</v>
      </c>
      <c r="U25" s="298" t="s">
        <v>252</v>
      </c>
      <c r="V25" s="298" t="s">
        <v>167</v>
      </c>
      <c r="W25" s="298" t="s">
        <v>167</v>
      </c>
      <c r="X25" s="298" t="s">
        <v>167</v>
      </c>
      <c r="Y25" s="299" t="s">
        <v>317</v>
      </c>
      <c r="Z25" s="80">
        <v>1</v>
      </c>
      <c r="AA25" s="67">
        <v>1</v>
      </c>
      <c r="AB25" s="67">
        <v>1</v>
      </c>
      <c r="AC25" s="67" t="s">
        <v>172</v>
      </c>
      <c r="AD25" s="181">
        <f t="shared" si="19"/>
        <v>1</v>
      </c>
      <c r="AE25" s="253" t="str">
        <f t="shared" si="14"/>
        <v>Very Low</v>
      </c>
      <c r="AF25" s="70">
        <f t="shared" si="3"/>
        <v>1</v>
      </c>
      <c r="AG25" s="70">
        <f t="shared" si="4"/>
        <v>1</v>
      </c>
      <c r="AH25" s="71">
        <v>3</v>
      </c>
      <c r="AI25" s="71">
        <v>3</v>
      </c>
      <c r="AJ25" s="181" t="str">
        <f t="shared" si="15"/>
        <v>13</v>
      </c>
      <c r="AK25" s="251" t="str">
        <f t="shared" si="5"/>
        <v>Very Low</v>
      </c>
      <c r="AL25" s="295" t="s">
        <v>181</v>
      </c>
      <c r="AM25" s="298" t="s">
        <v>318</v>
      </c>
      <c r="AN25" s="298" t="s">
        <v>319</v>
      </c>
      <c r="AO25" s="298" t="s">
        <v>171</v>
      </c>
      <c r="AP25" s="298" t="s">
        <v>171</v>
      </c>
      <c r="AQ25" s="298" t="s">
        <v>171</v>
      </c>
      <c r="AR25" s="298" t="s">
        <v>320</v>
      </c>
      <c r="AS25" s="286"/>
      <c r="AT25" s="259"/>
      <c r="AU25" s="259"/>
      <c r="AV25" s="259"/>
      <c r="AW25" s="181">
        <f t="shared" si="20"/>
        <v>0</v>
      </c>
      <c r="AX25" s="287" t="str">
        <f t="shared" si="6"/>
        <v>Low Priority Data Gap</v>
      </c>
      <c r="AY25" s="266">
        <f t="shared" si="7"/>
        <v>0</v>
      </c>
      <c r="AZ25" s="266">
        <f t="shared" si="8"/>
        <v>0</v>
      </c>
      <c r="BA25" s="267"/>
      <c r="BB25" s="267"/>
      <c r="BC25" s="181" t="str">
        <f t="shared" si="16"/>
        <v>0</v>
      </c>
      <c r="BD25" s="289" t="str">
        <f t="shared" si="9"/>
        <v>Low Priority Data Gap</v>
      </c>
      <c r="BE25" s="295" t="s">
        <v>165</v>
      </c>
      <c r="BF25" s="114"/>
      <c r="BG25" s="73"/>
      <c r="BH25" s="73"/>
      <c r="BI25" s="73"/>
      <c r="BJ25" s="73"/>
      <c r="BK25" s="74"/>
      <c r="BL25" s="269" t="s">
        <v>169</v>
      </c>
      <c r="BM25" s="269" t="s">
        <v>169</v>
      </c>
      <c r="BN25" s="269" t="s">
        <v>169</v>
      </c>
      <c r="BO25" s="269" t="s">
        <v>186</v>
      </c>
      <c r="BP25" s="181">
        <f t="shared" si="21"/>
        <v>4</v>
      </c>
      <c r="BQ25" s="407" t="str">
        <f t="shared" si="10"/>
        <v>Low</v>
      </c>
      <c r="BR25" s="408">
        <f t="shared" si="11"/>
        <v>2</v>
      </c>
      <c r="BS25" s="408">
        <f t="shared" si="12"/>
        <v>2</v>
      </c>
      <c r="BT25" s="269" t="s">
        <v>168</v>
      </c>
      <c r="BU25" s="269" t="s">
        <v>168</v>
      </c>
      <c r="BV25" s="181" t="str">
        <f t="shared" si="17"/>
        <v>23</v>
      </c>
      <c r="BW25" s="407" t="str">
        <f t="shared" si="22"/>
        <v>Low</v>
      </c>
      <c r="BX25" s="295"/>
      <c r="BY25" s="484" t="s">
        <v>321</v>
      </c>
      <c r="BZ25" s="298"/>
      <c r="CA25" s="298"/>
      <c r="CB25" s="298"/>
      <c r="CC25" s="298"/>
      <c r="CD25" s="299"/>
    </row>
    <row r="26" spans="1:82" s="4" customFormat="1" ht="129" customHeight="1" thickBot="1">
      <c r="A26" s="97"/>
      <c r="B26" s="224" t="s">
        <v>60</v>
      </c>
      <c r="C26" s="224" t="s">
        <v>54</v>
      </c>
      <c r="D26" s="98" t="s">
        <v>67</v>
      </c>
      <c r="E26" s="525" t="s">
        <v>68</v>
      </c>
      <c r="F26" s="131"/>
      <c r="G26" s="290">
        <v>-1</v>
      </c>
      <c r="H26" s="272">
        <v>-1</v>
      </c>
      <c r="I26" s="272">
        <v>-1</v>
      </c>
      <c r="J26" s="272"/>
      <c r="K26" s="181">
        <f t="shared" ref="K26" si="25">(M26*I26)</f>
        <v>-1</v>
      </c>
      <c r="L26" s="287" t="str">
        <f t="shared" ref="L26" si="26">VLOOKUP(M26*I26,biorisk,3,FALSE)</f>
        <v>High Priority Data Gap</v>
      </c>
      <c r="M26" s="273">
        <f t="shared" ref="M26" si="27">VLOOKUP(G26*H26,likelihood,2,FALSE)</f>
        <v>1</v>
      </c>
      <c r="N26" s="273">
        <f t="shared" ref="N26" si="28">VLOOKUP(M26*I26,biorisk,2,FALSE)</f>
        <v>-1</v>
      </c>
      <c r="O26" s="274">
        <v>-1</v>
      </c>
      <c r="P26" s="274">
        <v>-1</v>
      </c>
      <c r="Q26" s="181" t="str">
        <f t="shared" si="13"/>
        <v>-1-1</v>
      </c>
      <c r="R26" s="289" t="str">
        <f t="shared" si="2"/>
        <v>High Priority Data Gap</v>
      </c>
      <c r="S26" s="296" t="s">
        <v>181</v>
      </c>
      <c r="T26" s="300" t="s">
        <v>322</v>
      </c>
      <c r="U26" s="300"/>
      <c r="V26" s="300"/>
      <c r="W26" s="300"/>
      <c r="X26" s="300"/>
      <c r="Y26" s="302"/>
      <c r="Z26" s="263">
        <v>-1</v>
      </c>
      <c r="AA26" s="263">
        <v>-1</v>
      </c>
      <c r="AB26" s="263">
        <v>-1</v>
      </c>
      <c r="AC26" s="263">
        <v>-1</v>
      </c>
      <c r="AD26" s="181">
        <f t="shared" si="19"/>
        <v>-1</v>
      </c>
      <c r="AE26" s="260" t="str">
        <f t="shared" si="14"/>
        <v>High Priority Data Gap</v>
      </c>
      <c r="AF26" s="266">
        <f t="shared" si="3"/>
        <v>1</v>
      </c>
      <c r="AG26" s="266">
        <f t="shared" si="4"/>
        <v>-1</v>
      </c>
      <c r="AH26" s="269">
        <v>-1</v>
      </c>
      <c r="AI26" s="269">
        <v>-1</v>
      </c>
      <c r="AJ26" s="181" t="str">
        <f t="shared" si="15"/>
        <v>-1-1</v>
      </c>
      <c r="AK26" s="260" t="str">
        <f t="shared" si="5"/>
        <v>High Priority Data Gap</v>
      </c>
      <c r="AL26" s="296" t="s">
        <v>181</v>
      </c>
      <c r="AM26" s="300" t="s">
        <v>322</v>
      </c>
      <c r="AN26" s="300"/>
      <c r="AO26" s="300"/>
      <c r="AP26" s="300"/>
      <c r="AQ26" s="300"/>
      <c r="AR26" s="302"/>
      <c r="AS26" s="290">
        <v>-1</v>
      </c>
      <c r="AT26" s="272">
        <v>-1</v>
      </c>
      <c r="AU26" s="272">
        <v>-1</v>
      </c>
      <c r="AV26" s="272"/>
      <c r="AW26" s="181">
        <f t="shared" ref="AW26" si="29">(AY26*AU26)</f>
        <v>-1</v>
      </c>
      <c r="AX26" s="287" t="str">
        <f t="shared" ref="AX26" si="30">VLOOKUP(AY26*AU26,biorisk,3,FALSE)</f>
        <v>High Priority Data Gap</v>
      </c>
      <c r="AY26" s="273">
        <f t="shared" ref="AY26" si="31">VLOOKUP(AS26*AT26,likelihood,2,FALSE)</f>
        <v>1</v>
      </c>
      <c r="AZ26" s="273">
        <f t="shared" ref="AZ26" si="32">VLOOKUP(AY26*AU26,biorisk,2,FALSE)</f>
        <v>-1</v>
      </c>
      <c r="BA26" s="274">
        <v>-1</v>
      </c>
      <c r="BB26" s="274">
        <v>-1</v>
      </c>
      <c r="BC26" s="181" t="str">
        <f t="shared" si="16"/>
        <v>-1-1</v>
      </c>
      <c r="BD26" s="289" t="str">
        <f t="shared" si="9"/>
        <v>High Priority Data Gap</v>
      </c>
      <c r="BE26" s="296" t="s">
        <v>181</v>
      </c>
      <c r="BF26" s="83" t="s">
        <v>324</v>
      </c>
      <c r="BG26" s="77"/>
      <c r="BH26" s="77"/>
      <c r="BI26" s="77"/>
      <c r="BJ26" s="77"/>
      <c r="BK26" s="78"/>
      <c r="BL26" s="276" t="s">
        <v>168</v>
      </c>
      <c r="BM26" s="413" t="s">
        <v>175</v>
      </c>
      <c r="BN26" s="413" t="s">
        <v>168</v>
      </c>
      <c r="BO26" s="413" t="s">
        <v>186</v>
      </c>
      <c r="BP26" s="181">
        <f t="shared" si="21"/>
        <v>9</v>
      </c>
      <c r="BQ26" s="407" t="str">
        <f t="shared" ref="BQ26" si="33">VLOOKUP(BR26*BN26,biorisk,3,FALSE)</f>
        <v>Moderate</v>
      </c>
      <c r="BR26" s="408">
        <f t="shared" ref="BR26" si="34">VLOOKUP(BL26*BM26,likelihood,2,FALSE)</f>
        <v>3</v>
      </c>
      <c r="BS26" s="408">
        <f t="shared" ref="BS26" si="35">VLOOKUP(BR26*BN26,biorisk,2,FALSE)</f>
        <v>3</v>
      </c>
      <c r="BT26" s="269" t="s">
        <v>168</v>
      </c>
      <c r="BU26" s="269" t="s">
        <v>168</v>
      </c>
      <c r="BV26" s="181" t="str">
        <f t="shared" si="17"/>
        <v>33</v>
      </c>
      <c r="BW26" s="407" t="str">
        <f t="shared" ref="BW26" si="36">VLOOKUP(BS26&amp;BU26,futurerisk,3,FALSE)</f>
        <v>Moderate</v>
      </c>
      <c r="BX26" s="296"/>
      <c r="BY26" s="487" t="s">
        <v>325</v>
      </c>
      <c r="BZ26" s="300"/>
      <c r="CA26" s="300"/>
      <c r="CB26" s="300"/>
      <c r="CC26" s="300"/>
      <c r="CD26" s="302"/>
    </row>
    <row r="27" spans="1:82" s="4" customFormat="1" ht="107.25" customHeight="1" thickBot="1">
      <c r="A27" s="97" t="s">
        <v>326</v>
      </c>
      <c r="B27" s="199" t="s">
        <v>60</v>
      </c>
      <c r="C27" s="199" t="s">
        <v>54</v>
      </c>
      <c r="D27" s="57" t="s">
        <v>69</v>
      </c>
      <c r="E27" s="522">
        <v>23</v>
      </c>
      <c r="F27" s="131"/>
      <c r="G27" s="263"/>
      <c r="H27" s="263"/>
      <c r="I27" s="263"/>
      <c r="J27" s="263"/>
      <c r="K27" s="181">
        <f t="shared" si="18"/>
        <v>0</v>
      </c>
      <c r="L27" s="260" t="str">
        <f t="shared" si="0"/>
        <v>Low Priority Data Gap</v>
      </c>
      <c r="M27" s="266">
        <f t="shared" si="1"/>
        <v>0</v>
      </c>
      <c r="N27" s="268">
        <f t="shared" si="23"/>
        <v>0</v>
      </c>
      <c r="O27" s="269"/>
      <c r="P27" s="269"/>
      <c r="Q27" s="181" t="str">
        <f t="shared" si="13"/>
        <v>0</v>
      </c>
      <c r="R27" s="260" t="str">
        <f t="shared" si="2"/>
        <v>Low Priority Data Gap</v>
      </c>
      <c r="S27" s="296" t="s">
        <v>181</v>
      </c>
      <c r="T27" s="300" t="s">
        <v>327</v>
      </c>
      <c r="U27" s="300"/>
      <c r="V27" s="300" t="s">
        <v>167</v>
      </c>
      <c r="W27" s="300" t="s">
        <v>167</v>
      </c>
      <c r="X27" s="300" t="s">
        <v>167</v>
      </c>
      <c r="Y27" s="302"/>
      <c r="Z27" s="81"/>
      <c r="AA27" s="82"/>
      <c r="AB27" s="82"/>
      <c r="AC27" s="82"/>
      <c r="AD27" s="181">
        <f t="shared" si="19"/>
        <v>0</v>
      </c>
      <c r="AE27" s="253" t="str">
        <f t="shared" si="14"/>
        <v>Low Priority Data Gap</v>
      </c>
      <c r="AF27" s="62">
        <f t="shared" ref="AF27:AF49" si="37">VLOOKUP(Z27*AA27,likelihood,2,FALSE)</f>
        <v>0</v>
      </c>
      <c r="AG27" s="62">
        <f t="shared" ref="AG27:AG49" si="38">VLOOKUP(AF27*AB27,biorisk,2,FALSE)</f>
        <v>0</v>
      </c>
      <c r="AH27" s="63"/>
      <c r="AI27" s="63"/>
      <c r="AJ27" s="181" t="str">
        <f t="shared" si="15"/>
        <v>0</v>
      </c>
      <c r="AK27" s="251" t="str">
        <f t="shared" si="5"/>
        <v>Low Priority Data Gap</v>
      </c>
      <c r="AL27" s="296" t="s">
        <v>165</v>
      </c>
      <c r="AM27" s="300"/>
      <c r="AN27" s="300"/>
      <c r="AO27" s="300"/>
      <c r="AP27" s="300"/>
      <c r="AQ27" s="300"/>
      <c r="AR27" s="300"/>
      <c r="AS27" s="288"/>
      <c r="AT27" s="263"/>
      <c r="AU27" s="263"/>
      <c r="AV27" s="263"/>
      <c r="AW27" s="181">
        <f t="shared" si="20"/>
        <v>0</v>
      </c>
      <c r="AX27" s="287" t="str">
        <f t="shared" si="6"/>
        <v>Low Priority Data Gap</v>
      </c>
      <c r="AY27" s="268">
        <f t="shared" ref="AY27:AY49" si="39">VLOOKUP(AS27*AT27,likelihood,2,FALSE)</f>
        <v>0</v>
      </c>
      <c r="AZ27" s="268">
        <f t="shared" ref="AZ27:AZ49" si="40">VLOOKUP(AY27*AU27,biorisk,2,FALSE)</f>
        <v>0</v>
      </c>
      <c r="BA27" s="269"/>
      <c r="BB27" s="269"/>
      <c r="BC27" s="181" t="str">
        <f t="shared" si="16"/>
        <v>0</v>
      </c>
      <c r="BD27" s="289" t="str">
        <f t="shared" si="9"/>
        <v>Low Priority Data Gap</v>
      </c>
      <c r="BE27" s="296" t="s">
        <v>165</v>
      </c>
      <c r="BF27" s="83"/>
      <c r="BG27" s="77"/>
      <c r="BH27" s="77"/>
      <c r="BI27" s="77"/>
      <c r="BJ27" s="77"/>
      <c r="BK27" s="78"/>
      <c r="BL27" s="269"/>
      <c r="BM27" s="269"/>
      <c r="BN27" s="269"/>
      <c r="BO27" s="269"/>
      <c r="BP27" s="181">
        <f t="shared" si="21"/>
        <v>0</v>
      </c>
      <c r="BQ27" s="407" t="str">
        <f t="shared" ref="BQ27:BQ33" si="41">VLOOKUP(BR27*BN27,biorisk,3,FALSE)</f>
        <v>Low Priority Data Gap</v>
      </c>
      <c r="BR27" s="408">
        <f t="shared" si="11"/>
        <v>0</v>
      </c>
      <c r="BS27" s="408">
        <f t="shared" si="12"/>
        <v>0</v>
      </c>
      <c r="BT27" s="269"/>
      <c r="BU27" s="269"/>
      <c r="BV27" s="181" t="str">
        <f t="shared" si="17"/>
        <v>0</v>
      </c>
      <c r="BW27" s="407" t="str">
        <f t="shared" si="22"/>
        <v>Low Priority Data Gap</v>
      </c>
      <c r="BX27" s="296"/>
      <c r="BY27" s="300" t="s">
        <v>328</v>
      </c>
      <c r="BZ27" s="300"/>
      <c r="CA27" s="300"/>
      <c r="CB27" s="300"/>
      <c r="CC27" s="300"/>
      <c r="CD27" s="302"/>
    </row>
    <row r="28" spans="1:82" ht="88.5" customHeight="1" thickBot="1">
      <c r="A28" s="97" t="s">
        <v>326</v>
      </c>
      <c r="B28" s="199" t="s">
        <v>60</v>
      </c>
      <c r="C28" s="199" t="s">
        <v>54</v>
      </c>
      <c r="D28" s="57" t="s">
        <v>71</v>
      </c>
      <c r="E28" s="522">
        <v>24</v>
      </c>
      <c r="F28" s="131"/>
      <c r="G28" s="263"/>
      <c r="H28" s="263"/>
      <c r="I28" s="263"/>
      <c r="J28" s="263"/>
      <c r="K28" s="181">
        <f t="shared" si="18"/>
        <v>0</v>
      </c>
      <c r="L28" s="260" t="str">
        <f t="shared" si="0"/>
        <v>Low Priority Data Gap</v>
      </c>
      <c r="M28" s="266">
        <f t="shared" si="1"/>
        <v>0</v>
      </c>
      <c r="N28" s="270">
        <f t="shared" si="23"/>
        <v>0</v>
      </c>
      <c r="O28" s="271"/>
      <c r="P28" s="271"/>
      <c r="Q28" s="181" t="str">
        <f t="shared" si="13"/>
        <v>0</v>
      </c>
      <c r="R28" s="260" t="str">
        <f t="shared" si="2"/>
        <v>Low Priority Data Gap</v>
      </c>
      <c r="S28" s="296" t="s">
        <v>181</v>
      </c>
      <c r="T28" s="300" t="s">
        <v>327</v>
      </c>
      <c r="U28" s="300"/>
      <c r="V28" s="300" t="s">
        <v>167</v>
      </c>
      <c r="W28" s="300" t="s">
        <v>167</v>
      </c>
      <c r="X28" s="300" t="s">
        <v>167</v>
      </c>
      <c r="Y28" s="302"/>
      <c r="Z28" s="81"/>
      <c r="AA28" s="82"/>
      <c r="AB28" s="82"/>
      <c r="AC28" s="82"/>
      <c r="AD28" s="181">
        <f t="shared" si="19"/>
        <v>0</v>
      </c>
      <c r="AE28" s="253" t="str">
        <f t="shared" si="14"/>
        <v>Low Priority Data Gap</v>
      </c>
      <c r="AF28" s="90">
        <f t="shared" si="37"/>
        <v>0</v>
      </c>
      <c r="AG28" s="90">
        <f t="shared" si="38"/>
        <v>0</v>
      </c>
      <c r="AH28" s="91"/>
      <c r="AI28" s="91"/>
      <c r="AJ28" s="181" t="str">
        <f t="shared" si="15"/>
        <v>0</v>
      </c>
      <c r="AK28" s="251" t="str">
        <f t="shared" si="5"/>
        <v>Low Priority Data Gap</v>
      </c>
      <c r="AL28" s="296" t="s">
        <v>165</v>
      </c>
      <c r="AM28" s="300"/>
      <c r="AN28" s="300"/>
      <c r="AO28" s="300"/>
      <c r="AP28" s="300"/>
      <c r="AQ28" s="300"/>
      <c r="AR28" s="300"/>
      <c r="AS28" s="288"/>
      <c r="AT28" s="263"/>
      <c r="AU28" s="263"/>
      <c r="AV28" s="263"/>
      <c r="AW28" s="181">
        <f t="shared" si="20"/>
        <v>0</v>
      </c>
      <c r="AX28" s="287" t="str">
        <f t="shared" si="6"/>
        <v>Low Priority Data Gap</v>
      </c>
      <c r="AY28" s="270">
        <f t="shared" si="39"/>
        <v>0</v>
      </c>
      <c r="AZ28" s="270">
        <f t="shared" si="40"/>
        <v>0</v>
      </c>
      <c r="BA28" s="271"/>
      <c r="BB28" s="271"/>
      <c r="BC28" s="181" t="str">
        <f t="shared" si="16"/>
        <v>0</v>
      </c>
      <c r="BD28" s="289" t="str">
        <f t="shared" si="9"/>
        <v>Low Priority Data Gap</v>
      </c>
      <c r="BE28" s="296" t="s">
        <v>165</v>
      </c>
      <c r="BF28" s="76"/>
      <c r="BK28" s="78"/>
      <c r="BL28" s="276"/>
      <c r="BM28" s="276"/>
      <c r="BN28" s="276"/>
      <c r="BO28" s="276"/>
      <c r="BP28" s="181">
        <f t="shared" si="21"/>
        <v>0</v>
      </c>
      <c r="BQ28" s="409" t="str">
        <f t="shared" si="41"/>
        <v>Low Priority Data Gap</v>
      </c>
      <c r="BR28" s="410">
        <f t="shared" si="11"/>
        <v>0</v>
      </c>
      <c r="BS28" s="410">
        <f t="shared" si="12"/>
        <v>0</v>
      </c>
      <c r="BT28" s="276"/>
      <c r="BU28" s="276"/>
      <c r="BV28" s="181" t="str">
        <f t="shared" si="17"/>
        <v>0</v>
      </c>
      <c r="BW28" s="409" t="str">
        <f t="shared" si="22"/>
        <v>Low Priority Data Gap</v>
      </c>
      <c r="BX28" s="296"/>
      <c r="BY28" s="300" t="s">
        <v>328</v>
      </c>
      <c r="BZ28" s="300"/>
      <c r="CA28" s="300"/>
      <c r="CB28" s="300"/>
      <c r="CC28" s="300"/>
      <c r="CD28" s="302"/>
    </row>
    <row r="29" spans="1:82" ht="312">
      <c r="A29" s="64" t="s">
        <v>278</v>
      </c>
      <c r="B29" s="65" t="s">
        <v>60</v>
      </c>
      <c r="C29" s="65" t="s">
        <v>47</v>
      </c>
      <c r="D29" s="98" t="s">
        <v>72</v>
      </c>
      <c r="E29" s="523">
        <v>25</v>
      </c>
      <c r="F29" s="528" t="s">
        <v>329</v>
      </c>
      <c r="G29" s="263">
        <v>-1</v>
      </c>
      <c r="H29" s="263">
        <v>-1</v>
      </c>
      <c r="I29" s="263">
        <v>-1</v>
      </c>
      <c r="J29" s="263"/>
      <c r="K29" s="181">
        <f t="shared" si="18"/>
        <v>-1</v>
      </c>
      <c r="L29" s="529" t="str">
        <f t="shared" si="0"/>
        <v>High Priority Data Gap</v>
      </c>
      <c r="M29" s="530">
        <f t="shared" ref="M29:M74" si="42">VLOOKUP(G29*H29,likelihood,2,FALSE)</f>
        <v>1</v>
      </c>
      <c r="N29" s="530">
        <f t="shared" si="23"/>
        <v>-1</v>
      </c>
      <c r="O29" s="531">
        <v>-1</v>
      </c>
      <c r="P29" s="531">
        <v>-1</v>
      </c>
      <c r="Q29" s="181" t="str">
        <f t="shared" si="13"/>
        <v>-1-1</v>
      </c>
      <c r="R29" s="529" t="str">
        <f t="shared" ref="R29" si="43">VLOOKUP(N29&amp;P29,futurerisk,3,FALSE)</f>
        <v>High Priority Data Gap</v>
      </c>
      <c r="S29" s="295" t="s">
        <v>181</v>
      </c>
      <c r="T29" s="298" t="s">
        <v>330</v>
      </c>
      <c r="U29" s="298" t="s">
        <v>331</v>
      </c>
      <c r="V29" s="298" t="s">
        <v>167</v>
      </c>
      <c r="W29" s="298" t="s">
        <v>167</v>
      </c>
      <c r="X29" s="298" t="s">
        <v>167</v>
      </c>
      <c r="Y29" s="299" t="s">
        <v>167</v>
      </c>
      <c r="Z29" s="80">
        <v>1</v>
      </c>
      <c r="AA29" s="67">
        <v>5</v>
      </c>
      <c r="AB29" s="67">
        <v>5</v>
      </c>
      <c r="AC29" s="67" t="s">
        <v>172</v>
      </c>
      <c r="AD29" s="181">
        <f t="shared" si="19"/>
        <v>10</v>
      </c>
      <c r="AE29" s="253" t="str">
        <f t="shared" si="14"/>
        <v>Moderate</v>
      </c>
      <c r="AF29" s="70">
        <f t="shared" si="37"/>
        <v>2</v>
      </c>
      <c r="AG29" s="70">
        <f t="shared" si="38"/>
        <v>3</v>
      </c>
      <c r="AH29" s="71">
        <v>3</v>
      </c>
      <c r="AI29" s="71">
        <v>4</v>
      </c>
      <c r="AJ29" s="181" t="str">
        <f t="shared" si="15"/>
        <v>34</v>
      </c>
      <c r="AK29" s="251" t="str">
        <f t="shared" si="5"/>
        <v>High</v>
      </c>
      <c r="AL29" s="295" t="s">
        <v>181</v>
      </c>
      <c r="AM29" s="298" t="s">
        <v>332</v>
      </c>
      <c r="AN29" s="298" t="s">
        <v>333</v>
      </c>
      <c r="AO29" s="308" t="s">
        <v>171</v>
      </c>
      <c r="AP29" s="308" t="s">
        <v>171</v>
      </c>
      <c r="AQ29" s="308" t="s">
        <v>171</v>
      </c>
      <c r="AR29" s="308" t="s">
        <v>171</v>
      </c>
      <c r="AS29" s="286">
        <v>3</v>
      </c>
      <c r="AT29" s="259">
        <v>2</v>
      </c>
      <c r="AU29" s="259">
        <v>2</v>
      </c>
      <c r="AV29" s="259" t="s">
        <v>172</v>
      </c>
      <c r="AW29" s="181">
        <f t="shared" si="20"/>
        <v>4</v>
      </c>
      <c r="AX29" s="287" t="str">
        <f t="shared" si="6"/>
        <v>Low</v>
      </c>
      <c r="AY29" s="266">
        <f t="shared" si="39"/>
        <v>2</v>
      </c>
      <c r="AZ29" s="266">
        <f t="shared" si="40"/>
        <v>2</v>
      </c>
      <c r="BA29" s="267">
        <v>3</v>
      </c>
      <c r="BB29" s="267">
        <v>3</v>
      </c>
      <c r="BC29" s="181" t="str">
        <f t="shared" si="16"/>
        <v>23</v>
      </c>
      <c r="BD29" s="289" t="str">
        <f t="shared" si="9"/>
        <v>Low</v>
      </c>
      <c r="BE29" s="295" t="s">
        <v>165</v>
      </c>
      <c r="BF29" s="93" t="s">
        <v>334</v>
      </c>
      <c r="BG29" s="73" t="s">
        <v>335</v>
      </c>
      <c r="BH29" s="73"/>
      <c r="BI29" s="73"/>
      <c r="BJ29" s="73"/>
      <c r="BK29" s="74"/>
      <c r="BL29" s="276" t="s">
        <v>169</v>
      </c>
      <c r="BM29" s="276" t="s">
        <v>174</v>
      </c>
      <c r="BN29" s="276" t="s">
        <v>169</v>
      </c>
      <c r="BO29" s="276" t="s">
        <v>186</v>
      </c>
      <c r="BP29" s="181">
        <f t="shared" si="21"/>
        <v>6</v>
      </c>
      <c r="BQ29" s="409" t="str">
        <f t="shared" si="41"/>
        <v>Low</v>
      </c>
      <c r="BR29" s="410">
        <f t="shared" si="11"/>
        <v>3</v>
      </c>
      <c r="BS29" s="410">
        <f t="shared" si="12"/>
        <v>2</v>
      </c>
      <c r="BT29" s="276" t="s">
        <v>168</v>
      </c>
      <c r="BU29" s="276" t="s">
        <v>168</v>
      </c>
      <c r="BV29" s="181" t="str">
        <f t="shared" si="17"/>
        <v>23</v>
      </c>
      <c r="BW29" s="409" t="str">
        <f t="shared" si="22"/>
        <v>Low</v>
      </c>
      <c r="BX29" s="295"/>
      <c r="BY29" s="484" t="s">
        <v>336</v>
      </c>
      <c r="BZ29" s="298"/>
      <c r="CA29" s="298"/>
      <c r="CB29" s="298"/>
      <c r="CC29" s="298"/>
      <c r="CD29" s="299"/>
    </row>
    <row r="30" spans="1:82" ht="240" customHeight="1" thickBot="1">
      <c r="A30" s="97" t="s">
        <v>278</v>
      </c>
      <c r="B30" s="199" t="s">
        <v>60</v>
      </c>
      <c r="C30" s="199" t="s">
        <v>54</v>
      </c>
      <c r="D30" s="57" t="s">
        <v>73</v>
      </c>
      <c r="E30" s="522">
        <v>26</v>
      </c>
      <c r="F30" s="131" t="s">
        <v>337</v>
      </c>
      <c r="G30" s="263">
        <v>-1</v>
      </c>
      <c r="H30" s="263">
        <v>-1</v>
      </c>
      <c r="I30" s="263">
        <v>-1</v>
      </c>
      <c r="J30" s="263"/>
      <c r="K30" s="181">
        <f t="shared" si="18"/>
        <v>-1</v>
      </c>
      <c r="L30" s="529" t="str">
        <f t="shared" si="0"/>
        <v>High Priority Data Gap</v>
      </c>
      <c r="M30" s="530">
        <f t="shared" si="42"/>
        <v>1</v>
      </c>
      <c r="N30" s="530">
        <f t="shared" si="23"/>
        <v>-1</v>
      </c>
      <c r="O30" s="531">
        <v>-1</v>
      </c>
      <c r="P30" s="531">
        <v>-1</v>
      </c>
      <c r="Q30" s="181" t="str">
        <f t="shared" si="13"/>
        <v>-1-1</v>
      </c>
      <c r="R30" s="529" t="str">
        <f t="shared" ref="R30:R32" si="44">VLOOKUP(N30&amp;P30,futurerisk,3,FALSE)</f>
        <v>High Priority Data Gap</v>
      </c>
      <c r="S30" s="296" t="s">
        <v>165</v>
      </c>
      <c r="T30" s="300"/>
      <c r="U30" s="300"/>
      <c r="V30" s="300" t="s">
        <v>167</v>
      </c>
      <c r="W30" s="300" t="s">
        <v>167</v>
      </c>
      <c r="X30" s="300" t="s">
        <v>167</v>
      </c>
      <c r="Y30" s="302"/>
      <c r="Z30" s="263">
        <v>-1</v>
      </c>
      <c r="AA30" s="263">
        <v>-1</v>
      </c>
      <c r="AB30" s="263">
        <v>-1</v>
      </c>
      <c r="AC30" s="263"/>
      <c r="AD30" s="181">
        <f t="shared" si="19"/>
        <v>-1</v>
      </c>
      <c r="AE30" s="529" t="str">
        <f t="shared" si="14"/>
        <v>High Priority Data Gap</v>
      </c>
      <c r="AF30" s="530">
        <f t="shared" si="37"/>
        <v>1</v>
      </c>
      <c r="AG30" s="530">
        <f t="shared" si="38"/>
        <v>-1</v>
      </c>
      <c r="AH30" s="531">
        <v>-1</v>
      </c>
      <c r="AI30" s="531">
        <v>-1</v>
      </c>
      <c r="AJ30" s="181" t="str">
        <f t="shared" si="15"/>
        <v>-1-1</v>
      </c>
      <c r="AK30" s="529" t="str">
        <f t="shared" si="5"/>
        <v>High Priority Data Gap</v>
      </c>
      <c r="AL30" s="296" t="s">
        <v>165</v>
      </c>
      <c r="AM30" s="300"/>
      <c r="AN30" s="300"/>
      <c r="AO30" s="300"/>
      <c r="AP30" s="300"/>
      <c r="AQ30" s="300"/>
      <c r="AR30" s="300"/>
      <c r="AS30" s="263">
        <v>-1</v>
      </c>
      <c r="AT30" s="263">
        <v>-1</v>
      </c>
      <c r="AU30" s="263">
        <v>-1</v>
      </c>
      <c r="AV30" s="263"/>
      <c r="AW30" s="181">
        <f t="shared" si="20"/>
        <v>-1</v>
      </c>
      <c r="AX30" s="529" t="str">
        <f t="shared" si="6"/>
        <v>High Priority Data Gap</v>
      </c>
      <c r="AY30" s="530">
        <f t="shared" si="39"/>
        <v>1</v>
      </c>
      <c r="AZ30" s="530">
        <f t="shared" si="40"/>
        <v>-1</v>
      </c>
      <c r="BA30" s="531">
        <v>-1</v>
      </c>
      <c r="BB30" s="531">
        <v>-1</v>
      </c>
      <c r="BC30" s="181" t="str">
        <f t="shared" si="16"/>
        <v>-1-1</v>
      </c>
      <c r="BD30" s="529" t="str">
        <f t="shared" si="9"/>
        <v>High Priority Data Gap</v>
      </c>
      <c r="BE30" s="296" t="s">
        <v>165</v>
      </c>
      <c r="BF30" s="76"/>
      <c r="BJ30" s="77" t="s">
        <v>338</v>
      </c>
      <c r="BK30" s="78"/>
      <c r="BL30" s="263">
        <v>-1</v>
      </c>
      <c r="BM30" s="263">
        <v>-1</v>
      </c>
      <c r="BN30" s="263">
        <v>-1</v>
      </c>
      <c r="BO30" s="263"/>
      <c r="BP30" s="181">
        <f t="shared" si="21"/>
        <v>-1</v>
      </c>
      <c r="BQ30" s="529" t="str">
        <f t="shared" si="41"/>
        <v>High Priority Data Gap</v>
      </c>
      <c r="BR30" s="530">
        <f t="shared" si="11"/>
        <v>1</v>
      </c>
      <c r="BS30" s="530">
        <f t="shared" si="12"/>
        <v>-1</v>
      </c>
      <c r="BT30" s="531">
        <v>-1</v>
      </c>
      <c r="BU30" s="531">
        <v>-1</v>
      </c>
      <c r="BV30" s="181" t="str">
        <f t="shared" si="17"/>
        <v>-1-1</v>
      </c>
      <c r="BW30" s="529" t="str">
        <f t="shared" si="22"/>
        <v>High Priority Data Gap</v>
      </c>
      <c r="BX30" s="296"/>
      <c r="BY30" s="300" t="s">
        <v>271</v>
      </c>
      <c r="BZ30" s="300"/>
      <c r="CA30" s="300"/>
      <c r="CB30" s="300"/>
      <c r="CC30" s="300"/>
      <c r="CD30" s="302"/>
    </row>
    <row r="31" spans="1:82" ht="127" thickBot="1">
      <c r="A31" s="97" t="s">
        <v>278</v>
      </c>
      <c r="B31" s="199" t="s">
        <v>60</v>
      </c>
      <c r="C31" s="199" t="s">
        <v>54</v>
      </c>
      <c r="D31" s="57" t="s">
        <v>74</v>
      </c>
      <c r="E31" s="522">
        <v>27</v>
      </c>
      <c r="F31" s="131" t="s">
        <v>265</v>
      </c>
      <c r="G31" s="263">
        <v>-1</v>
      </c>
      <c r="H31" s="263">
        <v>-1</v>
      </c>
      <c r="I31" s="263">
        <v>-1</v>
      </c>
      <c r="J31" s="263"/>
      <c r="K31" s="181">
        <f t="shared" si="18"/>
        <v>-1</v>
      </c>
      <c r="L31" s="529" t="str">
        <f t="shared" si="0"/>
        <v>High Priority Data Gap</v>
      </c>
      <c r="M31" s="530">
        <f t="shared" si="42"/>
        <v>1</v>
      </c>
      <c r="N31" s="530">
        <f t="shared" si="23"/>
        <v>-1</v>
      </c>
      <c r="O31" s="531">
        <v>-1</v>
      </c>
      <c r="P31" s="531">
        <v>-1</v>
      </c>
      <c r="Q31" s="181" t="str">
        <f t="shared" si="13"/>
        <v>-1-1</v>
      </c>
      <c r="R31" s="529" t="str">
        <f t="shared" si="44"/>
        <v>High Priority Data Gap</v>
      </c>
      <c r="S31" s="296" t="s">
        <v>165</v>
      </c>
      <c r="T31" s="300"/>
      <c r="U31" s="300"/>
      <c r="V31" s="300" t="s">
        <v>167</v>
      </c>
      <c r="W31" s="300" t="s">
        <v>167</v>
      </c>
      <c r="X31" s="300" t="s">
        <v>167</v>
      </c>
      <c r="Y31" s="302"/>
      <c r="Z31" s="81"/>
      <c r="AA31" s="82"/>
      <c r="AB31" s="82"/>
      <c r="AC31" s="82"/>
      <c r="AD31" s="181">
        <f t="shared" si="19"/>
        <v>0</v>
      </c>
      <c r="AE31" s="253" t="str">
        <f t="shared" si="14"/>
        <v>Low Priority Data Gap</v>
      </c>
      <c r="AF31" s="54">
        <f t="shared" si="37"/>
        <v>0</v>
      </c>
      <c r="AG31" s="54">
        <f t="shared" si="38"/>
        <v>0</v>
      </c>
      <c r="AH31" s="55"/>
      <c r="AI31" s="55"/>
      <c r="AJ31" s="181" t="str">
        <f t="shared" si="15"/>
        <v>0</v>
      </c>
      <c r="AK31" s="251" t="str">
        <f t="shared" si="5"/>
        <v>Low Priority Data Gap</v>
      </c>
      <c r="AL31" s="296" t="s">
        <v>165</v>
      </c>
      <c r="AM31" s="300"/>
      <c r="AN31" s="300"/>
      <c r="AO31" s="300"/>
      <c r="AP31" s="300"/>
      <c r="AQ31" s="300"/>
      <c r="AR31" s="300"/>
      <c r="AS31" s="263">
        <v>-1</v>
      </c>
      <c r="AT31" s="263">
        <v>-1</v>
      </c>
      <c r="AU31" s="263">
        <v>-1</v>
      </c>
      <c r="AV31" s="263"/>
      <c r="AW31" s="181">
        <f t="shared" si="20"/>
        <v>-1</v>
      </c>
      <c r="AX31" s="529" t="str">
        <f t="shared" si="6"/>
        <v>High Priority Data Gap</v>
      </c>
      <c r="AY31" s="530">
        <f t="shared" si="39"/>
        <v>1</v>
      </c>
      <c r="AZ31" s="530">
        <f t="shared" si="40"/>
        <v>-1</v>
      </c>
      <c r="BA31" s="531">
        <v>-1</v>
      </c>
      <c r="BB31" s="531">
        <v>-1</v>
      </c>
      <c r="BC31" s="181" t="str">
        <f t="shared" si="16"/>
        <v>-1-1</v>
      </c>
      <c r="BD31" s="529" t="str">
        <f t="shared" si="9"/>
        <v>High Priority Data Gap</v>
      </c>
      <c r="BE31" s="296" t="s">
        <v>165</v>
      </c>
      <c r="BF31" s="76"/>
      <c r="BK31" s="78"/>
      <c r="BL31" s="263">
        <v>-1</v>
      </c>
      <c r="BM31" s="263">
        <v>-1</v>
      </c>
      <c r="BN31" s="263">
        <v>-1</v>
      </c>
      <c r="BO31" s="263"/>
      <c r="BP31" s="181">
        <f t="shared" si="21"/>
        <v>-1</v>
      </c>
      <c r="BQ31" s="529" t="str">
        <f t="shared" si="41"/>
        <v>High Priority Data Gap</v>
      </c>
      <c r="BR31" s="530">
        <f t="shared" si="11"/>
        <v>1</v>
      </c>
      <c r="BS31" s="530">
        <f t="shared" si="12"/>
        <v>-1</v>
      </c>
      <c r="BT31" s="531">
        <v>-1</v>
      </c>
      <c r="BU31" s="531">
        <v>-1</v>
      </c>
      <c r="BV31" s="181" t="str">
        <f t="shared" si="17"/>
        <v>-1-1</v>
      </c>
      <c r="BW31" s="529" t="str">
        <f t="shared" si="22"/>
        <v>High Priority Data Gap</v>
      </c>
      <c r="BX31" s="296"/>
      <c r="BY31" s="300" t="s">
        <v>271</v>
      </c>
      <c r="BZ31" s="300"/>
      <c r="CA31" s="300"/>
      <c r="CB31" s="300"/>
      <c r="CC31" s="300"/>
      <c r="CD31" s="302"/>
    </row>
    <row r="32" spans="1:82" ht="105" customHeight="1" thickBot="1">
      <c r="A32" s="97" t="s">
        <v>278</v>
      </c>
      <c r="B32" s="199" t="s">
        <v>60</v>
      </c>
      <c r="C32" s="199" t="s">
        <v>54</v>
      </c>
      <c r="D32" s="57" t="s">
        <v>75</v>
      </c>
      <c r="E32" s="522">
        <v>28</v>
      </c>
      <c r="F32" s="131" t="s">
        <v>339</v>
      </c>
      <c r="G32" s="263">
        <v>-1</v>
      </c>
      <c r="H32" s="263">
        <v>-1</v>
      </c>
      <c r="I32" s="263">
        <v>-1</v>
      </c>
      <c r="J32" s="263"/>
      <c r="K32" s="181">
        <f t="shared" si="18"/>
        <v>-1</v>
      </c>
      <c r="L32" s="529" t="str">
        <f t="shared" si="0"/>
        <v>High Priority Data Gap</v>
      </c>
      <c r="M32" s="530">
        <f t="shared" si="42"/>
        <v>1</v>
      </c>
      <c r="N32" s="530">
        <f t="shared" si="23"/>
        <v>-1</v>
      </c>
      <c r="O32" s="531">
        <v>-1</v>
      </c>
      <c r="P32" s="531">
        <v>-1</v>
      </c>
      <c r="Q32" s="181" t="str">
        <f t="shared" si="13"/>
        <v>-1-1</v>
      </c>
      <c r="R32" s="529" t="str">
        <f t="shared" si="44"/>
        <v>High Priority Data Gap</v>
      </c>
      <c r="S32" s="296" t="s">
        <v>165</v>
      </c>
      <c r="T32" s="300"/>
      <c r="U32" s="300"/>
      <c r="V32" s="300" t="s">
        <v>167</v>
      </c>
      <c r="W32" s="300" t="s">
        <v>167</v>
      </c>
      <c r="X32" s="300" t="s">
        <v>167</v>
      </c>
      <c r="Y32" s="302"/>
      <c r="Z32" s="81"/>
      <c r="AA32" s="82"/>
      <c r="AB32" s="82"/>
      <c r="AC32" s="82"/>
      <c r="AD32" s="181">
        <f t="shared" si="19"/>
        <v>0</v>
      </c>
      <c r="AE32" s="253" t="str">
        <f t="shared" si="14"/>
        <v>Low Priority Data Gap</v>
      </c>
      <c r="AF32" s="54">
        <f t="shared" si="37"/>
        <v>0</v>
      </c>
      <c r="AG32" s="54">
        <f t="shared" si="38"/>
        <v>0</v>
      </c>
      <c r="AH32" s="55"/>
      <c r="AI32" s="55"/>
      <c r="AJ32" s="181" t="str">
        <f t="shared" si="15"/>
        <v>0</v>
      </c>
      <c r="AK32" s="251" t="str">
        <f t="shared" si="5"/>
        <v>Low Priority Data Gap</v>
      </c>
      <c r="AL32" s="296" t="s">
        <v>165</v>
      </c>
      <c r="AM32" s="300"/>
      <c r="AN32" s="300"/>
      <c r="AO32" s="300"/>
      <c r="AP32" s="300"/>
      <c r="AQ32" s="300"/>
      <c r="AR32" s="300"/>
      <c r="AS32" s="263">
        <v>-1</v>
      </c>
      <c r="AT32" s="263">
        <v>-1</v>
      </c>
      <c r="AU32" s="263">
        <v>-1</v>
      </c>
      <c r="AV32" s="263"/>
      <c r="AW32" s="181">
        <f t="shared" si="20"/>
        <v>-1</v>
      </c>
      <c r="AX32" s="529" t="str">
        <f t="shared" si="6"/>
        <v>High Priority Data Gap</v>
      </c>
      <c r="AY32" s="530">
        <f t="shared" si="39"/>
        <v>1</v>
      </c>
      <c r="AZ32" s="530">
        <f t="shared" si="40"/>
        <v>-1</v>
      </c>
      <c r="BA32" s="531">
        <v>-1</v>
      </c>
      <c r="BB32" s="531">
        <v>-1</v>
      </c>
      <c r="BC32" s="181" t="str">
        <f t="shared" si="16"/>
        <v>-1-1</v>
      </c>
      <c r="BD32" s="529" t="str">
        <f t="shared" si="9"/>
        <v>High Priority Data Gap</v>
      </c>
      <c r="BE32" s="296" t="s">
        <v>165</v>
      </c>
      <c r="BF32" s="76"/>
      <c r="BK32" s="78"/>
      <c r="BL32" s="263">
        <v>-1</v>
      </c>
      <c r="BM32" s="263">
        <v>-1</v>
      </c>
      <c r="BN32" s="263">
        <v>-1</v>
      </c>
      <c r="BO32" s="263"/>
      <c r="BP32" s="181">
        <f t="shared" si="21"/>
        <v>-1</v>
      </c>
      <c r="BQ32" s="529" t="str">
        <f t="shared" si="41"/>
        <v>High Priority Data Gap</v>
      </c>
      <c r="BR32" s="530">
        <f t="shared" si="11"/>
        <v>1</v>
      </c>
      <c r="BS32" s="530">
        <f t="shared" si="12"/>
        <v>-1</v>
      </c>
      <c r="BT32" s="531">
        <v>-1</v>
      </c>
      <c r="BU32" s="531">
        <v>-1</v>
      </c>
      <c r="BV32" s="181" t="str">
        <f t="shared" si="17"/>
        <v>-1-1</v>
      </c>
      <c r="BW32" s="529" t="str">
        <f t="shared" si="22"/>
        <v>High Priority Data Gap</v>
      </c>
      <c r="BX32" s="296"/>
      <c r="BY32" s="300" t="s">
        <v>271</v>
      </c>
      <c r="BZ32" s="300"/>
      <c r="CA32" s="300"/>
      <c r="CB32" s="300"/>
      <c r="CC32" s="300"/>
      <c r="CD32" s="302"/>
    </row>
    <row r="33" spans="1:82" ht="372.75" customHeight="1" thickBot="1">
      <c r="A33" s="97" t="s">
        <v>278</v>
      </c>
      <c r="B33" s="199" t="s">
        <v>60</v>
      </c>
      <c r="C33" s="199" t="s">
        <v>54</v>
      </c>
      <c r="D33" s="57" t="s">
        <v>76</v>
      </c>
      <c r="E33" s="522">
        <v>29</v>
      </c>
      <c r="F33" s="131" t="s">
        <v>340</v>
      </c>
      <c r="G33" s="263"/>
      <c r="H33" s="263"/>
      <c r="I33" s="263"/>
      <c r="J33" s="263"/>
      <c r="K33" s="181">
        <f t="shared" si="18"/>
        <v>0</v>
      </c>
      <c r="L33" s="260" t="str">
        <f t="shared" si="0"/>
        <v>Low Priority Data Gap</v>
      </c>
      <c r="M33" s="275">
        <f t="shared" si="42"/>
        <v>0</v>
      </c>
      <c r="N33" s="275">
        <f t="shared" si="23"/>
        <v>0</v>
      </c>
      <c r="O33" s="276"/>
      <c r="P33" s="276"/>
      <c r="Q33" s="181" t="str">
        <f t="shared" si="13"/>
        <v>0</v>
      </c>
      <c r="R33" s="260" t="str">
        <f t="shared" si="2"/>
        <v>Low Priority Data Gap</v>
      </c>
      <c r="S33" s="296" t="s">
        <v>165</v>
      </c>
      <c r="T33" s="300"/>
      <c r="U33" s="300"/>
      <c r="V33" s="300" t="s">
        <v>167</v>
      </c>
      <c r="W33" s="300" t="s">
        <v>167</v>
      </c>
      <c r="X33" s="300" t="s">
        <v>167</v>
      </c>
      <c r="Y33" s="302"/>
      <c r="Z33" s="81"/>
      <c r="AA33" s="82"/>
      <c r="AB33" s="82"/>
      <c r="AC33" s="82"/>
      <c r="AD33" s="181">
        <f t="shared" si="19"/>
        <v>0</v>
      </c>
      <c r="AE33" s="253" t="str">
        <f t="shared" si="14"/>
        <v>Low Priority Data Gap</v>
      </c>
      <c r="AF33" s="54">
        <f t="shared" si="37"/>
        <v>0</v>
      </c>
      <c r="AG33" s="54">
        <f t="shared" si="38"/>
        <v>0</v>
      </c>
      <c r="AH33" s="55"/>
      <c r="AI33" s="55"/>
      <c r="AJ33" s="181" t="str">
        <f t="shared" si="15"/>
        <v>0</v>
      </c>
      <c r="AK33" s="251" t="str">
        <f t="shared" si="5"/>
        <v>Low Priority Data Gap</v>
      </c>
      <c r="AL33" s="296" t="s">
        <v>181</v>
      </c>
      <c r="AM33" s="300" t="s">
        <v>341</v>
      </c>
      <c r="AN33" s="300"/>
      <c r="AO33" s="300"/>
      <c r="AP33" s="300"/>
      <c r="AQ33" s="300"/>
      <c r="AR33" s="300"/>
      <c r="AS33" s="288"/>
      <c r="AT33" s="263"/>
      <c r="AU33" s="263"/>
      <c r="AV33" s="263"/>
      <c r="AW33" s="181">
        <f t="shared" si="20"/>
        <v>0</v>
      </c>
      <c r="AX33" s="287" t="str">
        <f t="shared" si="6"/>
        <v>Low Priority Data Gap</v>
      </c>
      <c r="AY33" s="275">
        <f t="shared" si="39"/>
        <v>0</v>
      </c>
      <c r="AZ33" s="275">
        <f t="shared" si="40"/>
        <v>0</v>
      </c>
      <c r="BA33" s="276"/>
      <c r="BB33" s="276"/>
      <c r="BC33" s="181" t="str">
        <f t="shared" si="16"/>
        <v>0</v>
      </c>
      <c r="BD33" s="289" t="str">
        <f t="shared" si="9"/>
        <v>Low Priority Data Gap</v>
      </c>
      <c r="BE33" s="296" t="s">
        <v>165</v>
      </c>
      <c r="BF33" s="76"/>
      <c r="BK33" s="78"/>
      <c r="BL33" s="276"/>
      <c r="BM33" s="276"/>
      <c r="BN33" s="276"/>
      <c r="BO33" s="276"/>
      <c r="BP33" s="181">
        <f t="shared" si="21"/>
        <v>0</v>
      </c>
      <c r="BQ33" s="409" t="str">
        <f t="shared" si="41"/>
        <v>Low Priority Data Gap</v>
      </c>
      <c r="BR33" s="410">
        <f t="shared" si="11"/>
        <v>0</v>
      </c>
      <c r="BS33" s="410">
        <f t="shared" si="12"/>
        <v>0</v>
      </c>
      <c r="BT33" s="276"/>
      <c r="BU33" s="276"/>
      <c r="BV33" s="181" t="str">
        <f t="shared" si="17"/>
        <v>0</v>
      </c>
      <c r="BW33" s="409" t="str">
        <f t="shared" si="22"/>
        <v>Low Priority Data Gap</v>
      </c>
      <c r="BX33" s="296"/>
      <c r="BY33" s="300" t="s">
        <v>342</v>
      </c>
      <c r="BZ33" s="300"/>
      <c r="CA33" s="300"/>
      <c r="CB33" s="300"/>
      <c r="CC33" s="300"/>
      <c r="CD33" s="302"/>
    </row>
    <row r="34" spans="1:82" ht="120.75" customHeight="1" thickBot="1">
      <c r="A34" s="72" t="s">
        <v>212</v>
      </c>
      <c r="B34" s="65" t="s">
        <v>77</v>
      </c>
      <c r="C34" s="65" t="s">
        <v>39</v>
      </c>
      <c r="D34" s="98" t="s">
        <v>78</v>
      </c>
      <c r="E34" s="523">
        <v>30</v>
      </c>
      <c r="F34" s="113" t="s">
        <v>343</v>
      </c>
      <c r="G34" s="259"/>
      <c r="H34" s="259"/>
      <c r="I34" s="259"/>
      <c r="J34" s="259"/>
      <c r="K34" s="181">
        <f t="shared" si="18"/>
        <v>0</v>
      </c>
      <c r="L34" s="260" t="str">
        <f t="shared" si="0"/>
        <v>Low Priority Data Gap</v>
      </c>
      <c r="M34" s="266">
        <f t="shared" si="42"/>
        <v>0</v>
      </c>
      <c r="N34" s="266">
        <f t="shared" si="23"/>
        <v>0</v>
      </c>
      <c r="O34" s="267"/>
      <c r="P34" s="267"/>
      <c r="Q34" s="181" t="str">
        <f t="shared" si="13"/>
        <v>0</v>
      </c>
      <c r="R34" s="260" t="str">
        <f t="shared" si="2"/>
        <v>Low Priority Data Gap</v>
      </c>
      <c r="S34" s="295" t="s">
        <v>165</v>
      </c>
      <c r="T34" s="298"/>
      <c r="U34" s="298"/>
      <c r="V34" s="298" t="s">
        <v>167</v>
      </c>
      <c r="W34" s="298" t="s">
        <v>167</v>
      </c>
      <c r="X34" s="298" t="s">
        <v>167</v>
      </c>
      <c r="Y34" s="299"/>
      <c r="Z34" s="80"/>
      <c r="AA34" s="67"/>
      <c r="AB34" s="67"/>
      <c r="AC34" s="67"/>
      <c r="AD34" s="181">
        <f t="shared" si="19"/>
        <v>0</v>
      </c>
      <c r="AE34" s="253" t="str">
        <f t="shared" si="14"/>
        <v>Low Priority Data Gap</v>
      </c>
      <c r="AF34" s="70">
        <f t="shared" si="37"/>
        <v>0</v>
      </c>
      <c r="AG34" s="70">
        <f t="shared" si="38"/>
        <v>0</v>
      </c>
      <c r="AH34" s="71"/>
      <c r="AI34" s="71"/>
      <c r="AJ34" s="181" t="str">
        <f t="shared" si="15"/>
        <v>0</v>
      </c>
      <c r="AK34" s="251" t="str">
        <f t="shared" si="5"/>
        <v>Low Priority Data Gap</v>
      </c>
      <c r="AL34" s="295" t="s">
        <v>165</v>
      </c>
      <c r="AM34" s="298"/>
      <c r="AN34" s="298"/>
      <c r="AO34" s="298"/>
      <c r="AP34" s="298"/>
      <c r="AQ34" s="298"/>
      <c r="AR34" s="298"/>
      <c r="AS34" s="286">
        <v>2</v>
      </c>
      <c r="AT34" s="259">
        <v>3</v>
      </c>
      <c r="AU34" s="259">
        <v>2</v>
      </c>
      <c r="AV34" s="259" t="s">
        <v>172</v>
      </c>
      <c r="AW34" s="181">
        <f t="shared" si="20"/>
        <v>4</v>
      </c>
      <c r="AX34" s="287" t="str">
        <f t="shared" si="6"/>
        <v>Low</v>
      </c>
      <c r="AY34" s="266">
        <f t="shared" si="39"/>
        <v>2</v>
      </c>
      <c r="AZ34" s="266">
        <f t="shared" si="40"/>
        <v>2</v>
      </c>
      <c r="BA34" s="267">
        <v>3</v>
      </c>
      <c r="BB34" s="267">
        <v>3</v>
      </c>
      <c r="BC34" s="181" t="str">
        <f t="shared" si="16"/>
        <v>23</v>
      </c>
      <c r="BD34" s="289" t="str">
        <f t="shared" si="9"/>
        <v>Low</v>
      </c>
      <c r="BE34" s="295" t="s">
        <v>165</v>
      </c>
      <c r="BF34" s="93" t="s">
        <v>344</v>
      </c>
      <c r="BG34" s="73" t="s">
        <v>345</v>
      </c>
      <c r="BH34" s="73"/>
      <c r="BI34" s="73"/>
      <c r="BJ34" s="73"/>
      <c r="BK34" s="74"/>
      <c r="BL34" s="276" t="s">
        <v>168</v>
      </c>
      <c r="BM34" s="276" t="s">
        <v>174</v>
      </c>
      <c r="BN34" s="276" t="s">
        <v>168</v>
      </c>
      <c r="BO34" s="276" t="s">
        <v>172</v>
      </c>
      <c r="BP34" s="181">
        <f t="shared" si="21"/>
        <v>12</v>
      </c>
      <c r="BQ34" s="409" t="str">
        <f t="shared" ref="BQ34" si="45">VLOOKUP(BR34*BN34,biorisk,3,FALSE)</f>
        <v>Moderate</v>
      </c>
      <c r="BR34" s="410">
        <f t="shared" ref="BR34" si="46">VLOOKUP(BL34*BM34,likelihood,2,FALSE)</f>
        <v>4</v>
      </c>
      <c r="BS34" s="410">
        <f t="shared" ref="BS34" si="47">VLOOKUP(BR34*BN34,biorisk,2,FALSE)</f>
        <v>3</v>
      </c>
      <c r="BT34" s="276" t="s">
        <v>168</v>
      </c>
      <c r="BU34" s="276" t="s">
        <v>168</v>
      </c>
      <c r="BV34" s="181" t="str">
        <f t="shared" si="17"/>
        <v>33</v>
      </c>
      <c r="BW34" s="409" t="str">
        <f t="shared" ref="BW34" si="48">VLOOKUP(BS34&amp;BU34,futurerisk,3,FALSE)</f>
        <v>Moderate</v>
      </c>
      <c r="BX34" s="295"/>
      <c r="BY34" s="484" t="s">
        <v>346</v>
      </c>
      <c r="BZ34" s="298" t="s">
        <v>347</v>
      </c>
      <c r="CA34" s="298"/>
      <c r="CB34" s="298"/>
      <c r="CC34" s="298" t="s">
        <v>283</v>
      </c>
      <c r="CD34" s="299"/>
    </row>
    <row r="35" spans="1:82" ht="88" customHeight="1" thickBot="1">
      <c r="A35" s="111" t="s">
        <v>326</v>
      </c>
      <c r="B35" s="199" t="s">
        <v>77</v>
      </c>
      <c r="C35" s="199" t="s">
        <v>39</v>
      </c>
      <c r="D35" s="56" t="s">
        <v>79</v>
      </c>
      <c r="E35" s="522">
        <v>31</v>
      </c>
      <c r="F35" s="131"/>
      <c r="G35" s="263"/>
      <c r="H35" s="263"/>
      <c r="I35" s="263"/>
      <c r="J35" s="263"/>
      <c r="K35" s="181">
        <f t="shared" si="18"/>
        <v>0</v>
      </c>
      <c r="L35" s="260" t="str">
        <f t="shared" si="0"/>
        <v>Low Priority Data Gap</v>
      </c>
      <c r="M35" s="275">
        <f t="shared" si="42"/>
        <v>0</v>
      </c>
      <c r="N35" s="275">
        <f t="shared" si="23"/>
        <v>0</v>
      </c>
      <c r="O35" s="276"/>
      <c r="P35" s="276"/>
      <c r="Q35" s="181" t="str">
        <f t="shared" si="13"/>
        <v>0</v>
      </c>
      <c r="R35" s="260" t="str">
        <f t="shared" si="2"/>
        <v>Low Priority Data Gap</v>
      </c>
      <c r="S35" s="296" t="s">
        <v>165</v>
      </c>
      <c r="T35" s="300"/>
      <c r="U35" s="300"/>
      <c r="V35" s="300" t="s">
        <v>167</v>
      </c>
      <c r="W35" s="300" t="s">
        <v>167</v>
      </c>
      <c r="X35" s="300" t="s">
        <v>167</v>
      </c>
      <c r="Y35" s="302"/>
      <c r="Z35" s="81"/>
      <c r="AA35" s="82"/>
      <c r="AB35" s="82"/>
      <c r="AC35" s="82"/>
      <c r="AD35" s="181">
        <f t="shared" si="19"/>
        <v>0</v>
      </c>
      <c r="AE35" s="253" t="str">
        <f t="shared" si="14"/>
        <v>Low Priority Data Gap</v>
      </c>
      <c r="AF35" s="54">
        <f t="shared" si="37"/>
        <v>0</v>
      </c>
      <c r="AG35" s="54">
        <f t="shared" si="38"/>
        <v>0</v>
      </c>
      <c r="AH35" s="55"/>
      <c r="AI35" s="55"/>
      <c r="AJ35" s="181" t="str">
        <f t="shared" si="15"/>
        <v>0</v>
      </c>
      <c r="AK35" s="251" t="str">
        <f t="shared" si="5"/>
        <v>Low Priority Data Gap</v>
      </c>
      <c r="AL35" s="296" t="s">
        <v>165</v>
      </c>
      <c r="AM35" s="300"/>
      <c r="AN35" s="300"/>
      <c r="AO35" s="300"/>
      <c r="AP35" s="300"/>
      <c r="AQ35" s="300"/>
      <c r="AR35" s="300"/>
      <c r="AS35" s="288"/>
      <c r="AT35" s="263"/>
      <c r="AU35" s="263"/>
      <c r="AV35" s="263"/>
      <c r="AW35" s="181">
        <f t="shared" si="20"/>
        <v>0</v>
      </c>
      <c r="AX35" s="287" t="str">
        <f t="shared" si="6"/>
        <v>Low Priority Data Gap</v>
      </c>
      <c r="AY35" s="275">
        <f t="shared" si="39"/>
        <v>0</v>
      </c>
      <c r="AZ35" s="275">
        <f t="shared" si="40"/>
        <v>0</v>
      </c>
      <c r="BA35" s="276"/>
      <c r="BB35" s="276"/>
      <c r="BC35" s="181" t="str">
        <f t="shared" si="16"/>
        <v>0</v>
      </c>
      <c r="BD35" s="289" t="str">
        <f t="shared" si="9"/>
        <v>Low Priority Data Gap</v>
      </c>
      <c r="BE35" s="296" t="s">
        <v>165</v>
      </c>
      <c r="BF35" s="76"/>
      <c r="BK35" s="78"/>
      <c r="BL35" s="276"/>
      <c r="BM35" s="276"/>
      <c r="BN35" s="276"/>
      <c r="BO35" s="276"/>
      <c r="BP35" s="181">
        <f t="shared" si="21"/>
        <v>0</v>
      </c>
      <c r="BQ35" s="409" t="str">
        <f>VLOOKUP(BR35*BN35,biorisk,3,FALSE)</f>
        <v>Low Priority Data Gap</v>
      </c>
      <c r="BR35" s="410">
        <f t="shared" si="11"/>
        <v>0</v>
      </c>
      <c r="BS35" s="410">
        <f t="shared" si="12"/>
        <v>0</v>
      </c>
      <c r="BT35" s="276"/>
      <c r="BU35" s="276"/>
      <c r="BV35" s="181" t="str">
        <f t="shared" si="17"/>
        <v>0</v>
      </c>
      <c r="BW35" s="409" t="str">
        <f t="shared" si="22"/>
        <v>Low Priority Data Gap</v>
      </c>
      <c r="BX35" s="296"/>
      <c r="BY35" s="300" t="s">
        <v>348</v>
      </c>
      <c r="BZ35" s="300"/>
      <c r="CA35" s="300"/>
      <c r="CB35" s="300"/>
      <c r="CC35" s="300"/>
      <c r="CD35" s="302"/>
    </row>
    <row r="36" spans="1:82" ht="295" thickBot="1">
      <c r="A36" s="72" t="s">
        <v>212</v>
      </c>
      <c r="B36" s="65" t="s">
        <v>77</v>
      </c>
      <c r="C36" s="65" t="s">
        <v>39</v>
      </c>
      <c r="D36" s="92" t="s">
        <v>80</v>
      </c>
      <c r="E36" s="523">
        <v>32</v>
      </c>
      <c r="F36" s="113" t="s">
        <v>349</v>
      </c>
      <c r="G36" s="259">
        <v>1</v>
      </c>
      <c r="H36" s="259">
        <v>1</v>
      </c>
      <c r="I36" s="259">
        <v>1</v>
      </c>
      <c r="J36" s="259" t="s">
        <v>186</v>
      </c>
      <c r="K36" s="181">
        <f t="shared" si="18"/>
        <v>1</v>
      </c>
      <c r="L36" s="260" t="str">
        <f t="shared" si="0"/>
        <v>Very Low</v>
      </c>
      <c r="M36" s="266">
        <f t="shared" si="42"/>
        <v>1</v>
      </c>
      <c r="N36" s="266">
        <f t="shared" si="23"/>
        <v>1</v>
      </c>
      <c r="O36" s="267">
        <v>3</v>
      </c>
      <c r="P36" s="267">
        <v>3</v>
      </c>
      <c r="Q36" s="181" t="str">
        <f t="shared" si="13"/>
        <v>13</v>
      </c>
      <c r="R36" s="260" t="str">
        <f t="shared" si="2"/>
        <v>Very Low</v>
      </c>
      <c r="S36" s="295" t="s">
        <v>165</v>
      </c>
      <c r="T36" s="298" t="s">
        <v>350</v>
      </c>
      <c r="U36" s="298" t="s">
        <v>351</v>
      </c>
      <c r="V36" s="298" t="s">
        <v>167</v>
      </c>
      <c r="W36" s="298" t="s">
        <v>167</v>
      </c>
      <c r="X36" s="298" t="s">
        <v>167</v>
      </c>
      <c r="Y36" s="307" t="s">
        <v>167</v>
      </c>
      <c r="Z36" s="80">
        <v>1</v>
      </c>
      <c r="AA36" s="67">
        <v>1</v>
      </c>
      <c r="AB36" s="67">
        <v>1</v>
      </c>
      <c r="AC36" s="67" t="s">
        <v>186</v>
      </c>
      <c r="AD36" s="181">
        <f t="shared" si="19"/>
        <v>1</v>
      </c>
      <c r="AE36" s="253" t="str">
        <f t="shared" si="14"/>
        <v>Very Low</v>
      </c>
      <c r="AF36" s="70">
        <f t="shared" si="37"/>
        <v>1</v>
      </c>
      <c r="AG36" s="70">
        <f t="shared" si="38"/>
        <v>1</v>
      </c>
      <c r="AH36" s="71">
        <v>3</v>
      </c>
      <c r="AI36" s="71">
        <v>3</v>
      </c>
      <c r="AJ36" s="181" t="str">
        <f t="shared" si="15"/>
        <v>13</v>
      </c>
      <c r="AK36" s="251" t="str">
        <f t="shared" si="5"/>
        <v>Very Low</v>
      </c>
      <c r="AL36" s="295" t="s">
        <v>165</v>
      </c>
      <c r="AM36" s="298" t="s">
        <v>352</v>
      </c>
      <c r="AN36" s="298" t="s">
        <v>353</v>
      </c>
      <c r="AO36" s="308" t="s">
        <v>171</v>
      </c>
      <c r="AP36" s="308" t="s">
        <v>171</v>
      </c>
      <c r="AQ36" s="308" t="s">
        <v>171</v>
      </c>
      <c r="AR36" s="312" t="s">
        <v>354</v>
      </c>
      <c r="AS36" s="286">
        <v>1</v>
      </c>
      <c r="AT36" s="259">
        <v>1</v>
      </c>
      <c r="AU36" s="259">
        <v>1</v>
      </c>
      <c r="AV36" s="259" t="s">
        <v>172</v>
      </c>
      <c r="AW36" s="181">
        <f t="shared" si="20"/>
        <v>1</v>
      </c>
      <c r="AX36" s="287" t="str">
        <f t="shared" si="6"/>
        <v>Very Low</v>
      </c>
      <c r="AY36" s="266">
        <f t="shared" si="39"/>
        <v>1</v>
      </c>
      <c r="AZ36" s="266">
        <f t="shared" si="40"/>
        <v>1</v>
      </c>
      <c r="BA36" s="267">
        <v>3</v>
      </c>
      <c r="BB36" s="267">
        <v>3</v>
      </c>
      <c r="BC36" s="181" t="str">
        <f t="shared" si="16"/>
        <v>13</v>
      </c>
      <c r="BD36" s="289" t="str">
        <f t="shared" si="9"/>
        <v>Very Low</v>
      </c>
      <c r="BE36" s="295" t="s">
        <v>165</v>
      </c>
      <c r="BF36" s="93" t="s">
        <v>355</v>
      </c>
      <c r="BG36" s="116" t="s">
        <v>356</v>
      </c>
      <c r="BH36" s="73"/>
      <c r="BI36" s="73"/>
      <c r="BJ36" s="73"/>
      <c r="BK36" s="74"/>
      <c r="BL36" s="276" t="s">
        <v>198</v>
      </c>
      <c r="BM36" s="276" t="s">
        <v>198</v>
      </c>
      <c r="BN36" s="276" t="s">
        <v>198</v>
      </c>
      <c r="BO36" s="276" t="s">
        <v>164</v>
      </c>
      <c r="BP36" s="181">
        <f t="shared" si="21"/>
        <v>1</v>
      </c>
      <c r="BQ36" s="409" t="str">
        <f t="shared" ref="BQ36:BQ37" si="49">VLOOKUP(BR36*BN36,biorisk,3,FALSE)</f>
        <v>Very Low</v>
      </c>
      <c r="BR36" s="410">
        <f t="shared" ref="BR36:BR37" si="50">VLOOKUP(BL36*BM36,likelihood,2,FALSE)</f>
        <v>1</v>
      </c>
      <c r="BS36" s="410">
        <f t="shared" ref="BS36:BS37" si="51">VLOOKUP(BR36*BN36,biorisk,2,FALSE)</f>
        <v>1</v>
      </c>
      <c r="BT36" s="276" t="s">
        <v>168</v>
      </c>
      <c r="BU36" s="276" t="s">
        <v>168</v>
      </c>
      <c r="BV36" s="181" t="str">
        <f t="shared" si="17"/>
        <v>13</v>
      </c>
      <c r="BW36" s="409" t="str">
        <f t="shared" ref="BW36:BW37" si="52">VLOOKUP(BS36&amp;BU36,futurerisk,3,FALSE)</f>
        <v>Very Low</v>
      </c>
      <c r="BX36" s="295" t="s">
        <v>165</v>
      </c>
      <c r="BY36" s="298" t="s">
        <v>357</v>
      </c>
      <c r="BZ36" s="298"/>
      <c r="CA36" s="298"/>
      <c r="CB36" s="298"/>
      <c r="CC36" s="298"/>
      <c r="CD36" s="307"/>
    </row>
    <row r="37" spans="1:82" ht="374" customHeight="1" thickBot="1">
      <c r="A37" s="72" t="s">
        <v>212</v>
      </c>
      <c r="B37" s="65" t="s">
        <v>77</v>
      </c>
      <c r="C37" s="65" t="s">
        <v>39</v>
      </c>
      <c r="D37" s="92" t="s">
        <v>81</v>
      </c>
      <c r="E37" s="523">
        <v>33</v>
      </c>
      <c r="F37" s="113" t="s">
        <v>358</v>
      </c>
      <c r="G37" s="263">
        <v>-1</v>
      </c>
      <c r="H37" s="263">
        <v>-1</v>
      </c>
      <c r="I37" s="263">
        <v>-1</v>
      </c>
      <c r="J37" s="263"/>
      <c r="K37" s="181">
        <f t="shared" si="18"/>
        <v>-1</v>
      </c>
      <c r="L37" s="529" t="str">
        <f t="shared" ref="L37:L68" si="53">VLOOKUP(M37*I37,biorisk,3,FALSE)</f>
        <v>High Priority Data Gap</v>
      </c>
      <c r="M37" s="530">
        <f t="shared" si="42"/>
        <v>1</v>
      </c>
      <c r="N37" s="530">
        <f t="shared" si="23"/>
        <v>-1</v>
      </c>
      <c r="O37" s="531">
        <v>-1</v>
      </c>
      <c r="P37" s="531">
        <v>-1</v>
      </c>
      <c r="Q37" s="181" t="str">
        <f t="shared" si="13"/>
        <v>-1-1</v>
      </c>
      <c r="R37" s="529" t="str">
        <f t="shared" si="2"/>
        <v>High Priority Data Gap</v>
      </c>
      <c r="S37" s="295" t="s">
        <v>165</v>
      </c>
      <c r="T37" s="298" t="s">
        <v>359</v>
      </c>
      <c r="U37" s="298" t="s">
        <v>360</v>
      </c>
      <c r="V37" s="298" t="s">
        <v>167</v>
      </c>
      <c r="W37" s="298" t="s">
        <v>167</v>
      </c>
      <c r="X37" s="298" t="s">
        <v>167</v>
      </c>
      <c r="Y37" s="299" t="s">
        <v>361</v>
      </c>
      <c r="Z37" s="263">
        <v>-1</v>
      </c>
      <c r="AA37" s="263">
        <v>-1</v>
      </c>
      <c r="AB37" s="263">
        <v>-1</v>
      </c>
      <c r="AC37" s="263"/>
      <c r="AD37" s="181">
        <f t="shared" si="19"/>
        <v>-1</v>
      </c>
      <c r="AE37" s="529" t="str">
        <f t="shared" si="14"/>
        <v>High Priority Data Gap</v>
      </c>
      <c r="AF37" s="530">
        <f t="shared" si="37"/>
        <v>1</v>
      </c>
      <c r="AG37" s="530">
        <f t="shared" si="38"/>
        <v>-1</v>
      </c>
      <c r="AH37" s="531">
        <v>-1</v>
      </c>
      <c r="AI37" s="531">
        <v>-1</v>
      </c>
      <c r="AJ37" s="181" t="str">
        <f t="shared" si="15"/>
        <v>-1-1</v>
      </c>
      <c r="AK37" s="529" t="str">
        <f t="shared" si="5"/>
        <v>High Priority Data Gap</v>
      </c>
      <c r="AL37" s="295" t="s">
        <v>165</v>
      </c>
      <c r="AM37" s="298" t="s">
        <v>362</v>
      </c>
      <c r="AN37" s="298" t="s">
        <v>363</v>
      </c>
      <c r="AO37" s="308" t="s">
        <v>171</v>
      </c>
      <c r="AP37" s="308" t="s">
        <v>171</v>
      </c>
      <c r="AQ37" s="308" t="s">
        <v>171</v>
      </c>
      <c r="AR37" s="298" t="s">
        <v>364</v>
      </c>
      <c r="AS37" s="286">
        <v>3</v>
      </c>
      <c r="AT37" s="259">
        <v>2</v>
      </c>
      <c r="AU37" s="259">
        <v>2</v>
      </c>
      <c r="AV37" s="259" t="s">
        <v>172</v>
      </c>
      <c r="AW37" s="181">
        <f t="shared" si="20"/>
        <v>4</v>
      </c>
      <c r="AX37" s="287" t="str">
        <f t="shared" si="6"/>
        <v>Low</v>
      </c>
      <c r="AY37" s="266">
        <f t="shared" si="39"/>
        <v>2</v>
      </c>
      <c r="AZ37" s="266">
        <f t="shared" si="40"/>
        <v>2</v>
      </c>
      <c r="BA37" s="267">
        <v>4</v>
      </c>
      <c r="BB37" s="267">
        <v>4</v>
      </c>
      <c r="BC37" s="181" t="str">
        <f t="shared" si="16"/>
        <v>24</v>
      </c>
      <c r="BD37" s="289" t="str">
        <f t="shared" ref="BD37:BD66" si="54">VLOOKUP(AZ37&amp;BB37,futurerisk,3,FALSE)</f>
        <v>Moderate</v>
      </c>
      <c r="BE37" s="295" t="s">
        <v>181</v>
      </c>
      <c r="BF37" s="93" t="s">
        <v>365</v>
      </c>
      <c r="BG37" s="73" t="s">
        <v>366</v>
      </c>
      <c r="BH37" s="73"/>
      <c r="BI37" s="73"/>
      <c r="BJ37" s="73"/>
      <c r="BK37" s="74" t="s">
        <v>367</v>
      </c>
      <c r="BL37" s="263">
        <v>-1</v>
      </c>
      <c r="BM37" s="263">
        <v>-1</v>
      </c>
      <c r="BN37" s="263">
        <v>-1</v>
      </c>
      <c r="BO37" s="263"/>
      <c r="BP37" s="181">
        <f t="shared" si="21"/>
        <v>-1</v>
      </c>
      <c r="BQ37" s="529" t="str">
        <f t="shared" si="49"/>
        <v>High Priority Data Gap</v>
      </c>
      <c r="BR37" s="530">
        <f t="shared" si="50"/>
        <v>1</v>
      </c>
      <c r="BS37" s="530">
        <f t="shared" si="51"/>
        <v>-1</v>
      </c>
      <c r="BT37" s="531">
        <v>-1</v>
      </c>
      <c r="BU37" s="531">
        <v>-1</v>
      </c>
      <c r="BV37" s="181" t="str">
        <f t="shared" si="17"/>
        <v>-1-1</v>
      </c>
      <c r="BW37" s="529" t="str">
        <f t="shared" si="52"/>
        <v>High Priority Data Gap</v>
      </c>
      <c r="BX37" s="295" t="s">
        <v>181</v>
      </c>
      <c r="BY37" s="484" t="s">
        <v>368</v>
      </c>
      <c r="BZ37" s="298" t="s">
        <v>262</v>
      </c>
      <c r="CA37" s="298"/>
      <c r="CB37" s="298"/>
      <c r="CC37" s="484" t="s">
        <v>369</v>
      </c>
      <c r="CD37" s="299"/>
    </row>
    <row r="38" spans="1:82" ht="118.5" customHeight="1" thickBot="1">
      <c r="A38" s="72" t="s">
        <v>212</v>
      </c>
      <c r="B38" s="65" t="s">
        <v>77</v>
      </c>
      <c r="C38" s="65" t="s">
        <v>39</v>
      </c>
      <c r="D38" s="92" t="s">
        <v>82</v>
      </c>
      <c r="E38" s="523">
        <v>34</v>
      </c>
      <c r="F38" s="113" t="s">
        <v>370</v>
      </c>
      <c r="G38" s="259">
        <v>1</v>
      </c>
      <c r="H38" s="259">
        <v>1</v>
      </c>
      <c r="I38" s="259">
        <v>1</v>
      </c>
      <c r="J38" s="259" t="s">
        <v>172</v>
      </c>
      <c r="K38" s="181">
        <f t="shared" si="18"/>
        <v>1</v>
      </c>
      <c r="L38" s="260" t="str">
        <f t="shared" si="53"/>
        <v>Very Low</v>
      </c>
      <c r="M38" s="266">
        <f t="shared" si="42"/>
        <v>1</v>
      </c>
      <c r="N38" s="266">
        <f t="shared" si="23"/>
        <v>1</v>
      </c>
      <c r="O38" s="267">
        <v>3</v>
      </c>
      <c r="P38" s="267">
        <v>3</v>
      </c>
      <c r="Q38" s="181" t="str">
        <f t="shared" si="13"/>
        <v>13</v>
      </c>
      <c r="R38" s="260" t="str">
        <f t="shared" ref="R38:R54" si="55">VLOOKUP(N38&amp;P38,futurerisk,3,FALSE)</f>
        <v>Very Low</v>
      </c>
      <c r="S38" s="295" t="s">
        <v>181</v>
      </c>
      <c r="T38" s="298" t="s">
        <v>371</v>
      </c>
      <c r="U38" s="298" t="s">
        <v>372</v>
      </c>
      <c r="V38" s="298" t="s">
        <v>167</v>
      </c>
      <c r="W38" s="298" t="s">
        <v>167</v>
      </c>
      <c r="X38" s="298" t="s">
        <v>167</v>
      </c>
      <c r="Y38" s="299" t="s">
        <v>373</v>
      </c>
      <c r="Z38" s="80">
        <v>1</v>
      </c>
      <c r="AA38" s="67">
        <v>1</v>
      </c>
      <c r="AB38" s="67">
        <v>1</v>
      </c>
      <c r="AC38" s="67" t="s">
        <v>172</v>
      </c>
      <c r="AD38" s="181">
        <f t="shared" si="19"/>
        <v>1</v>
      </c>
      <c r="AE38" s="253" t="str">
        <f t="shared" ref="AE38:AE53" si="56">VLOOKUP(AF38*AB38,biorisk,3,FALSE)</f>
        <v>Very Low</v>
      </c>
      <c r="AF38" s="70">
        <f t="shared" si="37"/>
        <v>1</v>
      </c>
      <c r="AG38" s="70">
        <f t="shared" si="38"/>
        <v>1</v>
      </c>
      <c r="AH38" s="71">
        <v>3</v>
      </c>
      <c r="AI38" s="71">
        <v>3</v>
      </c>
      <c r="AJ38" s="181" t="str">
        <f t="shared" si="15"/>
        <v>13</v>
      </c>
      <c r="AK38" s="251" t="str">
        <f t="shared" ref="AK38:AK68" si="57">VLOOKUP(AG38&amp;AI38,futurerisk,3,FALSE)</f>
        <v>Very Low</v>
      </c>
      <c r="AL38" s="295" t="s">
        <v>181</v>
      </c>
      <c r="AM38" s="298" t="s">
        <v>374</v>
      </c>
      <c r="AN38" s="298" t="s">
        <v>375</v>
      </c>
      <c r="AO38" s="298" t="s">
        <v>171</v>
      </c>
      <c r="AP38" s="298" t="s">
        <v>171</v>
      </c>
      <c r="AQ38" s="298" t="s">
        <v>171</v>
      </c>
      <c r="AR38" s="298" t="s">
        <v>376</v>
      </c>
      <c r="AS38" s="286">
        <v>5</v>
      </c>
      <c r="AT38" s="259">
        <v>5</v>
      </c>
      <c r="AU38" s="259">
        <v>2</v>
      </c>
      <c r="AV38" s="259" t="s">
        <v>172</v>
      </c>
      <c r="AW38" s="181">
        <f t="shared" si="20"/>
        <v>10</v>
      </c>
      <c r="AX38" s="287" t="str">
        <f t="shared" si="6"/>
        <v>Moderate</v>
      </c>
      <c r="AY38" s="266">
        <f t="shared" si="39"/>
        <v>5</v>
      </c>
      <c r="AZ38" s="266">
        <f t="shared" si="40"/>
        <v>3</v>
      </c>
      <c r="BA38" s="267">
        <v>4</v>
      </c>
      <c r="BB38" s="267">
        <v>4</v>
      </c>
      <c r="BC38" s="181" t="str">
        <f t="shared" si="16"/>
        <v>34</v>
      </c>
      <c r="BD38" s="289" t="str">
        <f t="shared" si="54"/>
        <v>High</v>
      </c>
      <c r="BE38" s="295" t="s">
        <v>165</v>
      </c>
      <c r="BF38" s="93" t="s">
        <v>377</v>
      </c>
      <c r="BG38" s="73" t="s">
        <v>378</v>
      </c>
      <c r="BH38" s="73"/>
      <c r="BI38" s="73"/>
      <c r="BJ38" s="73"/>
      <c r="BK38" s="74"/>
      <c r="BL38" s="276" t="s">
        <v>198</v>
      </c>
      <c r="BM38" s="276" t="s">
        <v>198</v>
      </c>
      <c r="BN38" s="276" t="s">
        <v>198</v>
      </c>
      <c r="BO38" s="276" t="s">
        <v>164</v>
      </c>
      <c r="BP38" s="181">
        <f t="shared" si="21"/>
        <v>1</v>
      </c>
      <c r="BQ38" s="409" t="str">
        <f t="shared" ref="BQ38:BQ39" si="58">VLOOKUP(BR38*BN38,biorisk,3,FALSE)</f>
        <v>Very Low</v>
      </c>
      <c r="BR38" s="410">
        <f t="shared" ref="BR38:BR39" si="59">VLOOKUP(BL38*BM38,likelihood,2,FALSE)</f>
        <v>1</v>
      </c>
      <c r="BS38" s="410">
        <f t="shared" ref="BS38:BS39" si="60">VLOOKUP(BR38*BN38,biorisk,2,FALSE)</f>
        <v>1</v>
      </c>
      <c r="BT38" s="276" t="s">
        <v>168</v>
      </c>
      <c r="BU38" s="276" t="s">
        <v>168</v>
      </c>
      <c r="BV38" s="181" t="str">
        <f t="shared" si="17"/>
        <v>13</v>
      </c>
      <c r="BW38" s="409" t="str">
        <f t="shared" ref="BW38:BW39" si="61">VLOOKUP(BS38&amp;BU38,futurerisk,3,FALSE)</f>
        <v>Very Low</v>
      </c>
      <c r="BX38" s="295" t="s">
        <v>165</v>
      </c>
      <c r="BY38" s="486" t="s">
        <v>379</v>
      </c>
      <c r="BZ38" s="303"/>
      <c r="CA38" s="303"/>
      <c r="CB38" s="303"/>
      <c r="CC38" s="303"/>
      <c r="CD38" s="304"/>
    </row>
    <row r="39" spans="1:82" ht="217" customHeight="1" thickBot="1">
      <c r="A39" s="111" t="s">
        <v>212</v>
      </c>
      <c r="B39" s="199" t="s">
        <v>77</v>
      </c>
      <c r="C39" s="199" t="s">
        <v>39</v>
      </c>
      <c r="D39" s="56" t="s">
        <v>83</v>
      </c>
      <c r="E39" s="522">
        <v>35</v>
      </c>
      <c r="F39" s="131" t="s">
        <v>380</v>
      </c>
      <c r="G39" s="263">
        <v>-1</v>
      </c>
      <c r="H39" s="263">
        <v>-1</v>
      </c>
      <c r="I39" s="263">
        <v>-1</v>
      </c>
      <c r="J39" s="263"/>
      <c r="K39" s="181">
        <f t="shared" si="18"/>
        <v>-1</v>
      </c>
      <c r="L39" s="529" t="str">
        <f t="shared" si="53"/>
        <v>High Priority Data Gap</v>
      </c>
      <c r="M39" s="530">
        <f t="shared" si="42"/>
        <v>1</v>
      </c>
      <c r="N39" s="530">
        <f t="shared" si="23"/>
        <v>-1</v>
      </c>
      <c r="O39" s="531">
        <v>-1</v>
      </c>
      <c r="P39" s="531">
        <v>-1</v>
      </c>
      <c r="Q39" s="181" t="str">
        <f t="shared" si="13"/>
        <v>-1-1</v>
      </c>
      <c r="R39" s="529" t="str">
        <f t="shared" si="55"/>
        <v>High Priority Data Gap</v>
      </c>
      <c r="S39" s="296" t="s">
        <v>165</v>
      </c>
      <c r="T39" s="300" t="s">
        <v>381</v>
      </c>
      <c r="U39" s="300" t="s">
        <v>382</v>
      </c>
      <c r="V39" s="300" t="s">
        <v>167</v>
      </c>
      <c r="W39" s="300" t="s">
        <v>167</v>
      </c>
      <c r="X39" s="300" t="s">
        <v>167</v>
      </c>
      <c r="Y39" s="302" t="s">
        <v>167</v>
      </c>
      <c r="Z39" s="263">
        <v>-1</v>
      </c>
      <c r="AA39" s="263">
        <v>-1</v>
      </c>
      <c r="AB39" s="263">
        <v>-1</v>
      </c>
      <c r="AC39" s="263"/>
      <c r="AD39" s="181">
        <f t="shared" si="19"/>
        <v>-1</v>
      </c>
      <c r="AE39" s="529" t="str">
        <f t="shared" si="56"/>
        <v>High Priority Data Gap</v>
      </c>
      <c r="AF39" s="530">
        <f t="shared" si="37"/>
        <v>1</v>
      </c>
      <c r="AG39" s="530">
        <f t="shared" si="38"/>
        <v>-1</v>
      </c>
      <c r="AH39" s="531">
        <v>-1</v>
      </c>
      <c r="AI39" s="531">
        <v>-1</v>
      </c>
      <c r="AJ39" s="181" t="str">
        <f t="shared" si="15"/>
        <v>-1-1</v>
      </c>
      <c r="AK39" s="529" t="str">
        <f t="shared" si="57"/>
        <v>High Priority Data Gap</v>
      </c>
      <c r="AL39" s="296" t="s">
        <v>181</v>
      </c>
      <c r="AM39" s="300" t="s">
        <v>383</v>
      </c>
      <c r="AN39" s="300" t="s">
        <v>384</v>
      </c>
      <c r="AO39" s="300" t="s">
        <v>171</v>
      </c>
      <c r="AP39" s="313" t="s">
        <v>171</v>
      </c>
      <c r="AQ39" s="313" t="s">
        <v>171</v>
      </c>
      <c r="AR39" s="313" t="s">
        <v>171</v>
      </c>
      <c r="AS39" s="263">
        <v>-1</v>
      </c>
      <c r="AT39" s="263">
        <v>-1</v>
      </c>
      <c r="AU39" s="263">
        <v>-1</v>
      </c>
      <c r="AV39" s="263"/>
      <c r="AW39" s="181">
        <f t="shared" si="20"/>
        <v>-1</v>
      </c>
      <c r="AX39" s="529" t="str">
        <f t="shared" si="6"/>
        <v>High Priority Data Gap</v>
      </c>
      <c r="AY39" s="530">
        <f t="shared" si="39"/>
        <v>1</v>
      </c>
      <c r="AZ39" s="530">
        <f t="shared" si="40"/>
        <v>-1</v>
      </c>
      <c r="BA39" s="531">
        <v>-1</v>
      </c>
      <c r="BB39" s="531">
        <v>-1</v>
      </c>
      <c r="BC39" s="181" t="str">
        <f t="shared" si="16"/>
        <v>-1-1</v>
      </c>
      <c r="BD39" s="529" t="str">
        <f t="shared" si="54"/>
        <v>High Priority Data Gap</v>
      </c>
      <c r="BE39" s="296" t="s">
        <v>181</v>
      </c>
      <c r="BF39" s="76" t="s">
        <v>385</v>
      </c>
      <c r="BG39" s="201" t="s">
        <v>386</v>
      </c>
      <c r="BK39" s="78"/>
      <c r="BL39" s="263">
        <v>2</v>
      </c>
      <c r="BM39" s="263">
        <v>5</v>
      </c>
      <c r="BN39" s="263">
        <v>2</v>
      </c>
      <c r="BO39" s="263" t="s">
        <v>186</v>
      </c>
      <c r="BP39" s="181">
        <f t="shared" si="21"/>
        <v>6</v>
      </c>
      <c r="BQ39" s="529" t="str">
        <f t="shared" si="58"/>
        <v>Low</v>
      </c>
      <c r="BR39" s="530">
        <f t="shared" si="59"/>
        <v>3</v>
      </c>
      <c r="BS39" s="530">
        <f t="shared" si="60"/>
        <v>2</v>
      </c>
      <c r="BT39" s="531">
        <v>3</v>
      </c>
      <c r="BU39" s="531">
        <v>3</v>
      </c>
      <c r="BV39" s="181" t="str">
        <f t="shared" si="17"/>
        <v>23</v>
      </c>
      <c r="BW39" s="529" t="str">
        <f t="shared" si="61"/>
        <v>Low</v>
      </c>
      <c r="BX39" s="296" t="s">
        <v>165</v>
      </c>
      <c r="BY39" s="487" t="s">
        <v>387</v>
      </c>
      <c r="BZ39" s="487" t="s">
        <v>388</v>
      </c>
      <c r="CA39" s="300" t="s">
        <v>389</v>
      </c>
      <c r="CB39" s="300"/>
      <c r="CC39" s="487" t="s">
        <v>390</v>
      </c>
      <c r="CD39" s="302"/>
    </row>
    <row r="40" spans="1:82" ht="279" customHeight="1" thickBot="1">
      <c r="A40" s="72" t="s">
        <v>212</v>
      </c>
      <c r="B40" s="65" t="s">
        <v>77</v>
      </c>
      <c r="C40" s="65" t="s">
        <v>47</v>
      </c>
      <c r="D40" s="92" t="s">
        <v>84</v>
      </c>
      <c r="E40" s="523">
        <v>36</v>
      </c>
      <c r="F40" s="113" t="s">
        <v>391</v>
      </c>
      <c r="G40" s="259">
        <v>4</v>
      </c>
      <c r="H40" s="259">
        <v>3</v>
      </c>
      <c r="I40" s="259">
        <v>4</v>
      </c>
      <c r="J40" s="259" t="s">
        <v>172</v>
      </c>
      <c r="K40" s="181">
        <f t="shared" si="18"/>
        <v>12</v>
      </c>
      <c r="L40" s="260" t="str">
        <f t="shared" si="53"/>
        <v>Moderate</v>
      </c>
      <c r="M40" s="266">
        <f t="shared" si="42"/>
        <v>3</v>
      </c>
      <c r="N40" s="266">
        <f t="shared" si="23"/>
        <v>3</v>
      </c>
      <c r="O40" s="267">
        <v>3</v>
      </c>
      <c r="P40" s="267">
        <v>4</v>
      </c>
      <c r="Q40" s="181" t="str">
        <f t="shared" si="13"/>
        <v>34</v>
      </c>
      <c r="R40" s="260" t="str">
        <f t="shared" si="55"/>
        <v>High</v>
      </c>
      <c r="S40" s="295" t="s">
        <v>181</v>
      </c>
      <c r="T40" s="298" t="s">
        <v>392</v>
      </c>
      <c r="U40" s="298" t="s">
        <v>393</v>
      </c>
      <c r="V40" s="298" t="s">
        <v>167</v>
      </c>
      <c r="W40" s="298" t="s">
        <v>167</v>
      </c>
      <c r="X40" s="298" t="s">
        <v>167</v>
      </c>
      <c r="Y40" s="299" t="s">
        <v>394</v>
      </c>
      <c r="Z40" s="80">
        <v>2</v>
      </c>
      <c r="AA40" s="67">
        <v>5</v>
      </c>
      <c r="AB40" s="67">
        <v>3</v>
      </c>
      <c r="AC40" s="67" t="s">
        <v>172</v>
      </c>
      <c r="AD40" s="181">
        <f t="shared" si="19"/>
        <v>9</v>
      </c>
      <c r="AE40" s="253" t="str">
        <f t="shared" si="56"/>
        <v>Moderate</v>
      </c>
      <c r="AF40" s="70">
        <f t="shared" si="37"/>
        <v>3</v>
      </c>
      <c r="AG40" s="70">
        <f t="shared" si="38"/>
        <v>3</v>
      </c>
      <c r="AH40" s="71">
        <v>4</v>
      </c>
      <c r="AI40" s="71">
        <v>4</v>
      </c>
      <c r="AJ40" s="181" t="str">
        <f t="shared" si="15"/>
        <v>34</v>
      </c>
      <c r="AK40" s="251" t="str">
        <f t="shared" si="57"/>
        <v>High</v>
      </c>
      <c r="AL40" s="295" t="s">
        <v>181</v>
      </c>
      <c r="AM40" s="298" t="s">
        <v>395</v>
      </c>
      <c r="AN40" s="298" t="s">
        <v>396</v>
      </c>
      <c r="AO40" s="298" t="s">
        <v>171</v>
      </c>
      <c r="AP40" s="308" t="s">
        <v>171</v>
      </c>
      <c r="AQ40" s="308" t="s">
        <v>171</v>
      </c>
      <c r="AR40" s="298" t="s">
        <v>397</v>
      </c>
      <c r="AS40" s="286">
        <v>3</v>
      </c>
      <c r="AT40" s="259">
        <v>5</v>
      </c>
      <c r="AU40" s="259">
        <v>5</v>
      </c>
      <c r="AV40" s="259" t="s">
        <v>172</v>
      </c>
      <c r="AW40" s="181">
        <f t="shared" si="20"/>
        <v>20</v>
      </c>
      <c r="AX40" s="287" t="str">
        <f t="shared" si="6"/>
        <v>Very High</v>
      </c>
      <c r="AY40" s="266">
        <f t="shared" si="39"/>
        <v>4</v>
      </c>
      <c r="AZ40" s="266">
        <f t="shared" si="40"/>
        <v>5</v>
      </c>
      <c r="BA40" s="267">
        <v>3</v>
      </c>
      <c r="BB40" s="267">
        <v>3</v>
      </c>
      <c r="BC40" s="181" t="str">
        <f t="shared" si="16"/>
        <v>53</v>
      </c>
      <c r="BD40" s="289" t="str">
        <f t="shared" si="54"/>
        <v>Very High</v>
      </c>
      <c r="BE40" s="295" t="s">
        <v>181</v>
      </c>
      <c r="BF40" s="93" t="s">
        <v>398</v>
      </c>
      <c r="BG40" s="73" t="s">
        <v>399</v>
      </c>
      <c r="BH40" s="73"/>
      <c r="BI40" s="73"/>
      <c r="BJ40" s="73"/>
      <c r="BK40" s="74" t="s">
        <v>400</v>
      </c>
      <c r="BL40" s="276" t="s">
        <v>175</v>
      </c>
      <c r="BM40" s="276" t="s">
        <v>174</v>
      </c>
      <c r="BN40" s="276" t="s">
        <v>175</v>
      </c>
      <c r="BO40" s="276" t="s">
        <v>164</v>
      </c>
      <c r="BP40" s="181">
        <f t="shared" si="21"/>
        <v>20</v>
      </c>
      <c r="BQ40" s="409" t="str">
        <f t="shared" ref="BQ40:BQ61" si="62">VLOOKUP(BR40*BN40,biorisk,3,FALSE)</f>
        <v>Very High</v>
      </c>
      <c r="BR40" s="410">
        <f t="shared" ref="BR40:BR61" si="63">VLOOKUP(BL40*BM40,likelihood,2,FALSE)</f>
        <v>5</v>
      </c>
      <c r="BS40" s="410">
        <f t="shared" ref="BS40:BS63" si="64">VLOOKUP(BR40*BN40,biorisk,2,FALSE)</f>
        <v>5</v>
      </c>
      <c r="BT40" s="276" t="s">
        <v>168</v>
      </c>
      <c r="BU40" s="276" t="s">
        <v>168</v>
      </c>
      <c r="BV40" s="181" t="str">
        <f t="shared" si="17"/>
        <v>53</v>
      </c>
      <c r="BW40" s="409" t="str">
        <f t="shared" ref="BW40:BW69" si="65">VLOOKUP(BS40&amp;BU40,futurerisk,3,FALSE)</f>
        <v>Very High</v>
      </c>
      <c r="BX40" s="295"/>
      <c r="BY40" s="484" t="s">
        <v>401</v>
      </c>
      <c r="BZ40" s="298"/>
      <c r="CA40" s="298"/>
      <c r="CB40" s="298"/>
      <c r="CC40" s="298"/>
      <c r="CD40" s="299"/>
    </row>
    <row r="41" spans="1:82" ht="288" customHeight="1" thickBot="1">
      <c r="A41" s="72" t="s">
        <v>212</v>
      </c>
      <c r="B41" s="65" t="s">
        <v>77</v>
      </c>
      <c r="C41" s="65" t="s">
        <v>47</v>
      </c>
      <c r="D41" s="92" t="s">
        <v>85</v>
      </c>
      <c r="E41" s="523">
        <v>37</v>
      </c>
      <c r="F41" s="129" t="s">
        <v>402</v>
      </c>
      <c r="G41" s="259">
        <v>4</v>
      </c>
      <c r="H41" s="259">
        <v>3</v>
      </c>
      <c r="I41" s="259">
        <v>4</v>
      </c>
      <c r="J41" s="259" t="s">
        <v>172</v>
      </c>
      <c r="K41" s="181">
        <f t="shared" si="18"/>
        <v>12</v>
      </c>
      <c r="L41" s="260" t="str">
        <f t="shared" si="53"/>
        <v>Moderate</v>
      </c>
      <c r="M41" s="266">
        <f t="shared" si="42"/>
        <v>3</v>
      </c>
      <c r="N41" s="266">
        <f t="shared" si="23"/>
        <v>3</v>
      </c>
      <c r="O41" s="267">
        <v>3</v>
      </c>
      <c r="P41" s="267">
        <v>4</v>
      </c>
      <c r="Q41" s="181" t="str">
        <f t="shared" si="13"/>
        <v>34</v>
      </c>
      <c r="R41" s="260" t="str">
        <f t="shared" si="55"/>
        <v>High</v>
      </c>
      <c r="S41" s="295" t="s">
        <v>181</v>
      </c>
      <c r="T41" s="298" t="s">
        <v>403</v>
      </c>
      <c r="U41" s="298" t="s">
        <v>393</v>
      </c>
      <c r="V41" s="298" t="s">
        <v>404</v>
      </c>
      <c r="W41" s="298" t="s">
        <v>404</v>
      </c>
      <c r="X41" s="298" t="s">
        <v>404</v>
      </c>
      <c r="Y41" s="299" t="s">
        <v>404</v>
      </c>
      <c r="Z41" s="80">
        <v>2</v>
      </c>
      <c r="AA41" s="67">
        <v>5</v>
      </c>
      <c r="AB41" s="67">
        <v>3</v>
      </c>
      <c r="AC41" s="67" t="s">
        <v>172</v>
      </c>
      <c r="AD41" s="181">
        <f t="shared" si="19"/>
        <v>9</v>
      </c>
      <c r="AE41" s="253" t="str">
        <f t="shared" si="56"/>
        <v>Moderate</v>
      </c>
      <c r="AF41" s="70">
        <f t="shared" si="37"/>
        <v>3</v>
      </c>
      <c r="AG41" s="70">
        <f t="shared" si="38"/>
        <v>3</v>
      </c>
      <c r="AH41" s="71">
        <v>4</v>
      </c>
      <c r="AI41" s="71">
        <v>4</v>
      </c>
      <c r="AJ41" s="181" t="str">
        <f t="shared" si="15"/>
        <v>34</v>
      </c>
      <c r="AK41" s="251" t="str">
        <f t="shared" si="57"/>
        <v>High</v>
      </c>
      <c r="AL41" s="295" t="s">
        <v>181</v>
      </c>
      <c r="AM41" s="298" t="s">
        <v>405</v>
      </c>
      <c r="AN41" s="298" t="s">
        <v>406</v>
      </c>
      <c r="AO41" s="308" t="s">
        <v>171</v>
      </c>
      <c r="AP41" s="308" t="s">
        <v>171</v>
      </c>
      <c r="AQ41" s="308" t="s">
        <v>171</v>
      </c>
      <c r="AR41" s="308" t="s">
        <v>171</v>
      </c>
      <c r="AS41" s="286">
        <v>3</v>
      </c>
      <c r="AT41" s="259">
        <v>5</v>
      </c>
      <c r="AU41" s="259">
        <v>3</v>
      </c>
      <c r="AV41" s="259" t="s">
        <v>172</v>
      </c>
      <c r="AW41" s="181">
        <f t="shared" si="20"/>
        <v>12</v>
      </c>
      <c r="AX41" s="287" t="str">
        <f t="shared" si="6"/>
        <v>Moderate</v>
      </c>
      <c r="AY41" s="266">
        <f t="shared" si="39"/>
        <v>4</v>
      </c>
      <c r="AZ41" s="266">
        <f t="shared" si="40"/>
        <v>3</v>
      </c>
      <c r="BA41" s="267">
        <v>3</v>
      </c>
      <c r="BB41" s="267">
        <v>3</v>
      </c>
      <c r="BC41" s="181" t="str">
        <f t="shared" si="16"/>
        <v>33</v>
      </c>
      <c r="BD41" s="289" t="str">
        <f t="shared" si="54"/>
        <v>Moderate</v>
      </c>
      <c r="BE41" s="295" t="s">
        <v>165</v>
      </c>
      <c r="BF41" s="93" t="s">
        <v>407</v>
      </c>
      <c r="BG41" s="73" t="s">
        <v>408</v>
      </c>
      <c r="BH41" s="73"/>
      <c r="BI41" s="73"/>
      <c r="BJ41" s="73"/>
      <c r="BK41" s="118" t="s">
        <v>409</v>
      </c>
      <c r="BL41" s="276" t="s">
        <v>175</v>
      </c>
      <c r="BM41" s="276" t="s">
        <v>174</v>
      </c>
      <c r="BN41" s="276" t="s">
        <v>175</v>
      </c>
      <c r="BO41" s="276" t="s">
        <v>164</v>
      </c>
      <c r="BP41" s="181">
        <f t="shared" si="21"/>
        <v>20</v>
      </c>
      <c r="BQ41" s="409" t="str">
        <f t="shared" ref="BQ41" si="66">VLOOKUP(BR41*BN41,biorisk,3,FALSE)</f>
        <v>Very High</v>
      </c>
      <c r="BR41" s="410">
        <f t="shared" ref="BR41" si="67">VLOOKUP(BL41*BM41,likelihood,2,FALSE)</f>
        <v>5</v>
      </c>
      <c r="BS41" s="410">
        <f t="shared" ref="BS41" si="68">VLOOKUP(BR41*BN41,biorisk,2,FALSE)</f>
        <v>5</v>
      </c>
      <c r="BT41" s="276" t="s">
        <v>168</v>
      </c>
      <c r="BU41" s="276" t="s">
        <v>168</v>
      </c>
      <c r="BV41" s="181" t="str">
        <f t="shared" si="17"/>
        <v>53</v>
      </c>
      <c r="BW41" s="409" t="str">
        <f t="shared" ref="BW41" si="69">VLOOKUP(BS41&amp;BU41,futurerisk,3,FALSE)</f>
        <v>Very High</v>
      </c>
      <c r="BX41" s="295"/>
      <c r="BY41" s="300" t="s">
        <v>410</v>
      </c>
      <c r="BZ41" s="298"/>
      <c r="CA41" s="298"/>
      <c r="CB41" s="298"/>
      <c r="CC41" s="298"/>
      <c r="CD41" s="299"/>
    </row>
    <row r="42" spans="1:82" ht="259" customHeight="1" thickBot="1">
      <c r="A42" s="99" t="s">
        <v>411</v>
      </c>
      <c r="B42" s="100" t="s">
        <v>77</v>
      </c>
      <c r="C42" s="100" t="s">
        <v>47</v>
      </c>
      <c r="D42" s="109" t="s">
        <v>86</v>
      </c>
      <c r="E42" s="524">
        <v>38</v>
      </c>
      <c r="F42" s="115" t="s">
        <v>412</v>
      </c>
      <c r="G42" s="272">
        <v>1</v>
      </c>
      <c r="H42" s="272">
        <v>1</v>
      </c>
      <c r="I42" s="272">
        <v>1</v>
      </c>
      <c r="J42" s="272" t="s">
        <v>172</v>
      </c>
      <c r="K42" s="181">
        <f t="shared" si="18"/>
        <v>1</v>
      </c>
      <c r="L42" s="260" t="str">
        <f t="shared" si="53"/>
        <v>Very Low</v>
      </c>
      <c r="M42" s="273">
        <f t="shared" si="42"/>
        <v>1</v>
      </c>
      <c r="N42" s="273">
        <f t="shared" ref="N42:N73" si="70">VLOOKUP(M42*I42,biorisk,2,FALSE)</f>
        <v>1</v>
      </c>
      <c r="O42" s="274">
        <v>3</v>
      </c>
      <c r="P42" s="274">
        <v>4</v>
      </c>
      <c r="Q42" s="181" t="str">
        <f t="shared" si="13"/>
        <v>14</v>
      </c>
      <c r="R42" s="260" t="str">
        <f t="shared" si="55"/>
        <v>Low</v>
      </c>
      <c r="S42" s="295" t="s">
        <v>181</v>
      </c>
      <c r="T42" s="303" t="s">
        <v>413</v>
      </c>
      <c r="U42" s="303" t="s">
        <v>252</v>
      </c>
      <c r="V42" s="303" t="s">
        <v>252</v>
      </c>
      <c r="W42" s="303" t="s">
        <v>252</v>
      </c>
      <c r="X42" s="303" t="s">
        <v>252</v>
      </c>
      <c r="Y42" s="304" t="s">
        <v>252</v>
      </c>
      <c r="Z42" s="102">
        <v>3</v>
      </c>
      <c r="AA42" s="103">
        <v>5</v>
      </c>
      <c r="AB42" s="103">
        <v>4</v>
      </c>
      <c r="AC42" s="103" t="s">
        <v>186</v>
      </c>
      <c r="AD42" s="181">
        <f t="shared" si="19"/>
        <v>16</v>
      </c>
      <c r="AE42" s="253" t="str">
        <f t="shared" si="56"/>
        <v>High</v>
      </c>
      <c r="AF42" s="104">
        <f t="shared" si="37"/>
        <v>4</v>
      </c>
      <c r="AG42" s="104">
        <f t="shared" si="38"/>
        <v>4</v>
      </c>
      <c r="AH42" s="105">
        <v>2</v>
      </c>
      <c r="AI42" s="105">
        <v>4</v>
      </c>
      <c r="AJ42" s="181" t="str">
        <f t="shared" si="15"/>
        <v>44</v>
      </c>
      <c r="AK42" s="251" t="str">
        <f t="shared" si="57"/>
        <v>Very High</v>
      </c>
      <c r="AL42" s="295" t="s">
        <v>165</v>
      </c>
      <c r="AM42" s="303" t="s">
        <v>414</v>
      </c>
      <c r="AN42" s="303" t="s">
        <v>415</v>
      </c>
      <c r="AO42" s="310" t="s">
        <v>171</v>
      </c>
      <c r="AP42" s="310" t="s">
        <v>171</v>
      </c>
      <c r="AQ42" s="310" t="s">
        <v>171</v>
      </c>
      <c r="AR42" s="310" t="s">
        <v>171</v>
      </c>
      <c r="AS42" s="290">
        <v>4</v>
      </c>
      <c r="AT42" s="272">
        <v>5</v>
      </c>
      <c r="AU42" s="272">
        <v>3</v>
      </c>
      <c r="AV42" s="272" t="s">
        <v>172</v>
      </c>
      <c r="AW42" s="181">
        <f t="shared" si="20"/>
        <v>15</v>
      </c>
      <c r="AX42" s="287" t="str">
        <f t="shared" si="6"/>
        <v>High</v>
      </c>
      <c r="AY42" s="273">
        <f t="shared" si="39"/>
        <v>5</v>
      </c>
      <c r="AZ42" s="273">
        <f t="shared" si="40"/>
        <v>4</v>
      </c>
      <c r="BA42" s="274">
        <v>3</v>
      </c>
      <c r="BB42" s="274">
        <v>3</v>
      </c>
      <c r="BC42" s="181" t="str">
        <f t="shared" si="16"/>
        <v>43</v>
      </c>
      <c r="BD42" s="289" t="str">
        <f t="shared" si="54"/>
        <v>High</v>
      </c>
      <c r="BE42" s="295" t="s">
        <v>165</v>
      </c>
      <c r="BF42" s="106" t="s">
        <v>416</v>
      </c>
      <c r="BG42" s="107" t="s">
        <v>417</v>
      </c>
      <c r="BH42" s="107"/>
      <c r="BI42" s="107"/>
      <c r="BJ42" s="107"/>
      <c r="BK42" s="119" t="s">
        <v>418</v>
      </c>
      <c r="BL42" s="414" t="s">
        <v>175</v>
      </c>
      <c r="BM42" s="414" t="s">
        <v>174</v>
      </c>
      <c r="BN42" s="414" t="s">
        <v>174</v>
      </c>
      <c r="BO42" s="414" t="s">
        <v>164</v>
      </c>
      <c r="BP42" s="181">
        <f t="shared" si="21"/>
        <v>25</v>
      </c>
      <c r="BQ42" s="415" t="str">
        <f t="shared" si="62"/>
        <v>Very High</v>
      </c>
      <c r="BR42" s="416">
        <f t="shared" si="63"/>
        <v>5</v>
      </c>
      <c r="BS42" s="416">
        <f t="shared" si="64"/>
        <v>5</v>
      </c>
      <c r="BT42" s="414" t="s">
        <v>168</v>
      </c>
      <c r="BU42" s="414" t="s">
        <v>198</v>
      </c>
      <c r="BV42" s="181" t="str">
        <f t="shared" si="17"/>
        <v>51</v>
      </c>
      <c r="BW42" s="415" t="str">
        <f t="shared" si="65"/>
        <v>Low</v>
      </c>
      <c r="BX42" s="295"/>
      <c r="BY42" s="486" t="s">
        <v>419</v>
      </c>
      <c r="BZ42" s="303"/>
      <c r="CA42" s="303"/>
      <c r="CB42" s="303"/>
      <c r="CC42" s="303"/>
      <c r="CD42" s="304"/>
    </row>
    <row r="43" spans="1:82" ht="150" customHeight="1" thickBot="1">
      <c r="A43" s="72" t="s">
        <v>212</v>
      </c>
      <c r="B43" s="65" t="s">
        <v>77</v>
      </c>
      <c r="C43" s="65" t="s">
        <v>47</v>
      </c>
      <c r="D43" s="92" t="s">
        <v>87</v>
      </c>
      <c r="E43" s="523">
        <v>39</v>
      </c>
      <c r="F43" s="113" t="s">
        <v>420</v>
      </c>
      <c r="G43" s="259">
        <v>1</v>
      </c>
      <c r="H43" s="259">
        <v>1</v>
      </c>
      <c r="I43" s="259">
        <v>1</v>
      </c>
      <c r="J43" s="259" t="s">
        <v>186</v>
      </c>
      <c r="K43" s="181">
        <f t="shared" si="18"/>
        <v>1</v>
      </c>
      <c r="L43" s="260" t="str">
        <f t="shared" si="53"/>
        <v>Very Low</v>
      </c>
      <c r="M43" s="266">
        <f t="shared" si="42"/>
        <v>1</v>
      </c>
      <c r="N43" s="266">
        <f t="shared" si="70"/>
        <v>1</v>
      </c>
      <c r="O43" s="267">
        <v>3</v>
      </c>
      <c r="P43" s="267">
        <v>4</v>
      </c>
      <c r="Q43" s="181" t="str">
        <f t="shared" si="13"/>
        <v>14</v>
      </c>
      <c r="R43" s="260" t="str">
        <f t="shared" si="55"/>
        <v>Low</v>
      </c>
      <c r="S43" s="295" t="s">
        <v>165</v>
      </c>
      <c r="T43" s="298" t="s">
        <v>421</v>
      </c>
      <c r="U43" s="298" t="s">
        <v>422</v>
      </c>
      <c r="V43" s="298" t="s">
        <v>252</v>
      </c>
      <c r="W43" s="298" t="s">
        <v>252</v>
      </c>
      <c r="X43" s="298" t="s">
        <v>252</v>
      </c>
      <c r="Y43" s="299" t="s">
        <v>423</v>
      </c>
      <c r="Z43" s="80">
        <v>1</v>
      </c>
      <c r="AA43" s="67">
        <v>1</v>
      </c>
      <c r="AB43" s="67">
        <v>1</v>
      </c>
      <c r="AC43" s="67" t="s">
        <v>186</v>
      </c>
      <c r="AD43" s="181">
        <f t="shared" si="19"/>
        <v>1</v>
      </c>
      <c r="AE43" s="253" t="str">
        <f t="shared" si="56"/>
        <v>Very Low</v>
      </c>
      <c r="AF43" s="70">
        <f t="shared" si="37"/>
        <v>1</v>
      </c>
      <c r="AG43" s="70">
        <f t="shared" si="38"/>
        <v>1</v>
      </c>
      <c r="AH43" s="71">
        <v>3</v>
      </c>
      <c r="AI43" s="71">
        <v>4</v>
      </c>
      <c r="AJ43" s="181" t="str">
        <f t="shared" si="15"/>
        <v>14</v>
      </c>
      <c r="AK43" s="251" t="str">
        <f t="shared" si="57"/>
        <v>Low</v>
      </c>
      <c r="AL43" s="295" t="s">
        <v>165</v>
      </c>
      <c r="AM43" s="298" t="s">
        <v>424</v>
      </c>
      <c r="AN43" s="298" t="s">
        <v>425</v>
      </c>
      <c r="AO43" s="308" t="s">
        <v>171</v>
      </c>
      <c r="AP43" s="308" t="s">
        <v>171</v>
      </c>
      <c r="AQ43" s="308" t="s">
        <v>171</v>
      </c>
      <c r="AR43" s="298" t="s">
        <v>171</v>
      </c>
      <c r="AS43" s="286">
        <v>2</v>
      </c>
      <c r="AT43" s="259">
        <v>5</v>
      </c>
      <c r="AU43" s="259">
        <v>4</v>
      </c>
      <c r="AV43" s="259" t="s">
        <v>164</v>
      </c>
      <c r="AW43" s="181">
        <f t="shared" si="20"/>
        <v>12</v>
      </c>
      <c r="AX43" s="287" t="str">
        <f t="shared" si="6"/>
        <v>Moderate</v>
      </c>
      <c r="AY43" s="266">
        <f t="shared" si="39"/>
        <v>3</v>
      </c>
      <c r="AZ43" s="266">
        <f t="shared" si="40"/>
        <v>3</v>
      </c>
      <c r="BA43" s="267">
        <v>3</v>
      </c>
      <c r="BB43" s="267">
        <v>3</v>
      </c>
      <c r="BC43" s="181" t="str">
        <f t="shared" si="16"/>
        <v>33</v>
      </c>
      <c r="BD43" s="289" t="str">
        <f t="shared" si="54"/>
        <v>Moderate</v>
      </c>
      <c r="BE43" s="295" t="s">
        <v>165</v>
      </c>
      <c r="BF43" s="93" t="s">
        <v>426</v>
      </c>
      <c r="BG43" s="73" t="s">
        <v>427</v>
      </c>
      <c r="BH43" s="73"/>
      <c r="BI43" s="73"/>
      <c r="BJ43" s="73"/>
      <c r="BK43" s="74" t="s">
        <v>428</v>
      </c>
      <c r="BL43" s="269" t="s">
        <v>198</v>
      </c>
      <c r="BM43" s="269" t="s">
        <v>174</v>
      </c>
      <c r="BN43" s="269" t="s">
        <v>198</v>
      </c>
      <c r="BO43" s="269" t="s">
        <v>186</v>
      </c>
      <c r="BP43" s="181">
        <f t="shared" si="21"/>
        <v>2</v>
      </c>
      <c r="BQ43" s="407" t="str">
        <f t="shared" si="62"/>
        <v>Very Low</v>
      </c>
      <c r="BR43" s="408">
        <f t="shared" si="63"/>
        <v>2</v>
      </c>
      <c r="BS43" s="408">
        <f t="shared" si="64"/>
        <v>1</v>
      </c>
      <c r="BT43" s="269" t="s">
        <v>168</v>
      </c>
      <c r="BU43" s="269" t="s">
        <v>168</v>
      </c>
      <c r="BV43" s="181" t="str">
        <f t="shared" si="17"/>
        <v>13</v>
      </c>
      <c r="BW43" s="407" t="str">
        <f t="shared" si="65"/>
        <v>Very Low</v>
      </c>
      <c r="BX43" s="295"/>
      <c r="BY43" s="484" t="s">
        <v>429</v>
      </c>
      <c r="BZ43" s="298"/>
      <c r="CA43" s="298"/>
      <c r="CB43" s="298"/>
      <c r="CC43" s="298"/>
      <c r="CD43" s="299"/>
    </row>
    <row r="44" spans="1:82" ht="148" thickBot="1">
      <c r="A44" s="72" t="s">
        <v>430</v>
      </c>
      <c r="B44" s="65" t="s">
        <v>77</v>
      </c>
      <c r="C44" s="65" t="s">
        <v>54</v>
      </c>
      <c r="D44" s="92" t="s">
        <v>88</v>
      </c>
      <c r="E44" s="523">
        <v>40</v>
      </c>
      <c r="F44" s="113" t="s">
        <v>431</v>
      </c>
      <c r="G44" s="259"/>
      <c r="H44" s="259"/>
      <c r="I44" s="259"/>
      <c r="J44" s="259"/>
      <c r="K44" s="181">
        <f t="shared" si="18"/>
        <v>0</v>
      </c>
      <c r="L44" s="260" t="str">
        <f t="shared" si="53"/>
        <v>Low Priority Data Gap</v>
      </c>
      <c r="M44" s="266">
        <f t="shared" si="42"/>
        <v>0</v>
      </c>
      <c r="N44" s="266">
        <f t="shared" si="70"/>
        <v>0</v>
      </c>
      <c r="O44" s="267"/>
      <c r="P44" s="267"/>
      <c r="Q44" s="181" t="str">
        <f t="shared" si="13"/>
        <v>0</v>
      </c>
      <c r="R44" s="260" t="str">
        <f t="shared" si="55"/>
        <v>Low Priority Data Gap</v>
      </c>
      <c r="S44" s="295" t="s">
        <v>165</v>
      </c>
      <c r="T44" s="298" t="s">
        <v>432</v>
      </c>
      <c r="U44" s="298" t="s">
        <v>433</v>
      </c>
      <c r="V44" s="298" t="s">
        <v>252</v>
      </c>
      <c r="W44" s="298" t="s">
        <v>252</v>
      </c>
      <c r="X44" s="298" t="s">
        <v>252</v>
      </c>
      <c r="Y44" s="299" t="s">
        <v>434</v>
      </c>
      <c r="Z44" s="80"/>
      <c r="AA44" s="67"/>
      <c r="AB44" s="67"/>
      <c r="AC44" s="67"/>
      <c r="AD44" s="181">
        <f t="shared" si="19"/>
        <v>0</v>
      </c>
      <c r="AE44" s="253" t="str">
        <f t="shared" si="56"/>
        <v>Low Priority Data Gap</v>
      </c>
      <c r="AF44" s="70">
        <f t="shared" si="37"/>
        <v>0</v>
      </c>
      <c r="AG44" s="70">
        <f t="shared" si="38"/>
        <v>0</v>
      </c>
      <c r="AH44" s="71"/>
      <c r="AI44" s="71"/>
      <c r="AJ44" s="181" t="str">
        <f t="shared" si="15"/>
        <v>0</v>
      </c>
      <c r="AK44" s="251" t="str">
        <f t="shared" si="57"/>
        <v>Low Priority Data Gap</v>
      </c>
      <c r="AL44" s="295" t="s">
        <v>181</v>
      </c>
      <c r="AM44" s="298" t="s">
        <v>435</v>
      </c>
      <c r="AN44" s="298" t="s">
        <v>436</v>
      </c>
      <c r="AO44" s="298" t="s">
        <v>171</v>
      </c>
      <c r="AP44" s="298" t="s">
        <v>171</v>
      </c>
      <c r="AQ44" s="308" t="s">
        <v>171</v>
      </c>
      <c r="AR44" s="298" t="s">
        <v>437</v>
      </c>
      <c r="AS44" s="286">
        <v>1</v>
      </c>
      <c r="AT44" s="259">
        <v>1</v>
      </c>
      <c r="AU44" s="259">
        <v>1</v>
      </c>
      <c r="AV44" s="259" t="s">
        <v>186</v>
      </c>
      <c r="AW44" s="181">
        <f t="shared" si="20"/>
        <v>1</v>
      </c>
      <c r="AX44" s="287" t="str">
        <f t="shared" si="6"/>
        <v>Very Low</v>
      </c>
      <c r="AY44" s="266">
        <f t="shared" si="39"/>
        <v>1</v>
      </c>
      <c r="AZ44" s="266">
        <f t="shared" si="40"/>
        <v>1</v>
      </c>
      <c r="BA44" s="267">
        <v>3</v>
      </c>
      <c r="BB44" s="267">
        <v>3</v>
      </c>
      <c r="BC44" s="181" t="str">
        <f t="shared" si="16"/>
        <v>13</v>
      </c>
      <c r="BD44" s="289" t="str">
        <f t="shared" si="54"/>
        <v>Very Low</v>
      </c>
      <c r="BE44" s="295" t="s">
        <v>165</v>
      </c>
      <c r="BF44" s="93" t="s">
        <v>438</v>
      </c>
      <c r="BG44" s="73" t="s">
        <v>439</v>
      </c>
      <c r="BH44" s="73"/>
      <c r="BI44" s="73"/>
      <c r="BJ44" s="73"/>
      <c r="BK44" s="74"/>
      <c r="BL44" s="274"/>
      <c r="BM44" s="274"/>
      <c r="BN44" s="274"/>
      <c r="BO44" s="274"/>
      <c r="BP44" s="181">
        <f t="shared" si="21"/>
        <v>0</v>
      </c>
      <c r="BQ44" s="417" t="str">
        <f t="shared" si="62"/>
        <v>Low Priority Data Gap</v>
      </c>
      <c r="BR44" s="418">
        <f t="shared" si="63"/>
        <v>0</v>
      </c>
      <c r="BS44" s="418">
        <f t="shared" si="64"/>
        <v>0</v>
      </c>
      <c r="BT44" s="274"/>
      <c r="BU44" s="274"/>
      <c r="BV44" s="181" t="str">
        <f t="shared" si="17"/>
        <v>0</v>
      </c>
      <c r="BW44" s="417" t="str">
        <f t="shared" si="65"/>
        <v>Low Priority Data Gap</v>
      </c>
      <c r="BX44" s="295" t="s">
        <v>181</v>
      </c>
      <c r="BY44" s="484" t="s">
        <v>440</v>
      </c>
      <c r="BZ44" s="484" t="s">
        <v>441</v>
      </c>
      <c r="CA44" s="298"/>
      <c r="CB44" s="298"/>
      <c r="CC44" s="484" t="s">
        <v>442</v>
      </c>
      <c r="CD44" s="299"/>
    </row>
    <row r="45" spans="1:82" ht="171" customHeight="1" thickBot="1">
      <c r="A45" s="72" t="s">
        <v>430</v>
      </c>
      <c r="B45" s="65" t="s">
        <v>77</v>
      </c>
      <c r="C45" s="65" t="s">
        <v>51</v>
      </c>
      <c r="D45" s="92" t="s">
        <v>89</v>
      </c>
      <c r="E45" s="521">
        <v>41</v>
      </c>
      <c r="F45" s="113" t="s">
        <v>443</v>
      </c>
      <c r="G45" s="263">
        <v>-1</v>
      </c>
      <c r="H45" s="263">
        <v>-1</v>
      </c>
      <c r="I45" s="263">
        <v>-1</v>
      </c>
      <c r="J45" s="263"/>
      <c r="K45" s="181">
        <f t="shared" si="18"/>
        <v>-1</v>
      </c>
      <c r="L45" s="529" t="str">
        <f t="shared" si="53"/>
        <v>High Priority Data Gap</v>
      </c>
      <c r="M45" s="530">
        <f t="shared" si="42"/>
        <v>1</v>
      </c>
      <c r="N45" s="530">
        <f t="shared" si="70"/>
        <v>-1</v>
      </c>
      <c r="O45" s="531">
        <v>-1</v>
      </c>
      <c r="P45" s="531">
        <v>-1</v>
      </c>
      <c r="Q45" s="181" t="str">
        <f t="shared" si="13"/>
        <v>-1-1</v>
      </c>
      <c r="R45" s="529" t="str">
        <f t="shared" si="55"/>
        <v>High Priority Data Gap</v>
      </c>
      <c r="S45" s="295" t="s">
        <v>165</v>
      </c>
      <c r="T45" s="298" t="s">
        <v>444</v>
      </c>
      <c r="U45" s="298" t="s">
        <v>445</v>
      </c>
      <c r="V45" s="298" t="s">
        <v>446</v>
      </c>
      <c r="W45" s="298" t="s">
        <v>252</v>
      </c>
      <c r="X45" s="298" t="s">
        <v>252</v>
      </c>
      <c r="Y45" s="299" t="s">
        <v>447</v>
      </c>
      <c r="Z45" s="263">
        <v>-1</v>
      </c>
      <c r="AA45" s="263">
        <v>-1</v>
      </c>
      <c r="AB45" s="263">
        <v>-1</v>
      </c>
      <c r="AC45" s="263"/>
      <c r="AD45" s="181">
        <f t="shared" si="19"/>
        <v>-1</v>
      </c>
      <c r="AE45" s="529" t="str">
        <f t="shared" si="56"/>
        <v>High Priority Data Gap</v>
      </c>
      <c r="AF45" s="530">
        <f t="shared" si="37"/>
        <v>1</v>
      </c>
      <c r="AG45" s="530">
        <f t="shared" si="38"/>
        <v>-1</v>
      </c>
      <c r="AH45" s="531">
        <v>-1</v>
      </c>
      <c r="AI45" s="531">
        <v>-1</v>
      </c>
      <c r="AJ45" s="181" t="str">
        <f t="shared" si="15"/>
        <v>-1-1</v>
      </c>
      <c r="AK45" s="529" t="str">
        <f t="shared" si="57"/>
        <v>High Priority Data Gap</v>
      </c>
      <c r="AL45" s="295" t="s">
        <v>181</v>
      </c>
      <c r="AM45" s="298" t="s">
        <v>448</v>
      </c>
      <c r="AN45" s="298" t="s">
        <v>449</v>
      </c>
      <c r="AO45" s="298" t="s">
        <v>171</v>
      </c>
      <c r="AP45" s="308" t="s">
        <v>171</v>
      </c>
      <c r="AQ45" s="308" t="s">
        <v>171</v>
      </c>
      <c r="AR45" s="298" t="s">
        <v>450</v>
      </c>
      <c r="AS45" s="263">
        <v>-1</v>
      </c>
      <c r="AT45" s="263">
        <v>-1</v>
      </c>
      <c r="AU45" s="263">
        <v>-1</v>
      </c>
      <c r="AV45" s="263"/>
      <c r="AW45" s="181">
        <f t="shared" si="20"/>
        <v>-1</v>
      </c>
      <c r="AX45" s="529" t="str">
        <f t="shared" si="6"/>
        <v>High Priority Data Gap</v>
      </c>
      <c r="AY45" s="530">
        <f t="shared" si="39"/>
        <v>1</v>
      </c>
      <c r="AZ45" s="530">
        <f t="shared" si="40"/>
        <v>-1</v>
      </c>
      <c r="BA45" s="531">
        <v>-1</v>
      </c>
      <c r="BB45" s="531">
        <v>-1</v>
      </c>
      <c r="BC45" s="181" t="str">
        <f t="shared" si="16"/>
        <v>-1-1</v>
      </c>
      <c r="BD45" s="529" t="str">
        <f t="shared" si="54"/>
        <v>High Priority Data Gap</v>
      </c>
      <c r="BE45" s="295" t="s">
        <v>165</v>
      </c>
      <c r="BF45" s="93" t="s">
        <v>451</v>
      </c>
      <c r="BG45" s="73" t="s">
        <v>452</v>
      </c>
      <c r="BH45" s="73"/>
      <c r="BI45" s="73"/>
      <c r="BJ45" s="73"/>
      <c r="BK45" s="74" t="s">
        <v>453</v>
      </c>
      <c r="BL45" s="263">
        <v>1</v>
      </c>
      <c r="BM45" s="263">
        <v>5</v>
      </c>
      <c r="BN45" s="263">
        <v>1</v>
      </c>
      <c r="BO45" s="263" t="s">
        <v>164</v>
      </c>
      <c r="BP45" s="181">
        <f t="shared" si="21"/>
        <v>2</v>
      </c>
      <c r="BQ45" s="529" t="str">
        <f t="shared" si="62"/>
        <v>Very Low</v>
      </c>
      <c r="BR45" s="530">
        <f t="shared" si="63"/>
        <v>2</v>
      </c>
      <c r="BS45" s="530">
        <f t="shared" si="64"/>
        <v>1</v>
      </c>
      <c r="BT45" s="531">
        <v>3</v>
      </c>
      <c r="BU45" s="531">
        <v>3</v>
      </c>
      <c r="BV45" s="181" t="str">
        <f t="shared" si="17"/>
        <v>13</v>
      </c>
      <c r="BW45" s="529" t="str">
        <f t="shared" si="65"/>
        <v>Very Low</v>
      </c>
      <c r="BX45" s="295"/>
      <c r="BY45" s="484" t="s">
        <v>454</v>
      </c>
      <c r="BZ45" s="298"/>
      <c r="CA45" s="298"/>
      <c r="CB45" s="298"/>
      <c r="CC45" s="298"/>
      <c r="CD45" s="299"/>
    </row>
    <row r="46" spans="1:82" ht="84">
      <c r="A46" s="72" t="s">
        <v>430</v>
      </c>
      <c r="B46" s="224" t="s">
        <v>77</v>
      </c>
      <c r="C46" s="224"/>
      <c r="D46" s="225" t="s">
        <v>90</v>
      </c>
      <c r="E46" s="525" t="s">
        <v>91</v>
      </c>
      <c r="F46" s="131"/>
      <c r="G46" s="263">
        <v>-1</v>
      </c>
      <c r="H46" s="263">
        <v>-1</v>
      </c>
      <c r="I46" s="263">
        <v>-1</v>
      </c>
      <c r="J46" s="263"/>
      <c r="K46" s="181">
        <f t="shared" si="18"/>
        <v>-1</v>
      </c>
      <c r="L46" s="529" t="str">
        <f t="shared" si="53"/>
        <v>High Priority Data Gap</v>
      </c>
      <c r="M46" s="530">
        <f t="shared" si="42"/>
        <v>1</v>
      </c>
      <c r="N46" s="530">
        <f t="shared" si="70"/>
        <v>-1</v>
      </c>
      <c r="O46" s="531">
        <v>-1</v>
      </c>
      <c r="P46" s="531">
        <v>-1</v>
      </c>
      <c r="Q46" s="181" t="str">
        <f t="shared" si="13"/>
        <v>-1-1</v>
      </c>
      <c r="R46" s="529" t="str">
        <f t="shared" si="55"/>
        <v>High Priority Data Gap</v>
      </c>
      <c r="S46" s="296" t="s">
        <v>181</v>
      </c>
      <c r="T46" s="300" t="s">
        <v>322</v>
      </c>
      <c r="U46" s="300"/>
      <c r="V46" s="300"/>
      <c r="W46" s="300"/>
      <c r="X46" s="300"/>
      <c r="Y46" s="302"/>
      <c r="Z46" s="263">
        <v>-1</v>
      </c>
      <c r="AA46" s="263">
        <v>-1</v>
      </c>
      <c r="AB46" s="263">
        <v>-1</v>
      </c>
      <c r="AC46" s="263"/>
      <c r="AD46" s="181">
        <f t="shared" si="19"/>
        <v>-1</v>
      </c>
      <c r="AE46" s="529" t="str">
        <f t="shared" si="56"/>
        <v>High Priority Data Gap</v>
      </c>
      <c r="AF46" s="530">
        <f t="shared" si="37"/>
        <v>1</v>
      </c>
      <c r="AG46" s="530">
        <f t="shared" si="38"/>
        <v>-1</v>
      </c>
      <c r="AH46" s="531">
        <v>-1</v>
      </c>
      <c r="AI46" s="531">
        <v>-1</v>
      </c>
      <c r="AJ46" s="181" t="str">
        <f t="shared" si="15"/>
        <v>-1-1</v>
      </c>
      <c r="AK46" s="529" t="str">
        <f t="shared" si="57"/>
        <v>High Priority Data Gap</v>
      </c>
      <c r="AL46" s="296" t="s">
        <v>181</v>
      </c>
      <c r="AM46" s="300" t="s">
        <v>322</v>
      </c>
      <c r="AN46" s="300"/>
      <c r="AO46" s="300"/>
      <c r="AP46" s="300"/>
      <c r="AQ46" s="300"/>
      <c r="AR46" s="302"/>
      <c r="AS46" s="263">
        <v>-1</v>
      </c>
      <c r="AT46" s="263">
        <v>-1</v>
      </c>
      <c r="AU46" s="263">
        <v>-1</v>
      </c>
      <c r="AV46" s="263"/>
      <c r="AW46" s="181">
        <f t="shared" si="20"/>
        <v>-1</v>
      </c>
      <c r="AX46" s="529" t="str">
        <f t="shared" si="6"/>
        <v>High Priority Data Gap</v>
      </c>
      <c r="AY46" s="530">
        <f t="shared" si="39"/>
        <v>1</v>
      </c>
      <c r="AZ46" s="530">
        <f t="shared" si="40"/>
        <v>-1</v>
      </c>
      <c r="BA46" s="531">
        <v>-1</v>
      </c>
      <c r="BB46" s="531">
        <v>-1</v>
      </c>
      <c r="BC46" s="181" t="str">
        <f t="shared" si="16"/>
        <v>-1-1</v>
      </c>
      <c r="BD46" s="529" t="str">
        <f t="shared" si="54"/>
        <v>High Priority Data Gap</v>
      </c>
      <c r="BE46" s="296" t="s">
        <v>181</v>
      </c>
      <c r="BF46" s="83" t="s">
        <v>324</v>
      </c>
      <c r="BK46" s="78"/>
      <c r="BL46" s="263">
        <v>-1</v>
      </c>
      <c r="BM46" s="263">
        <v>-1</v>
      </c>
      <c r="BN46" s="263">
        <v>-1</v>
      </c>
      <c r="BO46" s="263"/>
      <c r="BP46" s="181">
        <f t="shared" si="21"/>
        <v>-1</v>
      </c>
      <c r="BQ46" s="529" t="str">
        <f t="shared" si="62"/>
        <v>High Priority Data Gap</v>
      </c>
      <c r="BR46" s="530">
        <f t="shared" si="63"/>
        <v>1</v>
      </c>
      <c r="BS46" s="530">
        <f t="shared" si="64"/>
        <v>-1</v>
      </c>
      <c r="BT46" s="531">
        <v>-1</v>
      </c>
      <c r="BU46" s="531">
        <v>-1</v>
      </c>
      <c r="BV46" s="181" t="str">
        <f t="shared" si="17"/>
        <v>-1-1</v>
      </c>
      <c r="BW46" s="529" t="str">
        <f t="shared" si="65"/>
        <v>High Priority Data Gap</v>
      </c>
      <c r="BX46" s="296" t="s">
        <v>181</v>
      </c>
      <c r="BY46" s="83" t="s">
        <v>324</v>
      </c>
      <c r="BZ46" s="300"/>
      <c r="CA46" s="300"/>
      <c r="CB46" s="300"/>
      <c r="CC46" s="300"/>
      <c r="CD46" s="302"/>
    </row>
    <row r="47" spans="1:82" ht="115.5" customHeight="1">
      <c r="A47" s="111" t="s">
        <v>430</v>
      </c>
      <c r="B47" s="199" t="s">
        <v>77</v>
      </c>
      <c r="C47" s="199" t="s">
        <v>54</v>
      </c>
      <c r="D47" s="200" t="s">
        <v>92</v>
      </c>
      <c r="E47" s="522">
        <v>43</v>
      </c>
      <c r="F47" s="130" t="s">
        <v>455</v>
      </c>
      <c r="G47" s="263">
        <v>-1</v>
      </c>
      <c r="H47" s="263">
        <v>-1</v>
      </c>
      <c r="I47" s="263">
        <v>-1</v>
      </c>
      <c r="J47" s="263"/>
      <c r="K47" s="181">
        <f t="shared" si="18"/>
        <v>-1</v>
      </c>
      <c r="L47" s="529" t="str">
        <f t="shared" si="53"/>
        <v>High Priority Data Gap</v>
      </c>
      <c r="M47" s="530">
        <f t="shared" si="42"/>
        <v>1</v>
      </c>
      <c r="N47" s="530">
        <f t="shared" si="70"/>
        <v>-1</v>
      </c>
      <c r="O47" s="531">
        <v>-1</v>
      </c>
      <c r="P47" s="531">
        <v>-1</v>
      </c>
      <c r="Q47" s="181" t="str">
        <f t="shared" si="13"/>
        <v>-1-1</v>
      </c>
      <c r="R47" s="529" t="str">
        <f t="shared" si="55"/>
        <v>High Priority Data Gap</v>
      </c>
      <c r="S47" s="296" t="s">
        <v>165</v>
      </c>
      <c r="T47" s="300"/>
      <c r="U47" s="300"/>
      <c r="V47" s="300" t="s">
        <v>252</v>
      </c>
      <c r="W47" s="300" t="s">
        <v>252</v>
      </c>
      <c r="X47" s="300" t="s">
        <v>252</v>
      </c>
      <c r="Y47" s="302"/>
      <c r="Z47" s="263">
        <v>-1</v>
      </c>
      <c r="AA47" s="263">
        <v>-1</v>
      </c>
      <c r="AB47" s="263">
        <v>-1</v>
      </c>
      <c r="AC47" s="263"/>
      <c r="AD47" s="181">
        <f t="shared" si="19"/>
        <v>-1</v>
      </c>
      <c r="AE47" s="529" t="str">
        <f t="shared" si="56"/>
        <v>High Priority Data Gap</v>
      </c>
      <c r="AF47" s="530">
        <f t="shared" si="37"/>
        <v>1</v>
      </c>
      <c r="AG47" s="530">
        <f t="shared" si="38"/>
        <v>-1</v>
      </c>
      <c r="AH47" s="531">
        <v>-1</v>
      </c>
      <c r="AI47" s="531">
        <v>-1</v>
      </c>
      <c r="AJ47" s="181" t="str">
        <f t="shared" si="15"/>
        <v>-1-1</v>
      </c>
      <c r="AK47" s="529" t="str">
        <f t="shared" si="57"/>
        <v>High Priority Data Gap</v>
      </c>
      <c r="AL47" s="296" t="s">
        <v>165</v>
      </c>
      <c r="AM47" s="300"/>
      <c r="AN47" s="300"/>
      <c r="AO47" s="300"/>
      <c r="AP47" s="300"/>
      <c r="AQ47" s="300"/>
      <c r="AR47" s="300"/>
      <c r="AS47" s="263">
        <v>-1</v>
      </c>
      <c r="AT47" s="263">
        <v>-1</v>
      </c>
      <c r="AU47" s="263">
        <v>-1</v>
      </c>
      <c r="AV47" s="263"/>
      <c r="AW47" s="181">
        <f t="shared" si="20"/>
        <v>-1</v>
      </c>
      <c r="AX47" s="529" t="str">
        <f t="shared" si="6"/>
        <v>High Priority Data Gap</v>
      </c>
      <c r="AY47" s="530">
        <f t="shared" si="39"/>
        <v>1</v>
      </c>
      <c r="AZ47" s="530">
        <f t="shared" si="40"/>
        <v>-1</v>
      </c>
      <c r="BA47" s="531">
        <v>-1</v>
      </c>
      <c r="BB47" s="531">
        <v>-1</v>
      </c>
      <c r="BC47" s="181" t="str">
        <f t="shared" si="16"/>
        <v>-1-1</v>
      </c>
      <c r="BD47" s="529" t="str">
        <f t="shared" si="54"/>
        <v>High Priority Data Gap</v>
      </c>
      <c r="BE47" s="296" t="s">
        <v>165</v>
      </c>
      <c r="BF47" s="76"/>
      <c r="BK47" s="78"/>
      <c r="BL47" s="263">
        <v>-1</v>
      </c>
      <c r="BM47" s="263">
        <v>-1</v>
      </c>
      <c r="BN47" s="263">
        <v>-1</v>
      </c>
      <c r="BO47" s="263"/>
      <c r="BP47" s="181">
        <f t="shared" si="21"/>
        <v>-1</v>
      </c>
      <c r="BQ47" s="529" t="str">
        <f t="shared" si="62"/>
        <v>High Priority Data Gap</v>
      </c>
      <c r="BR47" s="530">
        <f t="shared" si="63"/>
        <v>1</v>
      </c>
      <c r="BS47" s="530">
        <f t="shared" si="64"/>
        <v>-1</v>
      </c>
      <c r="BT47" s="531">
        <v>-1</v>
      </c>
      <c r="BU47" s="531">
        <v>-1</v>
      </c>
      <c r="BV47" s="181" t="str">
        <f t="shared" si="17"/>
        <v>-1-1</v>
      </c>
      <c r="BW47" s="529" t="str">
        <f t="shared" si="65"/>
        <v>High Priority Data Gap</v>
      </c>
      <c r="BX47" s="296"/>
      <c r="BY47" s="300" t="s">
        <v>328</v>
      </c>
      <c r="BZ47" s="300"/>
      <c r="CA47" s="300"/>
      <c r="CB47" s="300"/>
      <c r="CC47" s="300"/>
      <c r="CD47" s="302"/>
    </row>
    <row r="48" spans="1:82" ht="97.5" customHeight="1">
      <c r="A48" s="111" t="s">
        <v>430</v>
      </c>
      <c r="B48" s="199" t="s">
        <v>77</v>
      </c>
      <c r="C48" s="199" t="s">
        <v>54</v>
      </c>
      <c r="D48" s="200" t="s">
        <v>93</v>
      </c>
      <c r="E48" s="522">
        <v>44</v>
      </c>
      <c r="F48" s="130" t="s">
        <v>339</v>
      </c>
      <c r="G48" s="263">
        <v>-1</v>
      </c>
      <c r="H48" s="263">
        <v>-1</v>
      </c>
      <c r="I48" s="263">
        <v>-1</v>
      </c>
      <c r="J48" s="263"/>
      <c r="K48" s="181">
        <f t="shared" si="18"/>
        <v>-1</v>
      </c>
      <c r="L48" s="529" t="str">
        <f t="shared" si="53"/>
        <v>High Priority Data Gap</v>
      </c>
      <c r="M48" s="530">
        <f t="shared" si="42"/>
        <v>1</v>
      </c>
      <c r="N48" s="530">
        <f t="shared" si="70"/>
        <v>-1</v>
      </c>
      <c r="O48" s="531">
        <v>-1</v>
      </c>
      <c r="P48" s="531">
        <v>-1</v>
      </c>
      <c r="Q48" s="181" t="str">
        <f t="shared" si="13"/>
        <v>-1-1</v>
      </c>
      <c r="R48" s="529" t="str">
        <f t="shared" si="55"/>
        <v>High Priority Data Gap</v>
      </c>
      <c r="S48" s="296" t="s">
        <v>165</v>
      </c>
      <c r="T48" s="300"/>
      <c r="U48" s="300"/>
      <c r="V48" s="300" t="s">
        <v>252</v>
      </c>
      <c r="W48" s="300" t="s">
        <v>252</v>
      </c>
      <c r="X48" s="300" t="s">
        <v>252</v>
      </c>
      <c r="Y48" s="302"/>
      <c r="Z48" s="263">
        <v>-1</v>
      </c>
      <c r="AA48" s="263">
        <v>-1</v>
      </c>
      <c r="AB48" s="263">
        <v>-1</v>
      </c>
      <c r="AC48" s="263"/>
      <c r="AD48" s="181">
        <f t="shared" si="19"/>
        <v>-1</v>
      </c>
      <c r="AE48" s="529" t="str">
        <f t="shared" si="56"/>
        <v>High Priority Data Gap</v>
      </c>
      <c r="AF48" s="530">
        <f t="shared" si="37"/>
        <v>1</v>
      </c>
      <c r="AG48" s="530">
        <f t="shared" si="38"/>
        <v>-1</v>
      </c>
      <c r="AH48" s="531">
        <v>-1</v>
      </c>
      <c r="AI48" s="531">
        <v>-1</v>
      </c>
      <c r="AJ48" s="181" t="str">
        <f t="shared" si="15"/>
        <v>-1-1</v>
      </c>
      <c r="AK48" s="529" t="str">
        <f t="shared" si="57"/>
        <v>High Priority Data Gap</v>
      </c>
      <c r="AL48" s="296" t="s">
        <v>165</v>
      </c>
      <c r="AM48" s="300"/>
      <c r="AN48" s="300"/>
      <c r="AO48" s="300"/>
      <c r="AP48" s="300"/>
      <c r="AQ48" s="300"/>
      <c r="AR48" s="300"/>
      <c r="AS48" s="263">
        <v>-1</v>
      </c>
      <c r="AT48" s="263">
        <v>-1</v>
      </c>
      <c r="AU48" s="263">
        <v>-1</v>
      </c>
      <c r="AV48" s="263"/>
      <c r="AW48" s="181">
        <f t="shared" si="20"/>
        <v>-1</v>
      </c>
      <c r="AX48" s="529" t="str">
        <f t="shared" si="6"/>
        <v>High Priority Data Gap</v>
      </c>
      <c r="AY48" s="530">
        <f t="shared" si="39"/>
        <v>1</v>
      </c>
      <c r="AZ48" s="530">
        <f t="shared" si="40"/>
        <v>-1</v>
      </c>
      <c r="BA48" s="531">
        <v>-1</v>
      </c>
      <c r="BB48" s="531">
        <v>-1</v>
      </c>
      <c r="BC48" s="181" t="str">
        <f t="shared" si="16"/>
        <v>-1-1</v>
      </c>
      <c r="BD48" s="529" t="str">
        <f t="shared" si="54"/>
        <v>High Priority Data Gap</v>
      </c>
      <c r="BE48" s="296" t="s">
        <v>165</v>
      </c>
      <c r="BF48" s="76"/>
      <c r="BK48" s="78"/>
      <c r="BL48" s="263">
        <v>-1</v>
      </c>
      <c r="BM48" s="263">
        <v>-1</v>
      </c>
      <c r="BN48" s="263">
        <v>-1</v>
      </c>
      <c r="BO48" s="263"/>
      <c r="BP48" s="181">
        <f t="shared" si="21"/>
        <v>-1</v>
      </c>
      <c r="BQ48" s="529" t="str">
        <f t="shared" si="62"/>
        <v>High Priority Data Gap</v>
      </c>
      <c r="BR48" s="530">
        <f t="shared" si="63"/>
        <v>1</v>
      </c>
      <c r="BS48" s="530">
        <f t="shared" si="64"/>
        <v>-1</v>
      </c>
      <c r="BT48" s="531">
        <v>-1</v>
      </c>
      <c r="BU48" s="531">
        <v>-1</v>
      </c>
      <c r="BV48" s="181" t="str">
        <f t="shared" si="17"/>
        <v>-1-1</v>
      </c>
      <c r="BW48" s="529" t="str">
        <f>VLOOKUP(BS48&amp;BU48,futurerisk,3,FALSE)</f>
        <v>High Priority Data Gap</v>
      </c>
      <c r="BX48" s="296"/>
      <c r="BY48" s="300" t="s">
        <v>271</v>
      </c>
      <c r="BZ48" s="300"/>
      <c r="CA48" s="300"/>
      <c r="CB48" s="300"/>
      <c r="CC48" s="300"/>
      <c r="CD48" s="302"/>
    </row>
    <row r="49" spans="1:82" ht="367.5" customHeight="1" thickBot="1">
      <c r="A49" s="111" t="s">
        <v>430</v>
      </c>
      <c r="B49" s="199" t="s">
        <v>77</v>
      </c>
      <c r="C49" s="199" t="s">
        <v>54</v>
      </c>
      <c r="D49" s="200" t="s">
        <v>94</v>
      </c>
      <c r="E49" s="522">
        <v>45</v>
      </c>
      <c r="F49" s="130" t="s">
        <v>340</v>
      </c>
      <c r="G49" s="263">
        <v>-1</v>
      </c>
      <c r="H49" s="263">
        <v>-1</v>
      </c>
      <c r="I49" s="263">
        <v>-1</v>
      </c>
      <c r="J49" s="263"/>
      <c r="K49" s="181">
        <f t="shared" si="18"/>
        <v>-1</v>
      </c>
      <c r="L49" s="529" t="str">
        <f t="shared" si="53"/>
        <v>High Priority Data Gap</v>
      </c>
      <c r="M49" s="530">
        <f t="shared" si="42"/>
        <v>1</v>
      </c>
      <c r="N49" s="530">
        <f t="shared" si="70"/>
        <v>-1</v>
      </c>
      <c r="O49" s="531">
        <v>-1</v>
      </c>
      <c r="P49" s="531">
        <v>-1</v>
      </c>
      <c r="Q49" s="181" t="str">
        <f t="shared" si="13"/>
        <v>-1-1</v>
      </c>
      <c r="R49" s="529" t="str">
        <f t="shared" si="55"/>
        <v>High Priority Data Gap</v>
      </c>
      <c r="S49" s="296" t="s">
        <v>165</v>
      </c>
      <c r="T49" s="300"/>
      <c r="U49" s="300"/>
      <c r="V49" s="300" t="s">
        <v>252</v>
      </c>
      <c r="W49" s="300" t="s">
        <v>252</v>
      </c>
      <c r="X49" s="300" t="s">
        <v>252</v>
      </c>
      <c r="Y49" s="302"/>
      <c r="Z49" s="263">
        <v>-1</v>
      </c>
      <c r="AA49" s="263">
        <v>-1</v>
      </c>
      <c r="AB49" s="263">
        <v>-1</v>
      </c>
      <c r="AC49" s="263"/>
      <c r="AD49" s="181">
        <f t="shared" si="19"/>
        <v>-1</v>
      </c>
      <c r="AE49" s="529" t="str">
        <f t="shared" si="56"/>
        <v>High Priority Data Gap</v>
      </c>
      <c r="AF49" s="530">
        <f t="shared" si="37"/>
        <v>1</v>
      </c>
      <c r="AG49" s="530">
        <f t="shared" si="38"/>
        <v>-1</v>
      </c>
      <c r="AH49" s="531">
        <v>-1</v>
      </c>
      <c r="AI49" s="531">
        <v>-1</v>
      </c>
      <c r="AJ49" s="181" t="str">
        <f t="shared" si="15"/>
        <v>-1-1</v>
      </c>
      <c r="AK49" s="529" t="str">
        <f t="shared" si="57"/>
        <v>High Priority Data Gap</v>
      </c>
      <c r="AL49" s="296" t="s">
        <v>165</v>
      </c>
      <c r="AM49" s="300"/>
      <c r="AN49" s="300"/>
      <c r="AO49" s="300"/>
      <c r="AP49" s="300"/>
      <c r="AQ49" s="300"/>
      <c r="AR49" s="300"/>
      <c r="AS49" s="263">
        <v>-1</v>
      </c>
      <c r="AT49" s="263">
        <v>-1</v>
      </c>
      <c r="AU49" s="263">
        <v>-1</v>
      </c>
      <c r="AV49" s="263"/>
      <c r="AW49" s="181">
        <f t="shared" si="20"/>
        <v>-1</v>
      </c>
      <c r="AX49" s="529" t="str">
        <f t="shared" si="6"/>
        <v>High Priority Data Gap</v>
      </c>
      <c r="AY49" s="530">
        <f t="shared" si="39"/>
        <v>1</v>
      </c>
      <c r="AZ49" s="530">
        <f t="shared" si="40"/>
        <v>-1</v>
      </c>
      <c r="BA49" s="531">
        <v>-1</v>
      </c>
      <c r="BB49" s="531">
        <v>-1</v>
      </c>
      <c r="BC49" s="181" t="str">
        <f t="shared" si="16"/>
        <v>-1-1</v>
      </c>
      <c r="BD49" s="529" t="str">
        <f t="shared" si="54"/>
        <v>High Priority Data Gap</v>
      </c>
      <c r="BE49" s="296" t="s">
        <v>165</v>
      </c>
      <c r="BF49" s="76"/>
      <c r="BK49" s="78"/>
      <c r="BL49" s="263">
        <v>-1</v>
      </c>
      <c r="BM49" s="263">
        <v>-1</v>
      </c>
      <c r="BN49" s="263">
        <v>-1</v>
      </c>
      <c r="BO49" s="263"/>
      <c r="BP49" s="181">
        <f t="shared" si="21"/>
        <v>-1</v>
      </c>
      <c r="BQ49" s="529" t="str">
        <f t="shared" si="62"/>
        <v>High Priority Data Gap</v>
      </c>
      <c r="BR49" s="530">
        <f t="shared" si="63"/>
        <v>1</v>
      </c>
      <c r="BS49" s="530">
        <f t="shared" si="64"/>
        <v>-1</v>
      </c>
      <c r="BT49" s="531">
        <v>-1</v>
      </c>
      <c r="BU49" s="531">
        <v>-1</v>
      </c>
      <c r="BV49" s="181" t="str">
        <f t="shared" si="17"/>
        <v>-1-1</v>
      </c>
      <c r="BW49" s="529" t="str">
        <f t="shared" si="65"/>
        <v>High Priority Data Gap</v>
      </c>
      <c r="BX49" s="296"/>
      <c r="BY49" s="300" t="s">
        <v>456</v>
      </c>
      <c r="BZ49" s="300"/>
      <c r="CA49" s="300"/>
      <c r="CB49" s="300"/>
      <c r="CC49" s="300"/>
      <c r="CD49" s="302"/>
    </row>
    <row r="50" spans="1:82" ht="88.5" customHeight="1" thickBot="1">
      <c r="A50" s="97" t="s">
        <v>326</v>
      </c>
      <c r="B50" s="199" t="s">
        <v>77</v>
      </c>
      <c r="C50" s="199" t="s">
        <v>54</v>
      </c>
      <c r="D50" s="200" t="s">
        <v>95</v>
      </c>
      <c r="E50" s="522">
        <v>46</v>
      </c>
      <c r="F50" s="130"/>
      <c r="G50" s="263"/>
      <c r="H50" s="263"/>
      <c r="I50" s="263"/>
      <c r="J50" s="263"/>
      <c r="K50" s="181">
        <f t="shared" si="18"/>
        <v>0</v>
      </c>
      <c r="L50" s="260" t="str">
        <f t="shared" si="53"/>
        <v>Low Priority Data Gap</v>
      </c>
      <c r="M50" s="270">
        <f t="shared" si="42"/>
        <v>0</v>
      </c>
      <c r="N50" s="270">
        <f t="shared" si="70"/>
        <v>0</v>
      </c>
      <c r="O50" s="271"/>
      <c r="P50" s="271"/>
      <c r="Q50" s="181" t="str">
        <f t="shared" si="13"/>
        <v>0</v>
      </c>
      <c r="R50" s="260" t="str">
        <f t="shared" si="55"/>
        <v>Low Priority Data Gap</v>
      </c>
      <c r="S50" s="296" t="s">
        <v>165</v>
      </c>
      <c r="T50" s="300"/>
      <c r="U50" s="300"/>
      <c r="V50" s="300" t="s">
        <v>252</v>
      </c>
      <c r="W50" s="300" t="s">
        <v>252</v>
      </c>
      <c r="X50" s="300" t="s">
        <v>252</v>
      </c>
      <c r="Y50" s="302"/>
      <c r="Z50" s="81"/>
      <c r="AA50" s="82"/>
      <c r="AB50" s="82"/>
      <c r="AC50" s="82"/>
      <c r="AD50" s="181">
        <f t="shared" si="19"/>
        <v>0</v>
      </c>
      <c r="AE50" s="253" t="str">
        <f t="shared" si="56"/>
        <v>Low Priority Data Gap</v>
      </c>
      <c r="AF50" s="90">
        <f t="shared" ref="AF50:AF74" si="71">VLOOKUP(Z50*AA50,likelihood,2,FALSE)</f>
        <v>0</v>
      </c>
      <c r="AG50" s="90">
        <f t="shared" ref="AG50:AG74" si="72">VLOOKUP(AF50*AB50,biorisk,2,FALSE)</f>
        <v>0</v>
      </c>
      <c r="AH50" s="91"/>
      <c r="AI50" s="91"/>
      <c r="AJ50" s="181" t="str">
        <f t="shared" si="15"/>
        <v>0</v>
      </c>
      <c r="AK50" s="251" t="str">
        <f t="shared" si="57"/>
        <v>Low Priority Data Gap</v>
      </c>
      <c r="AL50" s="296" t="s">
        <v>165</v>
      </c>
      <c r="AM50" s="300"/>
      <c r="AN50" s="300"/>
      <c r="AO50" s="300"/>
      <c r="AP50" s="300"/>
      <c r="AQ50" s="300"/>
      <c r="AR50" s="300"/>
      <c r="AS50" s="288"/>
      <c r="AT50" s="263"/>
      <c r="AU50" s="263"/>
      <c r="AV50" s="263"/>
      <c r="AW50" s="181">
        <f t="shared" si="20"/>
        <v>0</v>
      </c>
      <c r="AX50" s="287" t="str">
        <f t="shared" si="6"/>
        <v>Low Priority Data Gap</v>
      </c>
      <c r="AY50" s="270">
        <f t="shared" ref="AY50:AY74" si="73">VLOOKUP(AS50*AT50,likelihood,2,FALSE)</f>
        <v>0</v>
      </c>
      <c r="AZ50" s="270">
        <f t="shared" ref="AZ50:AZ74" si="74">VLOOKUP(AY50*AU50,biorisk,2,FALSE)</f>
        <v>0</v>
      </c>
      <c r="BA50" s="271"/>
      <c r="BB50" s="271"/>
      <c r="BC50" s="181" t="str">
        <f t="shared" si="16"/>
        <v>0</v>
      </c>
      <c r="BD50" s="289" t="str">
        <f t="shared" si="54"/>
        <v>Low Priority Data Gap</v>
      </c>
      <c r="BE50" s="296" t="s">
        <v>165</v>
      </c>
      <c r="BF50" s="76"/>
      <c r="BK50" s="78"/>
      <c r="BL50" s="276">
        <v>1</v>
      </c>
      <c r="BM50" s="276">
        <v>1</v>
      </c>
      <c r="BN50" s="276">
        <v>1</v>
      </c>
      <c r="BO50" s="276" t="s">
        <v>457</v>
      </c>
      <c r="BP50" s="181">
        <f t="shared" si="21"/>
        <v>1</v>
      </c>
      <c r="BQ50" s="409" t="str">
        <f t="shared" si="62"/>
        <v>Very Low</v>
      </c>
      <c r="BR50" s="410">
        <f t="shared" si="63"/>
        <v>1</v>
      </c>
      <c r="BS50" s="410">
        <f t="shared" si="64"/>
        <v>1</v>
      </c>
      <c r="BT50" s="276">
        <v>3</v>
      </c>
      <c r="BU50" s="276">
        <v>3</v>
      </c>
      <c r="BV50" s="181" t="str">
        <f t="shared" si="17"/>
        <v>13</v>
      </c>
      <c r="BW50" s="409" t="str">
        <f t="shared" si="65"/>
        <v>Very Low</v>
      </c>
      <c r="BX50" s="296"/>
      <c r="BY50" s="300" t="s">
        <v>458</v>
      </c>
      <c r="BZ50" s="300"/>
      <c r="CA50" s="300"/>
      <c r="CB50" s="300"/>
      <c r="CC50" s="300"/>
      <c r="CD50" s="302"/>
    </row>
    <row r="51" spans="1:82" ht="175.5" customHeight="1" thickBot="1">
      <c r="A51" s="72" t="s">
        <v>162</v>
      </c>
      <c r="B51" s="65" t="s">
        <v>96</v>
      </c>
      <c r="C51" s="65" t="s">
        <v>39</v>
      </c>
      <c r="D51" s="120" t="s">
        <v>97</v>
      </c>
      <c r="E51" s="523">
        <v>47</v>
      </c>
      <c r="F51" s="129" t="s">
        <v>459</v>
      </c>
      <c r="G51" s="259"/>
      <c r="H51" s="259"/>
      <c r="I51" s="259"/>
      <c r="J51" s="259"/>
      <c r="K51" s="181">
        <f t="shared" si="18"/>
        <v>0</v>
      </c>
      <c r="L51" s="260" t="str">
        <f t="shared" si="53"/>
        <v>Low Priority Data Gap</v>
      </c>
      <c r="M51" s="266">
        <f t="shared" si="42"/>
        <v>0</v>
      </c>
      <c r="N51" s="266">
        <f t="shared" si="70"/>
        <v>0</v>
      </c>
      <c r="O51" s="277"/>
      <c r="P51" s="267"/>
      <c r="Q51" s="181" t="str">
        <f t="shared" si="13"/>
        <v>0</v>
      </c>
      <c r="R51" s="260" t="str">
        <f t="shared" si="55"/>
        <v>Low Priority Data Gap</v>
      </c>
      <c r="S51" s="295" t="s">
        <v>165</v>
      </c>
      <c r="T51" s="298" t="s">
        <v>460</v>
      </c>
      <c r="U51" s="298" t="s">
        <v>461</v>
      </c>
      <c r="V51" s="298" t="s">
        <v>252</v>
      </c>
      <c r="W51" s="298" t="s">
        <v>252</v>
      </c>
      <c r="X51" s="298" t="s">
        <v>252</v>
      </c>
      <c r="Y51" s="299" t="s">
        <v>462</v>
      </c>
      <c r="Z51" s="80"/>
      <c r="AA51" s="67"/>
      <c r="AB51" s="67"/>
      <c r="AC51" s="67"/>
      <c r="AD51" s="181">
        <f t="shared" si="19"/>
        <v>0</v>
      </c>
      <c r="AE51" s="253" t="str">
        <f t="shared" si="56"/>
        <v>Low Priority Data Gap</v>
      </c>
      <c r="AF51" s="70">
        <f t="shared" si="71"/>
        <v>0</v>
      </c>
      <c r="AG51" s="70">
        <f t="shared" si="72"/>
        <v>0</v>
      </c>
      <c r="AH51" s="95"/>
      <c r="AI51" s="71"/>
      <c r="AJ51" s="181" t="str">
        <f t="shared" si="15"/>
        <v>0</v>
      </c>
      <c r="AK51" s="251" t="str">
        <f t="shared" si="57"/>
        <v>Low Priority Data Gap</v>
      </c>
      <c r="AL51" s="295" t="s">
        <v>165</v>
      </c>
      <c r="AM51" s="298" t="s">
        <v>463</v>
      </c>
      <c r="AN51" s="298" t="s">
        <v>464</v>
      </c>
      <c r="AO51" s="298" t="s">
        <v>171</v>
      </c>
      <c r="AP51" s="298" t="s">
        <v>171</v>
      </c>
      <c r="AQ51" s="298" t="s">
        <v>171</v>
      </c>
      <c r="AR51" s="298" t="s">
        <v>465</v>
      </c>
      <c r="AS51" s="286"/>
      <c r="AT51" s="259"/>
      <c r="AU51" s="259"/>
      <c r="AV51" s="259"/>
      <c r="AW51" s="181">
        <f t="shared" si="20"/>
        <v>0</v>
      </c>
      <c r="AX51" s="287" t="str">
        <f t="shared" si="6"/>
        <v>Low Priority Data Gap</v>
      </c>
      <c r="AY51" s="266">
        <f t="shared" si="73"/>
        <v>0</v>
      </c>
      <c r="AZ51" s="266">
        <f t="shared" si="74"/>
        <v>0</v>
      </c>
      <c r="BA51" s="277"/>
      <c r="BB51" s="267"/>
      <c r="BC51" s="181" t="str">
        <f t="shared" si="16"/>
        <v>0</v>
      </c>
      <c r="BD51" s="289" t="str">
        <f t="shared" si="54"/>
        <v>Low Priority Data Gap</v>
      </c>
      <c r="BE51" s="295" t="s">
        <v>165</v>
      </c>
      <c r="BF51" s="93" t="s">
        <v>466</v>
      </c>
      <c r="BG51" s="73" t="s">
        <v>467</v>
      </c>
      <c r="BH51" s="73"/>
      <c r="BI51" s="73"/>
      <c r="BJ51" s="73"/>
      <c r="BK51" s="74"/>
      <c r="BL51" s="276" t="s">
        <v>168</v>
      </c>
      <c r="BM51" s="276" t="s">
        <v>174</v>
      </c>
      <c r="BN51" s="276" t="s">
        <v>168</v>
      </c>
      <c r="BO51" s="276" t="s">
        <v>172</v>
      </c>
      <c r="BP51" s="181">
        <f t="shared" si="21"/>
        <v>12</v>
      </c>
      <c r="BQ51" s="409" t="str">
        <f t="shared" si="62"/>
        <v>Moderate</v>
      </c>
      <c r="BR51" s="410">
        <f t="shared" si="63"/>
        <v>4</v>
      </c>
      <c r="BS51" s="410">
        <f t="shared" si="64"/>
        <v>3</v>
      </c>
      <c r="BT51" s="276" t="s">
        <v>168</v>
      </c>
      <c r="BU51" s="276" t="s">
        <v>169</v>
      </c>
      <c r="BV51" s="181" t="str">
        <f t="shared" si="17"/>
        <v>32</v>
      </c>
      <c r="BW51" s="409" t="str">
        <f t="shared" si="65"/>
        <v>Very Low</v>
      </c>
      <c r="BX51" s="295" t="s">
        <v>181</v>
      </c>
      <c r="BY51" s="484" t="s">
        <v>468</v>
      </c>
      <c r="BZ51" s="484" t="s">
        <v>469</v>
      </c>
      <c r="CA51" s="298"/>
      <c r="CB51" s="298"/>
      <c r="CC51" s="298"/>
      <c r="CD51" s="299"/>
    </row>
    <row r="52" spans="1:82" ht="145" customHeight="1" thickBot="1">
      <c r="A52" s="72" t="s">
        <v>162</v>
      </c>
      <c r="B52" s="65" t="s">
        <v>96</v>
      </c>
      <c r="C52" s="65" t="s">
        <v>39</v>
      </c>
      <c r="D52" s="120" t="s">
        <v>98</v>
      </c>
      <c r="E52" s="523">
        <v>48</v>
      </c>
      <c r="F52" s="129" t="s">
        <v>470</v>
      </c>
      <c r="G52" s="259"/>
      <c r="H52" s="259"/>
      <c r="I52" s="259"/>
      <c r="J52" s="259"/>
      <c r="K52" s="181">
        <f t="shared" si="18"/>
        <v>0</v>
      </c>
      <c r="L52" s="260" t="str">
        <f t="shared" si="53"/>
        <v>Low Priority Data Gap</v>
      </c>
      <c r="M52" s="278">
        <f t="shared" si="42"/>
        <v>0</v>
      </c>
      <c r="N52" s="278">
        <f t="shared" si="70"/>
        <v>0</v>
      </c>
      <c r="O52" s="279"/>
      <c r="P52" s="280"/>
      <c r="Q52" s="181" t="str">
        <f t="shared" si="13"/>
        <v>0</v>
      </c>
      <c r="R52" s="260" t="str">
        <f t="shared" si="55"/>
        <v>Low Priority Data Gap</v>
      </c>
      <c r="S52" s="295" t="s">
        <v>165</v>
      </c>
      <c r="T52" s="308" t="s">
        <v>471</v>
      </c>
      <c r="U52" s="308" t="s">
        <v>472</v>
      </c>
      <c r="V52" s="308" t="s">
        <v>167</v>
      </c>
      <c r="W52" s="308" t="s">
        <v>167</v>
      </c>
      <c r="X52" s="308" t="s">
        <v>167</v>
      </c>
      <c r="Y52" s="309" t="s">
        <v>167</v>
      </c>
      <c r="Z52" s="80"/>
      <c r="AA52" s="67"/>
      <c r="AB52" s="67"/>
      <c r="AC52" s="67"/>
      <c r="AD52" s="181">
        <f t="shared" si="19"/>
        <v>0</v>
      </c>
      <c r="AE52" s="253" t="str">
        <f t="shared" si="56"/>
        <v>Low Priority Data Gap</v>
      </c>
      <c r="AF52" s="132">
        <f t="shared" si="71"/>
        <v>0</v>
      </c>
      <c r="AG52" s="132">
        <f t="shared" si="72"/>
        <v>0</v>
      </c>
      <c r="AH52" s="133"/>
      <c r="AI52" s="134"/>
      <c r="AJ52" s="181" t="str">
        <f t="shared" si="15"/>
        <v>0</v>
      </c>
      <c r="AK52" s="251" t="str">
        <f t="shared" si="57"/>
        <v>Low Priority Data Gap</v>
      </c>
      <c r="AL52" s="295" t="s">
        <v>165</v>
      </c>
      <c r="AM52" s="308" t="s">
        <v>473</v>
      </c>
      <c r="AN52" s="308" t="s">
        <v>474</v>
      </c>
      <c r="AO52" s="308" t="s">
        <v>171</v>
      </c>
      <c r="AP52" s="308" t="s">
        <v>171</v>
      </c>
      <c r="AQ52" s="308" t="s">
        <v>171</v>
      </c>
      <c r="AR52" s="308" t="s">
        <v>171</v>
      </c>
      <c r="AS52" s="286"/>
      <c r="AT52" s="259"/>
      <c r="AU52" s="259"/>
      <c r="AV52" s="259"/>
      <c r="AW52" s="181">
        <f t="shared" si="20"/>
        <v>0</v>
      </c>
      <c r="AX52" s="287" t="str">
        <f t="shared" si="6"/>
        <v>Low Priority Data Gap</v>
      </c>
      <c r="AY52" s="278">
        <f t="shared" si="73"/>
        <v>0</v>
      </c>
      <c r="AZ52" s="278">
        <f t="shared" si="74"/>
        <v>0</v>
      </c>
      <c r="BA52" s="279"/>
      <c r="BB52" s="280"/>
      <c r="BC52" s="181" t="str">
        <f t="shared" si="16"/>
        <v>0</v>
      </c>
      <c r="BD52" s="289" t="str">
        <f t="shared" si="54"/>
        <v>Low Priority Data Gap</v>
      </c>
      <c r="BE52" s="295" t="s">
        <v>165</v>
      </c>
      <c r="BF52" s="93"/>
      <c r="BG52" s="73"/>
      <c r="BH52" s="73"/>
      <c r="BI52" s="73"/>
      <c r="BJ52" s="73"/>
      <c r="BK52" s="74"/>
      <c r="BL52" s="276" t="s">
        <v>198</v>
      </c>
      <c r="BM52" s="276" t="s">
        <v>198</v>
      </c>
      <c r="BN52" s="276" t="s">
        <v>198</v>
      </c>
      <c r="BO52" s="276" t="s">
        <v>164</v>
      </c>
      <c r="BP52" s="181">
        <f t="shared" si="21"/>
        <v>1</v>
      </c>
      <c r="BQ52" s="409" t="str">
        <f t="shared" ref="BQ52:BQ53" si="75">VLOOKUP(BR52*BN52,biorisk,3,FALSE)</f>
        <v>Very Low</v>
      </c>
      <c r="BR52" s="410">
        <f t="shared" ref="BR52:BR53" si="76">VLOOKUP(BL52*BM52,likelihood,2,FALSE)</f>
        <v>1</v>
      </c>
      <c r="BS52" s="410">
        <f t="shared" ref="BS52:BS53" si="77">VLOOKUP(BR52*BN52,biorisk,2,FALSE)</f>
        <v>1</v>
      </c>
      <c r="BT52" s="276" t="s">
        <v>168</v>
      </c>
      <c r="BU52" s="276" t="s">
        <v>168</v>
      </c>
      <c r="BV52" s="181" t="str">
        <f t="shared" si="17"/>
        <v>13</v>
      </c>
      <c r="BW52" s="409" t="str">
        <f t="shared" ref="BW52:BW53" si="78">VLOOKUP(BS52&amp;BU52,futurerisk,3,FALSE)</f>
        <v>Very Low</v>
      </c>
      <c r="BX52" s="295"/>
      <c r="BY52" s="308" t="s">
        <v>475</v>
      </c>
      <c r="BZ52" s="308"/>
      <c r="CA52" s="308"/>
      <c r="CB52" s="308"/>
      <c r="CC52" s="308"/>
      <c r="CD52" s="309"/>
    </row>
    <row r="53" spans="1:82" ht="391" thickBot="1">
      <c r="A53" s="99" t="s">
        <v>162</v>
      </c>
      <c r="B53" s="100" t="s">
        <v>96</v>
      </c>
      <c r="C53" s="100" t="s">
        <v>39</v>
      </c>
      <c r="D53" s="135" t="s">
        <v>99</v>
      </c>
      <c r="E53" s="524">
        <v>49</v>
      </c>
      <c r="F53" s="136" t="s">
        <v>476</v>
      </c>
      <c r="G53" s="263">
        <v>-1</v>
      </c>
      <c r="H53" s="263">
        <v>-1</v>
      </c>
      <c r="I53" s="263">
        <v>-1</v>
      </c>
      <c r="J53" s="263"/>
      <c r="K53" s="181">
        <f t="shared" si="18"/>
        <v>-1</v>
      </c>
      <c r="L53" s="529" t="str">
        <f t="shared" si="53"/>
        <v>High Priority Data Gap</v>
      </c>
      <c r="M53" s="530">
        <f t="shared" si="42"/>
        <v>1</v>
      </c>
      <c r="N53" s="530">
        <f t="shared" si="70"/>
        <v>-1</v>
      </c>
      <c r="O53" s="531">
        <v>-1</v>
      </c>
      <c r="P53" s="531">
        <v>-1</v>
      </c>
      <c r="Q53" s="181" t="str">
        <f t="shared" si="13"/>
        <v>-1-1</v>
      </c>
      <c r="R53" s="529" t="str">
        <f t="shared" ref="R53" si="79">VLOOKUP(N53&amp;P53,futurerisk,3,FALSE)</f>
        <v>High Priority Data Gap</v>
      </c>
      <c r="S53" s="295" t="s">
        <v>165</v>
      </c>
      <c r="T53" s="303"/>
      <c r="U53" s="303"/>
      <c r="V53" s="303"/>
      <c r="W53" s="303"/>
      <c r="X53" s="303"/>
      <c r="Y53" s="304"/>
      <c r="Z53" s="263">
        <v>-1</v>
      </c>
      <c r="AA53" s="263">
        <v>-1</v>
      </c>
      <c r="AB53" s="263">
        <v>-1</v>
      </c>
      <c r="AC53" s="263"/>
      <c r="AD53" s="181">
        <f t="shared" si="19"/>
        <v>-1</v>
      </c>
      <c r="AE53" s="529" t="str">
        <f t="shared" si="56"/>
        <v>High Priority Data Gap</v>
      </c>
      <c r="AF53" s="530">
        <f t="shared" si="71"/>
        <v>1</v>
      </c>
      <c r="AG53" s="530">
        <f t="shared" si="72"/>
        <v>-1</v>
      </c>
      <c r="AH53" s="531">
        <v>-1</v>
      </c>
      <c r="AI53" s="531">
        <v>-1</v>
      </c>
      <c r="AJ53" s="181" t="str">
        <f t="shared" si="15"/>
        <v>-1-1</v>
      </c>
      <c r="AK53" s="529" t="str">
        <f t="shared" si="57"/>
        <v>High Priority Data Gap</v>
      </c>
      <c r="AL53" s="295" t="s">
        <v>165</v>
      </c>
      <c r="AM53" s="303"/>
      <c r="AN53" s="303"/>
      <c r="AO53" s="303"/>
      <c r="AP53" s="303"/>
      <c r="AQ53" s="303"/>
      <c r="AR53" s="303"/>
      <c r="AS53" s="263">
        <v>-1</v>
      </c>
      <c r="AT53" s="263">
        <v>-1</v>
      </c>
      <c r="AU53" s="263">
        <v>-1</v>
      </c>
      <c r="AV53" s="263"/>
      <c r="AW53" s="181">
        <f t="shared" si="20"/>
        <v>-1</v>
      </c>
      <c r="AX53" s="529" t="str">
        <f t="shared" si="6"/>
        <v>High Priority Data Gap</v>
      </c>
      <c r="AY53" s="530">
        <f t="shared" si="73"/>
        <v>1</v>
      </c>
      <c r="AZ53" s="530">
        <f t="shared" si="74"/>
        <v>-1</v>
      </c>
      <c r="BA53" s="531">
        <v>-1</v>
      </c>
      <c r="BB53" s="531">
        <v>-1</v>
      </c>
      <c r="BC53" s="181" t="str">
        <f t="shared" si="16"/>
        <v>-1-1</v>
      </c>
      <c r="BD53" s="529" t="str">
        <f t="shared" si="54"/>
        <v>High Priority Data Gap</v>
      </c>
      <c r="BE53" s="295" t="s">
        <v>181</v>
      </c>
      <c r="BF53" s="106" t="s">
        <v>477</v>
      </c>
      <c r="BG53" s="138" t="s">
        <v>477</v>
      </c>
      <c r="BH53" s="107" t="s">
        <v>478</v>
      </c>
      <c r="BI53" s="107"/>
      <c r="BJ53" s="107"/>
      <c r="BK53" s="108"/>
      <c r="BL53" s="263">
        <v>-1</v>
      </c>
      <c r="BM53" s="263">
        <v>-1</v>
      </c>
      <c r="BN53" s="263">
        <v>-1</v>
      </c>
      <c r="BO53" s="263"/>
      <c r="BP53" s="181">
        <f t="shared" si="21"/>
        <v>-1</v>
      </c>
      <c r="BQ53" s="529" t="str">
        <f t="shared" si="75"/>
        <v>High Priority Data Gap</v>
      </c>
      <c r="BR53" s="530">
        <f t="shared" si="76"/>
        <v>1</v>
      </c>
      <c r="BS53" s="530">
        <f t="shared" si="77"/>
        <v>-1</v>
      </c>
      <c r="BT53" s="531">
        <v>-1</v>
      </c>
      <c r="BU53" s="531">
        <v>-1</v>
      </c>
      <c r="BV53" s="181" t="str">
        <f t="shared" si="17"/>
        <v>-1-1</v>
      </c>
      <c r="BW53" s="529" t="str">
        <f t="shared" si="78"/>
        <v>High Priority Data Gap</v>
      </c>
      <c r="BX53" s="295"/>
      <c r="BY53" s="486" t="s">
        <v>479</v>
      </c>
      <c r="BZ53" s="486" t="s">
        <v>480</v>
      </c>
      <c r="CA53" s="303"/>
      <c r="CB53" s="303"/>
      <c r="CC53" s="486" t="s">
        <v>481</v>
      </c>
      <c r="CD53" s="304"/>
    </row>
    <row r="54" spans="1:82" ht="261.75" customHeight="1" thickBot="1">
      <c r="A54" s="99" t="s">
        <v>162</v>
      </c>
      <c r="B54" s="100" t="s">
        <v>96</v>
      </c>
      <c r="C54" s="100" t="s">
        <v>39</v>
      </c>
      <c r="D54" s="139" t="s">
        <v>100</v>
      </c>
      <c r="E54" s="526">
        <v>50</v>
      </c>
      <c r="F54" s="136" t="s">
        <v>349</v>
      </c>
      <c r="G54" s="272">
        <v>2</v>
      </c>
      <c r="H54" s="272">
        <v>5</v>
      </c>
      <c r="I54" s="272">
        <v>3</v>
      </c>
      <c r="J54" s="272" t="s">
        <v>172</v>
      </c>
      <c r="K54" s="181">
        <f t="shared" si="18"/>
        <v>9</v>
      </c>
      <c r="L54" s="260" t="str">
        <f t="shared" si="53"/>
        <v>Moderate</v>
      </c>
      <c r="M54" s="273">
        <f t="shared" si="42"/>
        <v>3</v>
      </c>
      <c r="N54" s="273">
        <f t="shared" si="70"/>
        <v>3</v>
      </c>
      <c r="O54" s="281">
        <v>3</v>
      </c>
      <c r="P54" s="274">
        <v>4</v>
      </c>
      <c r="Q54" s="181" t="str">
        <f t="shared" si="13"/>
        <v>34</v>
      </c>
      <c r="R54" s="260" t="str">
        <f t="shared" si="55"/>
        <v>High</v>
      </c>
      <c r="S54" s="295" t="s">
        <v>181</v>
      </c>
      <c r="T54" s="310" t="s">
        <v>482</v>
      </c>
      <c r="U54" s="310" t="s">
        <v>483</v>
      </c>
      <c r="V54" s="310" t="s">
        <v>167</v>
      </c>
      <c r="W54" s="310" t="s">
        <v>167</v>
      </c>
      <c r="X54" s="310" t="s">
        <v>167</v>
      </c>
      <c r="Y54" s="311" t="s">
        <v>484</v>
      </c>
      <c r="Z54" s="102">
        <v>2</v>
      </c>
      <c r="AA54" s="103">
        <v>5</v>
      </c>
      <c r="AB54" s="103">
        <v>3</v>
      </c>
      <c r="AC54" s="103" t="s">
        <v>172</v>
      </c>
      <c r="AD54" s="181">
        <f t="shared" si="19"/>
        <v>9</v>
      </c>
      <c r="AE54" s="253" t="str">
        <f>VLOOKUP(AF54*AB54,biorisk,3,FALSE)</f>
        <v>Moderate</v>
      </c>
      <c r="AF54" s="104">
        <f t="shared" si="71"/>
        <v>3</v>
      </c>
      <c r="AG54" s="104">
        <f t="shared" si="72"/>
        <v>3</v>
      </c>
      <c r="AH54" s="137">
        <v>3</v>
      </c>
      <c r="AI54" s="105">
        <v>4</v>
      </c>
      <c r="AJ54" s="181" t="str">
        <f t="shared" si="15"/>
        <v>34</v>
      </c>
      <c r="AK54" s="251" t="str">
        <f t="shared" si="57"/>
        <v>High</v>
      </c>
      <c r="AL54" s="295" t="s">
        <v>181</v>
      </c>
      <c r="AM54" s="310" t="s">
        <v>485</v>
      </c>
      <c r="AN54" s="310" t="s">
        <v>486</v>
      </c>
      <c r="AO54" s="310" t="s">
        <v>171</v>
      </c>
      <c r="AP54" s="310" t="s">
        <v>171</v>
      </c>
      <c r="AQ54" s="310" t="s">
        <v>171</v>
      </c>
      <c r="AR54" s="310" t="s">
        <v>171</v>
      </c>
      <c r="AS54" s="290">
        <v>5</v>
      </c>
      <c r="AT54" s="272">
        <v>5</v>
      </c>
      <c r="AU54" s="272">
        <v>2</v>
      </c>
      <c r="AV54" s="272" t="s">
        <v>172</v>
      </c>
      <c r="AW54" s="181">
        <f t="shared" si="20"/>
        <v>10</v>
      </c>
      <c r="AX54" s="287" t="str">
        <f t="shared" si="6"/>
        <v>Moderate</v>
      </c>
      <c r="AY54" s="273">
        <f t="shared" si="73"/>
        <v>5</v>
      </c>
      <c r="AZ54" s="273">
        <f t="shared" si="74"/>
        <v>3</v>
      </c>
      <c r="BA54" s="281">
        <v>3</v>
      </c>
      <c r="BB54" s="274">
        <v>4</v>
      </c>
      <c r="BC54" s="181" t="str">
        <f t="shared" si="16"/>
        <v>34</v>
      </c>
      <c r="BD54" s="289" t="str">
        <f t="shared" si="54"/>
        <v>High</v>
      </c>
      <c r="BE54" s="295" t="s">
        <v>181</v>
      </c>
      <c r="BF54" s="106" t="s">
        <v>487</v>
      </c>
      <c r="BG54" s="138" t="s">
        <v>488</v>
      </c>
      <c r="BH54" s="107"/>
      <c r="BI54" s="107"/>
      <c r="BJ54" s="107"/>
      <c r="BK54" s="140" t="s">
        <v>489</v>
      </c>
      <c r="BL54" s="419" t="s">
        <v>198</v>
      </c>
      <c r="BM54" s="419" t="s">
        <v>198</v>
      </c>
      <c r="BN54" s="419" t="s">
        <v>198</v>
      </c>
      <c r="BO54" s="419" t="s">
        <v>164</v>
      </c>
      <c r="BP54" s="181">
        <f t="shared" si="21"/>
        <v>1</v>
      </c>
      <c r="BQ54" s="420" t="str">
        <f t="shared" si="62"/>
        <v>Very Low</v>
      </c>
      <c r="BR54" s="421">
        <f t="shared" si="63"/>
        <v>1</v>
      </c>
      <c r="BS54" s="421">
        <f t="shared" si="64"/>
        <v>1</v>
      </c>
      <c r="BT54" s="419" t="s">
        <v>198</v>
      </c>
      <c r="BU54" s="419" t="s">
        <v>169</v>
      </c>
      <c r="BV54" s="181" t="str">
        <f t="shared" si="17"/>
        <v>12</v>
      </c>
      <c r="BW54" s="420" t="str">
        <f t="shared" si="65"/>
        <v>Very Low</v>
      </c>
      <c r="BX54" s="295"/>
      <c r="BY54" s="486" t="s">
        <v>490</v>
      </c>
      <c r="BZ54" s="310"/>
      <c r="CA54" s="310"/>
      <c r="CB54" s="310"/>
      <c r="CC54" s="310"/>
      <c r="CD54" s="311"/>
    </row>
    <row r="55" spans="1:82" ht="216.75" customHeight="1" thickBot="1">
      <c r="A55" s="99" t="s">
        <v>162</v>
      </c>
      <c r="B55" s="100" t="s">
        <v>96</v>
      </c>
      <c r="C55" s="100" t="s">
        <v>39</v>
      </c>
      <c r="D55" s="141" t="s">
        <v>101</v>
      </c>
      <c r="E55" s="524">
        <v>51</v>
      </c>
      <c r="F55" s="136" t="s">
        <v>358</v>
      </c>
      <c r="G55" s="263">
        <v>-1</v>
      </c>
      <c r="H55" s="263">
        <v>-1</v>
      </c>
      <c r="I55" s="263">
        <v>-1</v>
      </c>
      <c r="J55" s="263"/>
      <c r="K55" s="181">
        <f t="shared" si="18"/>
        <v>-1</v>
      </c>
      <c r="L55" s="529" t="str">
        <f t="shared" si="53"/>
        <v>High Priority Data Gap</v>
      </c>
      <c r="M55" s="530">
        <f t="shared" si="42"/>
        <v>1</v>
      </c>
      <c r="N55" s="530">
        <f t="shared" si="70"/>
        <v>-1</v>
      </c>
      <c r="O55" s="531">
        <v>-1</v>
      </c>
      <c r="P55" s="531">
        <v>-1</v>
      </c>
      <c r="Q55" s="181" t="str">
        <f t="shared" si="13"/>
        <v>-1-1</v>
      </c>
      <c r="R55" s="529" t="str">
        <f t="shared" ref="R55:R57" si="80">VLOOKUP(N55&amp;P55,futurerisk,3,FALSE)</f>
        <v>High Priority Data Gap</v>
      </c>
      <c r="S55" s="295" t="s">
        <v>165</v>
      </c>
      <c r="T55" s="310" t="s">
        <v>491</v>
      </c>
      <c r="U55" s="310" t="s">
        <v>492</v>
      </c>
      <c r="V55" s="310" t="s">
        <v>167</v>
      </c>
      <c r="W55" s="310" t="s">
        <v>167</v>
      </c>
      <c r="X55" s="310" t="s">
        <v>167</v>
      </c>
      <c r="Y55" s="311" t="s">
        <v>493</v>
      </c>
      <c r="Z55" s="263">
        <v>-1</v>
      </c>
      <c r="AA55" s="263">
        <v>-1</v>
      </c>
      <c r="AB55" s="263">
        <v>-1</v>
      </c>
      <c r="AC55" s="263"/>
      <c r="AD55" s="181">
        <f t="shared" si="19"/>
        <v>-1</v>
      </c>
      <c r="AE55" s="529" t="str">
        <f t="shared" ref="AE55:AE68" si="81">VLOOKUP(AF55*AB55,biorisk,3,FALSE)</f>
        <v>High Priority Data Gap</v>
      </c>
      <c r="AF55" s="530">
        <f t="shared" si="71"/>
        <v>1</v>
      </c>
      <c r="AG55" s="530">
        <f t="shared" si="72"/>
        <v>-1</v>
      </c>
      <c r="AH55" s="531">
        <v>-1</v>
      </c>
      <c r="AI55" s="531">
        <v>-1</v>
      </c>
      <c r="AJ55" s="181" t="str">
        <f t="shared" si="15"/>
        <v>-1-1</v>
      </c>
      <c r="AK55" s="529" t="str">
        <f t="shared" si="57"/>
        <v>High Priority Data Gap</v>
      </c>
      <c r="AL55" s="295" t="s">
        <v>181</v>
      </c>
      <c r="AM55" s="310" t="s">
        <v>494</v>
      </c>
      <c r="AN55" s="310" t="s">
        <v>495</v>
      </c>
      <c r="AO55" s="310" t="s">
        <v>171</v>
      </c>
      <c r="AP55" s="310" t="s">
        <v>171</v>
      </c>
      <c r="AQ55" s="310" t="s">
        <v>171</v>
      </c>
      <c r="AR55" s="310" t="s">
        <v>171</v>
      </c>
      <c r="AS55" s="290">
        <v>-1</v>
      </c>
      <c r="AT55" s="272">
        <v>-1</v>
      </c>
      <c r="AU55" s="272">
        <v>-1</v>
      </c>
      <c r="AV55" s="272">
        <v>-1</v>
      </c>
      <c r="AW55" s="181">
        <f t="shared" si="20"/>
        <v>-1</v>
      </c>
      <c r="AX55" s="287" t="str">
        <f t="shared" si="6"/>
        <v>High Priority Data Gap</v>
      </c>
      <c r="AY55" s="273">
        <f t="shared" si="73"/>
        <v>1</v>
      </c>
      <c r="AZ55" s="273">
        <f t="shared" si="74"/>
        <v>-1</v>
      </c>
      <c r="BA55" s="274">
        <v>-1</v>
      </c>
      <c r="BB55" s="274">
        <v>-1</v>
      </c>
      <c r="BC55" s="181" t="str">
        <f t="shared" si="16"/>
        <v>-1-1</v>
      </c>
      <c r="BD55" s="289" t="str">
        <f t="shared" si="54"/>
        <v>High Priority Data Gap</v>
      </c>
      <c r="BE55" s="295" t="s">
        <v>181</v>
      </c>
      <c r="BF55" s="106" t="s">
        <v>496</v>
      </c>
      <c r="BG55" s="107" t="s">
        <v>497</v>
      </c>
      <c r="BH55" s="107"/>
      <c r="BI55" s="107"/>
      <c r="BJ55" s="107"/>
      <c r="BK55" s="108" t="s">
        <v>498</v>
      </c>
      <c r="BL55" s="263">
        <v>-1</v>
      </c>
      <c r="BM55" s="263">
        <v>-1</v>
      </c>
      <c r="BN55" s="263">
        <v>-1</v>
      </c>
      <c r="BO55" s="263"/>
      <c r="BP55" s="181">
        <f t="shared" si="21"/>
        <v>-1</v>
      </c>
      <c r="BQ55" s="529" t="str">
        <f t="shared" si="62"/>
        <v>High Priority Data Gap</v>
      </c>
      <c r="BR55" s="530">
        <f t="shared" si="63"/>
        <v>1</v>
      </c>
      <c r="BS55" s="530">
        <f t="shared" si="64"/>
        <v>-1</v>
      </c>
      <c r="BT55" s="531">
        <v>-1</v>
      </c>
      <c r="BU55" s="531">
        <v>-1</v>
      </c>
      <c r="BV55" s="181" t="str">
        <f t="shared" si="17"/>
        <v>-1-1</v>
      </c>
      <c r="BW55" s="529" t="str">
        <f t="shared" si="65"/>
        <v>High Priority Data Gap</v>
      </c>
      <c r="BX55" s="295" t="s">
        <v>181</v>
      </c>
      <c r="BY55" s="486" t="s">
        <v>499</v>
      </c>
      <c r="BZ55" s="310" t="s">
        <v>500</v>
      </c>
      <c r="CA55" s="310"/>
      <c r="CB55" s="310"/>
      <c r="CC55" s="310" t="s">
        <v>500</v>
      </c>
      <c r="CD55" s="311"/>
    </row>
    <row r="56" spans="1:82" ht="254" customHeight="1" thickBot="1">
      <c r="A56" s="72" t="s">
        <v>162</v>
      </c>
      <c r="B56" s="65" t="s">
        <v>96</v>
      </c>
      <c r="C56" s="65" t="s">
        <v>39</v>
      </c>
      <c r="D56" s="142" t="s">
        <v>102</v>
      </c>
      <c r="E56" s="523">
        <v>52</v>
      </c>
      <c r="F56" s="129" t="s">
        <v>380</v>
      </c>
      <c r="G56" s="263">
        <v>-1</v>
      </c>
      <c r="H56" s="263">
        <v>-1</v>
      </c>
      <c r="I56" s="263">
        <v>-1</v>
      </c>
      <c r="J56" s="263"/>
      <c r="K56" s="181">
        <f t="shared" si="18"/>
        <v>-1</v>
      </c>
      <c r="L56" s="529" t="str">
        <f t="shared" si="53"/>
        <v>High Priority Data Gap</v>
      </c>
      <c r="M56" s="530">
        <f t="shared" si="42"/>
        <v>1</v>
      </c>
      <c r="N56" s="530">
        <f t="shared" si="70"/>
        <v>-1</v>
      </c>
      <c r="O56" s="531">
        <v>-1</v>
      </c>
      <c r="P56" s="531">
        <v>-1</v>
      </c>
      <c r="Q56" s="181" t="str">
        <f t="shared" si="13"/>
        <v>-1-1</v>
      </c>
      <c r="R56" s="529" t="str">
        <f t="shared" si="80"/>
        <v>High Priority Data Gap</v>
      </c>
      <c r="S56" s="296" t="s">
        <v>181</v>
      </c>
      <c r="T56" s="300" t="s">
        <v>280</v>
      </c>
      <c r="U56" s="300"/>
      <c r="V56" s="300"/>
      <c r="W56" s="301"/>
      <c r="X56" s="300"/>
      <c r="Y56" s="302"/>
      <c r="Z56" s="263">
        <v>-1</v>
      </c>
      <c r="AA56" s="263">
        <v>-1</v>
      </c>
      <c r="AB56" s="263">
        <v>-1</v>
      </c>
      <c r="AC56" s="263"/>
      <c r="AD56" s="181">
        <f t="shared" si="19"/>
        <v>-1</v>
      </c>
      <c r="AE56" s="529" t="str">
        <f t="shared" si="81"/>
        <v>High Priority Data Gap</v>
      </c>
      <c r="AF56" s="530">
        <f t="shared" si="71"/>
        <v>1</v>
      </c>
      <c r="AG56" s="530">
        <f t="shared" si="72"/>
        <v>-1</v>
      </c>
      <c r="AH56" s="531">
        <v>-1</v>
      </c>
      <c r="AI56" s="531">
        <v>-1</v>
      </c>
      <c r="AJ56" s="181" t="str">
        <f t="shared" si="15"/>
        <v>-1-1</v>
      </c>
      <c r="AK56" s="529" t="str">
        <f t="shared" si="57"/>
        <v>High Priority Data Gap</v>
      </c>
      <c r="AL56" s="296" t="s">
        <v>165</v>
      </c>
      <c r="AM56" s="298"/>
      <c r="AN56" s="298"/>
      <c r="AO56" s="298"/>
      <c r="AP56" s="298"/>
      <c r="AQ56" s="298"/>
      <c r="AR56" s="298"/>
      <c r="AS56" s="263">
        <v>-1</v>
      </c>
      <c r="AT56" s="263">
        <v>-1</v>
      </c>
      <c r="AU56" s="263">
        <v>-1</v>
      </c>
      <c r="AV56" s="263"/>
      <c r="AW56" s="181">
        <f t="shared" si="20"/>
        <v>-1</v>
      </c>
      <c r="AX56" s="529" t="str">
        <f t="shared" si="6"/>
        <v>High Priority Data Gap</v>
      </c>
      <c r="AY56" s="530">
        <f t="shared" si="73"/>
        <v>1</v>
      </c>
      <c r="AZ56" s="530">
        <f t="shared" si="74"/>
        <v>-1</v>
      </c>
      <c r="BA56" s="531">
        <v>-1</v>
      </c>
      <c r="BB56" s="531">
        <v>-1</v>
      </c>
      <c r="BC56" s="181" t="str">
        <f t="shared" si="16"/>
        <v>-1-1</v>
      </c>
      <c r="BD56" s="529" t="str">
        <f t="shared" si="54"/>
        <v>High Priority Data Gap</v>
      </c>
      <c r="BE56" s="296" t="s">
        <v>181</v>
      </c>
      <c r="BF56" s="93" t="s">
        <v>501</v>
      </c>
      <c r="BG56" s="73" t="s">
        <v>502</v>
      </c>
      <c r="BH56" s="73"/>
      <c r="BI56" s="73"/>
      <c r="BJ56" s="116" t="s">
        <v>503</v>
      </c>
      <c r="BK56" s="143" t="s">
        <v>504</v>
      </c>
      <c r="BL56" s="276" t="s">
        <v>168</v>
      </c>
      <c r="BM56" s="276" t="s">
        <v>174</v>
      </c>
      <c r="BN56" s="276" t="s">
        <v>168</v>
      </c>
      <c r="BO56" s="276" t="s">
        <v>186</v>
      </c>
      <c r="BP56" s="181">
        <f t="shared" si="21"/>
        <v>12</v>
      </c>
      <c r="BQ56" s="409" t="str">
        <f t="shared" si="62"/>
        <v>Moderate</v>
      </c>
      <c r="BR56" s="410">
        <f t="shared" si="63"/>
        <v>4</v>
      </c>
      <c r="BS56" s="410">
        <f t="shared" si="64"/>
        <v>3</v>
      </c>
      <c r="BT56" s="276" t="s">
        <v>169</v>
      </c>
      <c r="BU56" s="276" t="s">
        <v>169</v>
      </c>
      <c r="BV56" s="181" t="str">
        <f t="shared" si="17"/>
        <v>32</v>
      </c>
      <c r="BW56" s="420" t="str">
        <f t="shared" si="65"/>
        <v>Very Low</v>
      </c>
      <c r="BX56" s="296" t="s">
        <v>181</v>
      </c>
      <c r="BY56" s="484" t="s">
        <v>505</v>
      </c>
      <c r="BZ56" s="484" t="s">
        <v>506</v>
      </c>
      <c r="CA56" s="298"/>
      <c r="CB56" s="298"/>
      <c r="CC56" s="484" t="s">
        <v>507</v>
      </c>
      <c r="CD56" s="489" t="s">
        <v>508</v>
      </c>
    </row>
    <row r="57" spans="1:82" ht="157" thickBot="1">
      <c r="A57" s="99" t="s">
        <v>162</v>
      </c>
      <c r="B57" s="100" t="s">
        <v>96</v>
      </c>
      <c r="C57" s="100" t="s">
        <v>39</v>
      </c>
      <c r="D57" s="141" t="s">
        <v>103</v>
      </c>
      <c r="E57" s="524">
        <v>53</v>
      </c>
      <c r="F57" s="136" t="s">
        <v>509</v>
      </c>
      <c r="G57" s="263">
        <v>-1</v>
      </c>
      <c r="H57" s="263">
        <v>-1</v>
      </c>
      <c r="I57" s="263">
        <v>-1</v>
      </c>
      <c r="J57" s="263"/>
      <c r="K57" s="181">
        <f t="shared" si="18"/>
        <v>-1</v>
      </c>
      <c r="L57" s="529" t="str">
        <f t="shared" si="53"/>
        <v>High Priority Data Gap</v>
      </c>
      <c r="M57" s="530">
        <f t="shared" si="42"/>
        <v>1</v>
      </c>
      <c r="N57" s="530">
        <f t="shared" si="70"/>
        <v>-1</v>
      </c>
      <c r="O57" s="531">
        <v>-1</v>
      </c>
      <c r="P57" s="531">
        <v>-1</v>
      </c>
      <c r="Q57" s="181" t="str">
        <f t="shared" si="13"/>
        <v>-1-1</v>
      </c>
      <c r="R57" s="529" t="str">
        <f t="shared" si="80"/>
        <v>High Priority Data Gap</v>
      </c>
      <c r="S57" s="295" t="s">
        <v>181</v>
      </c>
      <c r="T57" s="303" t="s">
        <v>510</v>
      </c>
      <c r="U57" s="303" t="s">
        <v>511</v>
      </c>
      <c r="V57" s="303" t="s">
        <v>167</v>
      </c>
      <c r="W57" s="303" t="s">
        <v>167</v>
      </c>
      <c r="X57" s="303" t="s">
        <v>167</v>
      </c>
      <c r="Y57" s="304" t="s">
        <v>512</v>
      </c>
      <c r="Z57" s="263">
        <v>-1</v>
      </c>
      <c r="AA57" s="263">
        <v>-1</v>
      </c>
      <c r="AB57" s="263">
        <v>-1</v>
      </c>
      <c r="AC57" s="263"/>
      <c r="AD57" s="181">
        <f t="shared" si="19"/>
        <v>-1</v>
      </c>
      <c r="AE57" s="529" t="str">
        <f t="shared" si="81"/>
        <v>High Priority Data Gap</v>
      </c>
      <c r="AF57" s="530">
        <f t="shared" si="71"/>
        <v>1</v>
      </c>
      <c r="AG57" s="530">
        <f t="shared" si="72"/>
        <v>-1</v>
      </c>
      <c r="AH57" s="531">
        <v>-1</v>
      </c>
      <c r="AI57" s="531">
        <v>-1</v>
      </c>
      <c r="AJ57" s="181" t="str">
        <f t="shared" si="15"/>
        <v>-1-1</v>
      </c>
      <c r="AK57" s="529" t="str">
        <f t="shared" si="57"/>
        <v>High Priority Data Gap</v>
      </c>
      <c r="AL57" s="295" t="s">
        <v>181</v>
      </c>
      <c r="AM57" s="303" t="s">
        <v>513</v>
      </c>
      <c r="AN57" s="303" t="s">
        <v>514</v>
      </c>
      <c r="AO57" s="310" t="s">
        <v>171</v>
      </c>
      <c r="AP57" s="310" t="s">
        <v>171</v>
      </c>
      <c r="AQ57" s="310" t="s">
        <v>171</v>
      </c>
      <c r="AR57" s="303" t="s">
        <v>515</v>
      </c>
      <c r="AS57" s="263">
        <v>-1</v>
      </c>
      <c r="AT57" s="263">
        <v>-1</v>
      </c>
      <c r="AU57" s="263">
        <v>-1</v>
      </c>
      <c r="AV57" s="263"/>
      <c r="AW57" s="181">
        <f t="shared" si="20"/>
        <v>-1</v>
      </c>
      <c r="AX57" s="529" t="str">
        <f t="shared" si="6"/>
        <v>High Priority Data Gap</v>
      </c>
      <c r="AY57" s="530">
        <f t="shared" si="73"/>
        <v>1</v>
      </c>
      <c r="AZ57" s="530">
        <f t="shared" si="74"/>
        <v>-1</v>
      </c>
      <c r="BA57" s="531">
        <v>-1</v>
      </c>
      <c r="BB57" s="531">
        <v>-1</v>
      </c>
      <c r="BC57" s="181" t="str">
        <f t="shared" si="16"/>
        <v>-1-1</v>
      </c>
      <c r="BD57" s="529" t="str">
        <f t="shared" si="54"/>
        <v>High Priority Data Gap</v>
      </c>
      <c r="BE57" s="295" t="s">
        <v>181</v>
      </c>
      <c r="BF57" s="106" t="s">
        <v>516</v>
      </c>
      <c r="BG57" s="107" t="s">
        <v>517</v>
      </c>
      <c r="BH57" s="107"/>
      <c r="BI57" s="107"/>
      <c r="BJ57" s="144" t="s">
        <v>518</v>
      </c>
      <c r="BK57" s="108"/>
      <c r="BL57" s="263">
        <v>1</v>
      </c>
      <c r="BM57" s="263">
        <v>5</v>
      </c>
      <c r="BN57" s="263">
        <v>1</v>
      </c>
      <c r="BO57" s="263" t="s">
        <v>172</v>
      </c>
      <c r="BP57" s="181">
        <f t="shared" si="21"/>
        <v>2</v>
      </c>
      <c r="BQ57" s="529" t="str">
        <f t="shared" si="62"/>
        <v>Very Low</v>
      </c>
      <c r="BR57" s="530">
        <f t="shared" si="63"/>
        <v>2</v>
      </c>
      <c r="BS57" s="530">
        <f t="shared" si="64"/>
        <v>1</v>
      </c>
      <c r="BT57" s="531">
        <v>3</v>
      </c>
      <c r="BU57" s="531">
        <v>3</v>
      </c>
      <c r="BV57" s="181" t="str">
        <f t="shared" si="17"/>
        <v>13</v>
      </c>
      <c r="BW57" s="529" t="str">
        <f t="shared" si="65"/>
        <v>Very Low</v>
      </c>
      <c r="BX57" s="295"/>
      <c r="BY57" s="486" t="s">
        <v>519</v>
      </c>
      <c r="BZ57" s="486" t="s">
        <v>520</v>
      </c>
      <c r="CA57" s="303"/>
      <c r="CB57" s="303"/>
      <c r="CC57" s="303"/>
      <c r="CD57" s="304"/>
    </row>
    <row r="58" spans="1:82" ht="221" customHeight="1" thickBot="1">
      <c r="A58" s="99" t="s">
        <v>162</v>
      </c>
      <c r="B58" s="100" t="s">
        <v>96</v>
      </c>
      <c r="C58" s="100" t="s">
        <v>47</v>
      </c>
      <c r="D58" s="110" t="s">
        <v>104</v>
      </c>
      <c r="E58" s="524">
        <v>54</v>
      </c>
      <c r="F58" s="136" t="s">
        <v>521</v>
      </c>
      <c r="G58" s="263">
        <v>-1</v>
      </c>
      <c r="H58" s="263">
        <v>-1</v>
      </c>
      <c r="I58" s="263">
        <v>-1</v>
      </c>
      <c r="J58" s="263"/>
      <c r="K58" s="181">
        <f t="shared" si="18"/>
        <v>-1</v>
      </c>
      <c r="L58" s="529" t="str">
        <f t="shared" si="53"/>
        <v>High Priority Data Gap</v>
      </c>
      <c r="M58" s="530">
        <f t="shared" si="42"/>
        <v>1</v>
      </c>
      <c r="N58" s="530">
        <f t="shared" si="70"/>
        <v>-1</v>
      </c>
      <c r="O58" s="531">
        <v>-1</v>
      </c>
      <c r="P58" s="531">
        <v>-1</v>
      </c>
      <c r="Q58" s="181" t="str">
        <f t="shared" si="13"/>
        <v>-1-1</v>
      </c>
      <c r="R58" s="529" t="str">
        <f t="shared" ref="R58:R68" si="82">VLOOKUP(N58&amp;P58,futurerisk,3,FALSE)</f>
        <v>High Priority Data Gap</v>
      </c>
      <c r="S58" s="296" t="s">
        <v>181</v>
      </c>
      <c r="T58" s="300" t="s">
        <v>280</v>
      </c>
      <c r="U58" s="300"/>
      <c r="V58" s="300"/>
      <c r="W58" s="301"/>
      <c r="X58" s="300"/>
      <c r="Y58" s="302"/>
      <c r="Z58" s="263">
        <v>-1</v>
      </c>
      <c r="AA58" s="263">
        <v>-1</v>
      </c>
      <c r="AB58" s="263">
        <v>-1</v>
      </c>
      <c r="AC58" s="263"/>
      <c r="AD58" s="181">
        <f t="shared" si="19"/>
        <v>-1</v>
      </c>
      <c r="AE58" s="529" t="str">
        <f t="shared" si="81"/>
        <v>High Priority Data Gap</v>
      </c>
      <c r="AF58" s="530">
        <f t="shared" si="71"/>
        <v>1</v>
      </c>
      <c r="AG58" s="530">
        <f t="shared" si="72"/>
        <v>-1</v>
      </c>
      <c r="AH58" s="531">
        <v>-1</v>
      </c>
      <c r="AI58" s="531">
        <v>-1</v>
      </c>
      <c r="AJ58" s="181" t="str">
        <f t="shared" si="15"/>
        <v>-1-1</v>
      </c>
      <c r="AK58" s="529" t="str">
        <f t="shared" si="57"/>
        <v>High Priority Data Gap</v>
      </c>
      <c r="AL58" s="296" t="s">
        <v>165</v>
      </c>
      <c r="AM58" s="303"/>
      <c r="AN58" s="303"/>
      <c r="AO58" s="303"/>
      <c r="AP58" s="303"/>
      <c r="AQ58" s="303"/>
      <c r="AR58" s="303"/>
      <c r="AS58" s="263">
        <v>-1</v>
      </c>
      <c r="AT58" s="263">
        <v>-1</v>
      </c>
      <c r="AU58" s="263">
        <v>-1</v>
      </c>
      <c r="AV58" s="263"/>
      <c r="AW58" s="181">
        <f t="shared" si="20"/>
        <v>-1</v>
      </c>
      <c r="AX58" s="529" t="str">
        <f t="shared" si="6"/>
        <v>High Priority Data Gap</v>
      </c>
      <c r="AY58" s="530">
        <f t="shared" si="73"/>
        <v>1</v>
      </c>
      <c r="AZ58" s="530">
        <f t="shared" si="74"/>
        <v>-1</v>
      </c>
      <c r="BA58" s="531">
        <v>-1</v>
      </c>
      <c r="BB58" s="531">
        <v>-1</v>
      </c>
      <c r="BC58" s="181" t="str">
        <f t="shared" si="16"/>
        <v>-1-1</v>
      </c>
      <c r="BD58" s="529" t="str">
        <f t="shared" si="54"/>
        <v>High Priority Data Gap</v>
      </c>
      <c r="BE58" s="296" t="s">
        <v>181</v>
      </c>
      <c r="BF58" s="106" t="s">
        <v>522</v>
      </c>
      <c r="BG58" s="107"/>
      <c r="BH58" s="107"/>
      <c r="BI58" s="107"/>
      <c r="BJ58" s="138" t="s">
        <v>523</v>
      </c>
      <c r="BK58" s="108" t="s">
        <v>524</v>
      </c>
      <c r="BL58" s="263">
        <v>1</v>
      </c>
      <c r="BM58" s="263">
        <v>5</v>
      </c>
      <c r="BN58" s="263">
        <v>1</v>
      </c>
      <c r="BO58" s="263" t="s">
        <v>164</v>
      </c>
      <c r="BP58" s="181">
        <f t="shared" si="21"/>
        <v>2</v>
      </c>
      <c r="BQ58" s="529" t="str">
        <f t="shared" si="62"/>
        <v>Very Low</v>
      </c>
      <c r="BR58" s="530">
        <f t="shared" si="63"/>
        <v>2</v>
      </c>
      <c r="BS58" s="530">
        <f t="shared" si="64"/>
        <v>1</v>
      </c>
      <c r="BT58" s="531">
        <v>3</v>
      </c>
      <c r="BU58" s="531">
        <v>3</v>
      </c>
      <c r="BV58" s="181" t="str">
        <f t="shared" si="17"/>
        <v>13</v>
      </c>
      <c r="BW58" s="529" t="str">
        <f t="shared" si="65"/>
        <v>Very Low</v>
      </c>
      <c r="BX58" s="296" t="s">
        <v>181</v>
      </c>
      <c r="BY58" s="486" t="s">
        <v>525</v>
      </c>
      <c r="BZ58" s="486" t="s">
        <v>526</v>
      </c>
      <c r="CA58" s="303"/>
      <c r="CB58" s="303"/>
      <c r="CC58" s="486" t="s">
        <v>527</v>
      </c>
      <c r="CD58" s="304"/>
    </row>
    <row r="59" spans="1:82" ht="235" thickBot="1">
      <c r="A59" s="99" t="s">
        <v>162</v>
      </c>
      <c r="B59" s="100" t="s">
        <v>96</v>
      </c>
      <c r="C59" s="100" t="s">
        <v>47</v>
      </c>
      <c r="D59" s="110" t="s">
        <v>105</v>
      </c>
      <c r="E59" s="524">
        <v>55</v>
      </c>
      <c r="F59" s="136" t="s">
        <v>521</v>
      </c>
      <c r="G59" s="263">
        <v>-1</v>
      </c>
      <c r="H59" s="263">
        <v>-1</v>
      </c>
      <c r="I59" s="263">
        <v>-1</v>
      </c>
      <c r="J59" s="263"/>
      <c r="K59" s="181">
        <f t="shared" si="18"/>
        <v>-1</v>
      </c>
      <c r="L59" s="529" t="str">
        <f t="shared" si="53"/>
        <v>High Priority Data Gap</v>
      </c>
      <c r="M59" s="530">
        <f t="shared" si="42"/>
        <v>1</v>
      </c>
      <c r="N59" s="530">
        <f t="shared" si="70"/>
        <v>-1</v>
      </c>
      <c r="O59" s="531">
        <v>-1</v>
      </c>
      <c r="P59" s="531">
        <v>-1</v>
      </c>
      <c r="Q59" s="181" t="str">
        <f t="shared" si="13"/>
        <v>-1-1</v>
      </c>
      <c r="R59" s="529" t="str">
        <f t="shared" si="82"/>
        <v>High Priority Data Gap</v>
      </c>
      <c r="S59" s="296" t="s">
        <v>181</v>
      </c>
      <c r="T59" s="300" t="s">
        <v>280</v>
      </c>
      <c r="U59" s="300"/>
      <c r="V59" s="300"/>
      <c r="W59" s="301"/>
      <c r="X59" s="300"/>
      <c r="Y59" s="302"/>
      <c r="Z59" s="263">
        <v>-1</v>
      </c>
      <c r="AA59" s="263">
        <v>-1</v>
      </c>
      <c r="AB59" s="263">
        <v>-1</v>
      </c>
      <c r="AC59" s="263"/>
      <c r="AD59" s="181">
        <f t="shared" si="19"/>
        <v>-1</v>
      </c>
      <c r="AE59" s="529" t="str">
        <f t="shared" si="81"/>
        <v>High Priority Data Gap</v>
      </c>
      <c r="AF59" s="530">
        <f t="shared" si="71"/>
        <v>1</v>
      </c>
      <c r="AG59" s="530">
        <f t="shared" si="72"/>
        <v>-1</v>
      </c>
      <c r="AH59" s="531">
        <v>-1</v>
      </c>
      <c r="AI59" s="531">
        <v>-1</v>
      </c>
      <c r="AJ59" s="181" t="str">
        <f t="shared" si="15"/>
        <v>-1-1</v>
      </c>
      <c r="AK59" s="529" t="str">
        <f t="shared" si="57"/>
        <v>High Priority Data Gap</v>
      </c>
      <c r="AL59" s="296" t="s">
        <v>165</v>
      </c>
      <c r="AM59" s="303"/>
      <c r="AN59" s="303"/>
      <c r="AO59" s="303"/>
      <c r="AP59" s="303"/>
      <c r="AQ59" s="303"/>
      <c r="AR59" s="303"/>
      <c r="AS59" s="263">
        <v>-1</v>
      </c>
      <c r="AT59" s="263">
        <v>-1</v>
      </c>
      <c r="AU59" s="263">
        <v>-1</v>
      </c>
      <c r="AV59" s="263"/>
      <c r="AW59" s="181">
        <f t="shared" si="20"/>
        <v>-1</v>
      </c>
      <c r="AX59" s="529" t="str">
        <f t="shared" si="6"/>
        <v>High Priority Data Gap</v>
      </c>
      <c r="AY59" s="530">
        <f t="shared" si="73"/>
        <v>1</v>
      </c>
      <c r="AZ59" s="530">
        <f t="shared" si="74"/>
        <v>-1</v>
      </c>
      <c r="BA59" s="531">
        <v>-1</v>
      </c>
      <c r="BB59" s="531">
        <v>-1</v>
      </c>
      <c r="BC59" s="181" t="str">
        <f t="shared" si="16"/>
        <v>-1-1</v>
      </c>
      <c r="BD59" s="529" t="str">
        <f t="shared" si="54"/>
        <v>High Priority Data Gap</v>
      </c>
      <c r="BE59" s="296" t="s">
        <v>181</v>
      </c>
      <c r="BF59" s="106" t="s">
        <v>522</v>
      </c>
      <c r="BG59" s="107"/>
      <c r="BH59" s="107"/>
      <c r="BI59" s="107"/>
      <c r="BJ59" s="107"/>
      <c r="BK59" s="108" t="s">
        <v>524</v>
      </c>
      <c r="BL59" s="263">
        <v>1</v>
      </c>
      <c r="BM59" s="263">
        <v>5</v>
      </c>
      <c r="BN59" s="263">
        <v>1</v>
      </c>
      <c r="BO59" s="263" t="s">
        <v>164</v>
      </c>
      <c r="BP59" s="181">
        <f t="shared" si="21"/>
        <v>2</v>
      </c>
      <c r="BQ59" s="529" t="str">
        <f t="shared" si="62"/>
        <v>Very Low</v>
      </c>
      <c r="BR59" s="530">
        <f t="shared" si="63"/>
        <v>2</v>
      </c>
      <c r="BS59" s="530">
        <f t="shared" si="64"/>
        <v>1</v>
      </c>
      <c r="BT59" s="531">
        <v>3</v>
      </c>
      <c r="BU59" s="531">
        <v>3</v>
      </c>
      <c r="BV59" s="181" t="str">
        <f t="shared" si="17"/>
        <v>13</v>
      </c>
      <c r="BW59" s="529" t="str">
        <f t="shared" si="65"/>
        <v>Very Low</v>
      </c>
      <c r="BX59" s="296" t="s">
        <v>181</v>
      </c>
      <c r="BY59" s="303" t="s">
        <v>528</v>
      </c>
      <c r="BZ59" s="303"/>
      <c r="CA59" s="303"/>
      <c r="CB59" s="303"/>
      <c r="CC59" s="303"/>
      <c r="CD59" s="304"/>
    </row>
    <row r="60" spans="1:82" ht="160.5" customHeight="1" thickBot="1">
      <c r="A60" s="99" t="s">
        <v>162</v>
      </c>
      <c r="B60" s="100" t="s">
        <v>96</v>
      </c>
      <c r="C60" s="100" t="s">
        <v>47</v>
      </c>
      <c r="D60" s="110" t="s">
        <v>106</v>
      </c>
      <c r="E60" s="524">
        <v>56</v>
      </c>
      <c r="F60" s="136" t="s">
        <v>529</v>
      </c>
      <c r="G60" s="263">
        <v>-1</v>
      </c>
      <c r="H60" s="263">
        <v>-1</v>
      </c>
      <c r="I60" s="263">
        <v>-1</v>
      </c>
      <c r="J60" s="263"/>
      <c r="K60" s="181">
        <f t="shared" si="18"/>
        <v>-1</v>
      </c>
      <c r="L60" s="529" t="str">
        <f t="shared" si="53"/>
        <v>High Priority Data Gap</v>
      </c>
      <c r="M60" s="530">
        <f t="shared" si="42"/>
        <v>1</v>
      </c>
      <c r="N60" s="530">
        <f t="shared" si="70"/>
        <v>-1</v>
      </c>
      <c r="O60" s="531">
        <v>-1</v>
      </c>
      <c r="P60" s="531">
        <v>-1</v>
      </c>
      <c r="Q60" s="181" t="str">
        <f t="shared" si="13"/>
        <v>-1-1</v>
      </c>
      <c r="R60" s="529" t="str">
        <f t="shared" si="82"/>
        <v>High Priority Data Gap</v>
      </c>
      <c r="S60" s="295" t="s">
        <v>165</v>
      </c>
      <c r="T60" s="303" t="s">
        <v>530</v>
      </c>
      <c r="U60" s="303" t="s">
        <v>530</v>
      </c>
      <c r="V60" s="303" t="s">
        <v>167</v>
      </c>
      <c r="W60" s="303" t="s">
        <v>167</v>
      </c>
      <c r="X60" s="303" t="s">
        <v>252</v>
      </c>
      <c r="Y60" s="304" t="s">
        <v>167</v>
      </c>
      <c r="Z60" s="263">
        <v>-1</v>
      </c>
      <c r="AA60" s="263">
        <v>-1</v>
      </c>
      <c r="AB60" s="263">
        <v>-1</v>
      </c>
      <c r="AC60" s="263"/>
      <c r="AD60" s="181">
        <f t="shared" si="19"/>
        <v>-1</v>
      </c>
      <c r="AE60" s="529" t="str">
        <f t="shared" si="81"/>
        <v>High Priority Data Gap</v>
      </c>
      <c r="AF60" s="530">
        <f t="shared" si="71"/>
        <v>1</v>
      </c>
      <c r="AG60" s="530">
        <f t="shared" si="72"/>
        <v>-1</v>
      </c>
      <c r="AH60" s="531">
        <v>-1</v>
      </c>
      <c r="AI60" s="531">
        <v>-1</v>
      </c>
      <c r="AJ60" s="181" t="str">
        <f t="shared" si="15"/>
        <v>-1-1</v>
      </c>
      <c r="AK60" s="529" t="str">
        <f t="shared" si="57"/>
        <v>High Priority Data Gap</v>
      </c>
      <c r="AL60" s="295" t="s">
        <v>165</v>
      </c>
      <c r="AM60" s="303" t="s">
        <v>531</v>
      </c>
      <c r="AN60" s="303" t="s">
        <v>532</v>
      </c>
      <c r="AO60" s="303" t="s">
        <v>171</v>
      </c>
      <c r="AP60" s="303" t="s">
        <v>171</v>
      </c>
      <c r="AQ60" s="303" t="s">
        <v>533</v>
      </c>
      <c r="AR60" s="303" t="s">
        <v>171</v>
      </c>
      <c r="AS60" s="263">
        <v>-1</v>
      </c>
      <c r="AT60" s="263">
        <v>-1</v>
      </c>
      <c r="AU60" s="263">
        <v>-1</v>
      </c>
      <c r="AV60" s="263"/>
      <c r="AW60" s="181">
        <f t="shared" si="20"/>
        <v>-1</v>
      </c>
      <c r="AX60" s="529" t="str">
        <f t="shared" si="6"/>
        <v>High Priority Data Gap</v>
      </c>
      <c r="AY60" s="530">
        <f t="shared" si="73"/>
        <v>1</v>
      </c>
      <c r="AZ60" s="530">
        <f t="shared" si="74"/>
        <v>-1</v>
      </c>
      <c r="BA60" s="531">
        <v>-1</v>
      </c>
      <c r="BB60" s="531">
        <v>-1</v>
      </c>
      <c r="BC60" s="181" t="str">
        <f t="shared" si="16"/>
        <v>-1-1</v>
      </c>
      <c r="BD60" s="529" t="str">
        <f t="shared" si="54"/>
        <v>High Priority Data Gap</v>
      </c>
      <c r="BE60" s="295" t="s">
        <v>181</v>
      </c>
      <c r="BF60" s="138" t="s">
        <v>534</v>
      </c>
      <c r="BG60" s="107"/>
      <c r="BH60" s="107"/>
      <c r="BI60" s="107"/>
      <c r="BJ60" s="107"/>
      <c r="BK60" s="108"/>
      <c r="BL60" s="419" t="s">
        <v>168</v>
      </c>
      <c r="BM60" s="419" t="s">
        <v>174</v>
      </c>
      <c r="BN60" s="419" t="s">
        <v>168</v>
      </c>
      <c r="BO60" s="419" t="s">
        <v>186</v>
      </c>
      <c r="BP60" s="181">
        <f t="shared" si="21"/>
        <v>12</v>
      </c>
      <c r="BQ60" s="420" t="str">
        <f t="shared" ref="BQ60" si="83">VLOOKUP(BR60*BN60,biorisk,3,FALSE)</f>
        <v>Moderate</v>
      </c>
      <c r="BR60" s="421">
        <f t="shared" ref="BR60" si="84">VLOOKUP(BL60*BM60,likelihood,2,FALSE)</f>
        <v>4</v>
      </c>
      <c r="BS60" s="421">
        <f t="shared" ref="BS60" si="85">VLOOKUP(BR60*BN60,biorisk,2,FALSE)</f>
        <v>3</v>
      </c>
      <c r="BT60" s="419" t="s">
        <v>169</v>
      </c>
      <c r="BU60" s="419">
        <v>4</v>
      </c>
      <c r="BV60" s="181" t="str">
        <f t="shared" si="17"/>
        <v>34</v>
      </c>
      <c r="BW60" s="529" t="str">
        <f t="shared" si="65"/>
        <v>High</v>
      </c>
      <c r="BX60" s="295"/>
      <c r="BY60" s="486" t="s">
        <v>535</v>
      </c>
      <c r="BZ60" s="303"/>
      <c r="CA60" s="303"/>
      <c r="CB60" s="303"/>
      <c r="CC60" s="303"/>
      <c r="CD60" s="304"/>
    </row>
    <row r="61" spans="1:82" ht="157.5" customHeight="1" thickBot="1">
      <c r="A61" s="99" t="s">
        <v>162</v>
      </c>
      <c r="B61" s="100" t="s">
        <v>96</v>
      </c>
      <c r="C61" s="100" t="s">
        <v>47</v>
      </c>
      <c r="D61" s="110" t="s">
        <v>107</v>
      </c>
      <c r="E61" s="524">
        <v>57</v>
      </c>
      <c r="F61" s="136" t="s">
        <v>529</v>
      </c>
      <c r="G61" s="263">
        <v>-1</v>
      </c>
      <c r="H61" s="263">
        <v>-1</v>
      </c>
      <c r="I61" s="263">
        <v>-1</v>
      </c>
      <c r="J61" s="263"/>
      <c r="K61" s="181">
        <f t="shared" si="18"/>
        <v>-1</v>
      </c>
      <c r="L61" s="529" t="str">
        <f t="shared" si="53"/>
        <v>High Priority Data Gap</v>
      </c>
      <c r="M61" s="530">
        <f t="shared" si="42"/>
        <v>1</v>
      </c>
      <c r="N61" s="530">
        <f t="shared" si="70"/>
        <v>-1</v>
      </c>
      <c r="O61" s="531">
        <v>-1</v>
      </c>
      <c r="P61" s="531">
        <v>-1</v>
      </c>
      <c r="Q61" s="181" t="str">
        <f t="shared" si="13"/>
        <v>-1-1</v>
      </c>
      <c r="R61" s="529" t="str">
        <f t="shared" si="82"/>
        <v>High Priority Data Gap</v>
      </c>
      <c r="S61" s="295" t="s">
        <v>165</v>
      </c>
      <c r="T61" s="303" t="s">
        <v>530</v>
      </c>
      <c r="U61" s="303" t="s">
        <v>536</v>
      </c>
      <c r="V61" s="303" t="s">
        <v>167</v>
      </c>
      <c r="W61" s="303" t="s">
        <v>167</v>
      </c>
      <c r="X61" s="303" t="s">
        <v>167</v>
      </c>
      <c r="Y61" s="304" t="s">
        <v>167</v>
      </c>
      <c r="Z61" s="263">
        <v>-1</v>
      </c>
      <c r="AA61" s="263">
        <v>-1</v>
      </c>
      <c r="AB61" s="263">
        <v>-1</v>
      </c>
      <c r="AC61" s="263"/>
      <c r="AD61" s="181">
        <f t="shared" si="19"/>
        <v>-1</v>
      </c>
      <c r="AE61" s="529" t="str">
        <f t="shared" si="81"/>
        <v>High Priority Data Gap</v>
      </c>
      <c r="AF61" s="530">
        <f t="shared" si="71"/>
        <v>1</v>
      </c>
      <c r="AG61" s="530">
        <f t="shared" si="72"/>
        <v>-1</v>
      </c>
      <c r="AH61" s="531">
        <v>-1</v>
      </c>
      <c r="AI61" s="531">
        <v>-1</v>
      </c>
      <c r="AJ61" s="181" t="str">
        <f t="shared" si="15"/>
        <v>-1-1</v>
      </c>
      <c r="AK61" s="529" t="str">
        <f t="shared" si="57"/>
        <v>High Priority Data Gap</v>
      </c>
      <c r="AL61" s="295" t="s">
        <v>165</v>
      </c>
      <c r="AM61" s="303" t="s">
        <v>531</v>
      </c>
      <c r="AN61" s="303" t="s">
        <v>537</v>
      </c>
      <c r="AO61" s="303" t="s">
        <v>171</v>
      </c>
      <c r="AP61" s="303" t="s">
        <v>171</v>
      </c>
      <c r="AQ61" s="303" t="s">
        <v>533</v>
      </c>
      <c r="AR61" s="310" t="s">
        <v>171</v>
      </c>
      <c r="AS61" s="290">
        <v>4</v>
      </c>
      <c r="AT61" s="272">
        <v>5</v>
      </c>
      <c r="AU61" s="272">
        <v>2</v>
      </c>
      <c r="AV61" s="272" t="s">
        <v>172</v>
      </c>
      <c r="AW61" s="181">
        <f t="shared" si="20"/>
        <v>10</v>
      </c>
      <c r="AX61" s="287" t="str">
        <f t="shared" si="6"/>
        <v>Moderate</v>
      </c>
      <c r="AY61" s="273">
        <f t="shared" si="73"/>
        <v>5</v>
      </c>
      <c r="AZ61" s="273">
        <f t="shared" si="74"/>
        <v>3</v>
      </c>
      <c r="BA61" s="274">
        <v>3</v>
      </c>
      <c r="BB61" s="274">
        <v>4</v>
      </c>
      <c r="BC61" s="181" t="str">
        <f t="shared" si="16"/>
        <v>34</v>
      </c>
      <c r="BD61" s="289" t="str">
        <f t="shared" si="54"/>
        <v>High</v>
      </c>
      <c r="BE61" s="295"/>
      <c r="BF61" s="106" t="s">
        <v>538</v>
      </c>
      <c r="BG61" s="107" t="s">
        <v>539</v>
      </c>
      <c r="BH61" s="107"/>
      <c r="BI61" s="107"/>
      <c r="BJ61" s="107"/>
      <c r="BK61" s="108"/>
      <c r="BL61" s="419" t="s">
        <v>168</v>
      </c>
      <c r="BM61" s="419" t="s">
        <v>174</v>
      </c>
      <c r="BN61" s="419" t="s">
        <v>168</v>
      </c>
      <c r="BO61" s="419" t="s">
        <v>186</v>
      </c>
      <c r="BP61" s="181">
        <f t="shared" si="21"/>
        <v>12</v>
      </c>
      <c r="BQ61" s="420" t="str">
        <f t="shared" si="62"/>
        <v>Moderate</v>
      </c>
      <c r="BR61" s="421">
        <f t="shared" si="63"/>
        <v>4</v>
      </c>
      <c r="BS61" s="421">
        <f t="shared" si="64"/>
        <v>3</v>
      </c>
      <c r="BT61" s="419" t="s">
        <v>169</v>
      </c>
      <c r="BU61" s="419">
        <v>4</v>
      </c>
      <c r="BV61" s="181" t="str">
        <f t="shared" si="17"/>
        <v>34</v>
      </c>
      <c r="BW61" s="529" t="str">
        <f t="shared" si="65"/>
        <v>High</v>
      </c>
      <c r="BX61" s="295"/>
      <c r="BY61" s="486" t="s">
        <v>540</v>
      </c>
      <c r="BZ61" s="303"/>
      <c r="CA61" s="303"/>
      <c r="CB61" s="303"/>
      <c r="CC61" s="303"/>
      <c r="CD61" s="304"/>
    </row>
    <row r="62" spans="1:82" ht="252.75" customHeight="1" thickBot="1">
      <c r="A62" s="99" t="s">
        <v>162</v>
      </c>
      <c r="B62" s="100" t="s">
        <v>96</v>
      </c>
      <c r="C62" s="100" t="s">
        <v>47</v>
      </c>
      <c r="D62" s="110" t="s">
        <v>108</v>
      </c>
      <c r="E62" s="524" t="s">
        <v>541</v>
      </c>
      <c r="F62" s="136" t="s">
        <v>542</v>
      </c>
      <c r="G62" s="263">
        <v>-1</v>
      </c>
      <c r="H62" s="263">
        <v>-1</v>
      </c>
      <c r="I62" s="263">
        <v>-1</v>
      </c>
      <c r="J62" s="263"/>
      <c r="K62" s="181">
        <f t="shared" si="18"/>
        <v>-1</v>
      </c>
      <c r="L62" s="529" t="str">
        <f t="shared" si="53"/>
        <v>High Priority Data Gap</v>
      </c>
      <c r="M62" s="530">
        <f t="shared" si="42"/>
        <v>1</v>
      </c>
      <c r="N62" s="530">
        <f t="shared" si="70"/>
        <v>-1</v>
      </c>
      <c r="O62" s="531">
        <v>-1</v>
      </c>
      <c r="P62" s="531">
        <v>-1</v>
      </c>
      <c r="Q62" s="181" t="str">
        <f t="shared" si="13"/>
        <v>-1-1</v>
      </c>
      <c r="R62" s="529" t="str">
        <f t="shared" si="82"/>
        <v>High Priority Data Gap</v>
      </c>
      <c r="S62" s="295" t="s">
        <v>165</v>
      </c>
      <c r="T62" s="303" t="s">
        <v>461</v>
      </c>
      <c r="U62" s="303" t="s">
        <v>543</v>
      </c>
      <c r="V62" s="303" t="s">
        <v>167</v>
      </c>
      <c r="W62" s="303" t="s">
        <v>167</v>
      </c>
      <c r="X62" s="303" t="s">
        <v>167</v>
      </c>
      <c r="Y62" s="304" t="s">
        <v>167</v>
      </c>
      <c r="Z62" s="263">
        <v>-1</v>
      </c>
      <c r="AA62" s="263">
        <v>-1</v>
      </c>
      <c r="AB62" s="263">
        <v>-1</v>
      </c>
      <c r="AC62" s="263"/>
      <c r="AD62" s="181">
        <f t="shared" si="19"/>
        <v>-1</v>
      </c>
      <c r="AE62" s="529" t="str">
        <f t="shared" si="81"/>
        <v>High Priority Data Gap</v>
      </c>
      <c r="AF62" s="530">
        <f t="shared" si="71"/>
        <v>1</v>
      </c>
      <c r="AG62" s="530">
        <f t="shared" si="72"/>
        <v>-1</v>
      </c>
      <c r="AH62" s="531">
        <v>-1</v>
      </c>
      <c r="AI62" s="531">
        <v>-1</v>
      </c>
      <c r="AJ62" s="181" t="str">
        <f t="shared" si="15"/>
        <v>-1-1</v>
      </c>
      <c r="AK62" s="529" t="str">
        <f t="shared" si="57"/>
        <v>High Priority Data Gap</v>
      </c>
      <c r="AL62" s="295" t="s">
        <v>165</v>
      </c>
      <c r="AM62" s="303" t="s">
        <v>544</v>
      </c>
      <c r="AN62" s="303" t="s">
        <v>544</v>
      </c>
      <c r="AO62" s="310" t="s">
        <v>171</v>
      </c>
      <c r="AP62" s="310" t="s">
        <v>171</v>
      </c>
      <c r="AQ62" s="310" t="s">
        <v>171</v>
      </c>
      <c r="AR62" s="310" t="s">
        <v>171</v>
      </c>
      <c r="AS62" s="263">
        <v>-1</v>
      </c>
      <c r="AT62" s="263">
        <v>-1</v>
      </c>
      <c r="AU62" s="263">
        <v>-1</v>
      </c>
      <c r="AV62" s="263"/>
      <c r="AW62" s="181">
        <f t="shared" si="20"/>
        <v>-1</v>
      </c>
      <c r="AX62" s="529" t="str">
        <f t="shared" ref="AX62" si="86">VLOOKUP(AY62*AU62,biorisk,3,FALSE)</f>
        <v>High Priority Data Gap</v>
      </c>
      <c r="AY62" s="530">
        <f t="shared" ref="AY62" si="87">VLOOKUP(AS62*AT62,likelihood,2,FALSE)</f>
        <v>1</v>
      </c>
      <c r="AZ62" s="530">
        <f t="shared" ref="AZ62" si="88">VLOOKUP(AY62*AU62,biorisk,2,FALSE)</f>
        <v>-1</v>
      </c>
      <c r="BA62" s="531">
        <v>-1</v>
      </c>
      <c r="BB62" s="531">
        <v>-1</v>
      </c>
      <c r="BC62" s="181" t="str">
        <f t="shared" si="16"/>
        <v>-1-1</v>
      </c>
      <c r="BD62" s="529" t="str">
        <f t="shared" ref="BD62" si="89">VLOOKUP(AZ62&amp;BB62,futurerisk,3,FALSE)</f>
        <v>High Priority Data Gap</v>
      </c>
      <c r="BE62" s="295" t="s">
        <v>181</v>
      </c>
      <c r="BF62" s="106" t="s">
        <v>545</v>
      </c>
      <c r="BG62" s="107" t="s">
        <v>546</v>
      </c>
      <c r="BH62" s="107"/>
      <c r="BI62" s="107"/>
      <c r="BJ62" s="107"/>
      <c r="BK62" s="108" t="s">
        <v>547</v>
      </c>
      <c r="BL62" s="276" t="s">
        <v>175</v>
      </c>
      <c r="BM62" s="276" t="s">
        <v>174</v>
      </c>
      <c r="BN62" s="276" t="s">
        <v>168</v>
      </c>
      <c r="BO62" s="276" t="s">
        <v>172</v>
      </c>
      <c r="BP62" s="181">
        <f t="shared" si="21"/>
        <v>15</v>
      </c>
      <c r="BQ62" s="409" t="str">
        <f t="shared" ref="BQ62" si="90">VLOOKUP(BR62*BN62,biorisk,3,FALSE)</f>
        <v>High</v>
      </c>
      <c r="BR62" s="410">
        <f>VLOOKUP(BL62*BM62,likelihood,2,FALSE)</f>
        <v>5</v>
      </c>
      <c r="BS62" s="410">
        <f t="shared" ref="BS62" si="91">VLOOKUP(BR62*BN62,biorisk,2,FALSE)</f>
        <v>4</v>
      </c>
      <c r="BT62" s="276" t="s">
        <v>168</v>
      </c>
      <c r="BU62" s="276" t="s">
        <v>168</v>
      </c>
      <c r="BV62" s="181" t="str">
        <f t="shared" si="17"/>
        <v>43</v>
      </c>
      <c r="BW62" s="529" t="str">
        <f t="shared" si="65"/>
        <v>High</v>
      </c>
      <c r="BX62" s="295"/>
      <c r="BY62" s="486" t="s">
        <v>548</v>
      </c>
      <c r="BZ62" s="303"/>
      <c r="CA62" s="303"/>
      <c r="CB62" s="303"/>
      <c r="CC62" s="303"/>
      <c r="CD62" s="304"/>
    </row>
    <row r="63" spans="1:82" ht="263.25" customHeight="1" thickBot="1">
      <c r="A63" s="99" t="s">
        <v>162</v>
      </c>
      <c r="B63" s="100" t="s">
        <v>96</v>
      </c>
      <c r="C63" s="100" t="s">
        <v>47</v>
      </c>
      <c r="D63" s="110" t="s">
        <v>109</v>
      </c>
      <c r="E63" s="524">
        <v>59</v>
      </c>
      <c r="F63" s="136" t="s">
        <v>542</v>
      </c>
      <c r="G63" s="263">
        <v>-1</v>
      </c>
      <c r="H63" s="263">
        <v>-1</v>
      </c>
      <c r="I63" s="263">
        <v>-1</v>
      </c>
      <c r="J63" s="263"/>
      <c r="K63" s="181">
        <f t="shared" si="18"/>
        <v>-1</v>
      </c>
      <c r="L63" s="529" t="str">
        <f t="shared" si="53"/>
        <v>High Priority Data Gap</v>
      </c>
      <c r="M63" s="530">
        <f t="shared" si="42"/>
        <v>1</v>
      </c>
      <c r="N63" s="530">
        <f t="shared" si="70"/>
        <v>-1</v>
      </c>
      <c r="O63" s="531">
        <v>-1</v>
      </c>
      <c r="P63" s="531">
        <v>-1</v>
      </c>
      <c r="Q63" s="181" t="str">
        <f t="shared" si="13"/>
        <v>-1-1</v>
      </c>
      <c r="R63" s="529" t="str">
        <f t="shared" si="82"/>
        <v>High Priority Data Gap</v>
      </c>
      <c r="S63" s="295" t="s">
        <v>165</v>
      </c>
      <c r="T63" s="303" t="s">
        <v>461</v>
      </c>
      <c r="U63" s="303" t="s">
        <v>461</v>
      </c>
      <c r="V63" s="303" t="s">
        <v>167</v>
      </c>
      <c r="W63" s="303" t="s">
        <v>167</v>
      </c>
      <c r="X63" s="303" t="s">
        <v>167</v>
      </c>
      <c r="Y63" s="304" t="s">
        <v>167</v>
      </c>
      <c r="Z63" s="263">
        <v>-1</v>
      </c>
      <c r="AA63" s="263">
        <v>-1</v>
      </c>
      <c r="AB63" s="263">
        <v>-1</v>
      </c>
      <c r="AC63" s="263"/>
      <c r="AD63" s="181">
        <f t="shared" si="19"/>
        <v>-1</v>
      </c>
      <c r="AE63" s="529" t="str">
        <f t="shared" si="81"/>
        <v>High Priority Data Gap</v>
      </c>
      <c r="AF63" s="530">
        <f t="shared" si="71"/>
        <v>1</v>
      </c>
      <c r="AG63" s="530">
        <f t="shared" si="72"/>
        <v>-1</v>
      </c>
      <c r="AH63" s="531">
        <v>-1</v>
      </c>
      <c r="AI63" s="531">
        <v>-1</v>
      </c>
      <c r="AJ63" s="181" t="str">
        <f t="shared" si="15"/>
        <v>-1-1</v>
      </c>
      <c r="AK63" s="529" t="str">
        <f t="shared" si="57"/>
        <v>High Priority Data Gap</v>
      </c>
      <c r="AL63" s="295" t="s">
        <v>165</v>
      </c>
      <c r="AM63" s="303" t="s">
        <v>544</v>
      </c>
      <c r="AN63" s="303" t="s">
        <v>544</v>
      </c>
      <c r="AO63" s="310" t="s">
        <v>171</v>
      </c>
      <c r="AP63" s="310" t="s">
        <v>171</v>
      </c>
      <c r="AQ63" s="310" t="s">
        <v>171</v>
      </c>
      <c r="AR63" s="310" t="s">
        <v>171</v>
      </c>
      <c r="AS63" s="290">
        <v>4</v>
      </c>
      <c r="AT63" s="272">
        <v>5</v>
      </c>
      <c r="AU63" s="272">
        <v>4</v>
      </c>
      <c r="AV63" s="272" t="s">
        <v>172</v>
      </c>
      <c r="AW63" s="181">
        <f t="shared" si="20"/>
        <v>20</v>
      </c>
      <c r="AX63" s="287" t="str">
        <f t="shared" si="6"/>
        <v>Very High</v>
      </c>
      <c r="AY63" s="273">
        <f t="shared" si="73"/>
        <v>5</v>
      </c>
      <c r="AZ63" s="273">
        <f t="shared" si="74"/>
        <v>5</v>
      </c>
      <c r="BA63" s="274">
        <v>3</v>
      </c>
      <c r="BB63" s="274">
        <v>4</v>
      </c>
      <c r="BC63" s="181" t="str">
        <f t="shared" si="16"/>
        <v>54</v>
      </c>
      <c r="BD63" s="289" t="str">
        <f t="shared" si="54"/>
        <v>Very High</v>
      </c>
      <c r="BE63" s="295" t="s">
        <v>181</v>
      </c>
      <c r="BF63" s="106" t="s">
        <v>549</v>
      </c>
      <c r="BG63" s="107" t="s">
        <v>550</v>
      </c>
      <c r="BH63" s="107"/>
      <c r="BI63" s="107"/>
      <c r="BJ63" s="107"/>
      <c r="BK63" s="108" t="s">
        <v>547</v>
      </c>
      <c r="BL63" s="276" t="s">
        <v>175</v>
      </c>
      <c r="BM63" s="276" t="s">
        <v>174</v>
      </c>
      <c r="BN63" s="276" t="s">
        <v>168</v>
      </c>
      <c r="BO63" s="276" t="s">
        <v>172</v>
      </c>
      <c r="BP63" s="181">
        <f t="shared" si="21"/>
        <v>15</v>
      </c>
      <c r="BQ63" s="409" t="str">
        <f>VLOOKUP(BR63*BN63,biorisk,3,FALSE)</f>
        <v>High</v>
      </c>
      <c r="BR63" s="410">
        <f>VLOOKUP(BL63*BM63,likelihood,2,FALSE)</f>
        <v>5</v>
      </c>
      <c r="BS63" s="410">
        <f t="shared" si="64"/>
        <v>4</v>
      </c>
      <c r="BT63" s="276" t="s">
        <v>168</v>
      </c>
      <c r="BU63" s="276" t="s">
        <v>168</v>
      </c>
      <c r="BV63" s="181" t="str">
        <f t="shared" si="17"/>
        <v>43</v>
      </c>
      <c r="BW63" s="529" t="str">
        <f t="shared" si="65"/>
        <v>High</v>
      </c>
      <c r="BX63" s="295"/>
      <c r="BY63" s="303" t="s">
        <v>551</v>
      </c>
      <c r="BZ63" s="303"/>
      <c r="CA63" s="303"/>
      <c r="CB63" s="303"/>
      <c r="CC63" s="303"/>
      <c r="CD63" s="304"/>
    </row>
    <row r="64" spans="1:82" ht="131" thickBot="1">
      <c r="A64" s="112" t="s">
        <v>162</v>
      </c>
      <c r="B64" s="100" t="s">
        <v>96</v>
      </c>
      <c r="C64" s="145" t="s">
        <v>51</v>
      </c>
      <c r="D64" s="110" t="s">
        <v>110</v>
      </c>
      <c r="E64" s="524">
        <v>60</v>
      </c>
      <c r="F64" s="136" t="s">
        <v>443</v>
      </c>
      <c r="G64" s="263">
        <v>-1</v>
      </c>
      <c r="H64" s="263">
        <v>-1</v>
      </c>
      <c r="I64" s="263">
        <v>-1</v>
      </c>
      <c r="J64" s="263"/>
      <c r="K64" s="181">
        <f t="shared" si="18"/>
        <v>-1</v>
      </c>
      <c r="L64" s="529" t="str">
        <f t="shared" si="53"/>
        <v>High Priority Data Gap</v>
      </c>
      <c r="M64" s="530">
        <f t="shared" si="42"/>
        <v>1</v>
      </c>
      <c r="N64" s="530">
        <f t="shared" si="70"/>
        <v>-1</v>
      </c>
      <c r="O64" s="531">
        <v>-1</v>
      </c>
      <c r="P64" s="531">
        <v>-1</v>
      </c>
      <c r="Q64" s="181" t="str">
        <f t="shared" si="13"/>
        <v>-1-1</v>
      </c>
      <c r="R64" s="529" t="str">
        <f t="shared" si="82"/>
        <v>High Priority Data Gap</v>
      </c>
      <c r="S64" s="295" t="s">
        <v>165</v>
      </c>
      <c r="T64" s="303"/>
      <c r="U64" s="303"/>
      <c r="V64" s="303"/>
      <c r="W64" s="303"/>
      <c r="X64" s="303"/>
      <c r="Y64" s="304"/>
      <c r="Z64" s="263">
        <v>-1</v>
      </c>
      <c r="AA64" s="263">
        <v>-1</v>
      </c>
      <c r="AB64" s="263">
        <v>-1</v>
      </c>
      <c r="AC64" s="263"/>
      <c r="AD64" s="181">
        <f t="shared" si="19"/>
        <v>-1</v>
      </c>
      <c r="AE64" s="529" t="str">
        <f t="shared" si="81"/>
        <v>High Priority Data Gap</v>
      </c>
      <c r="AF64" s="530">
        <f t="shared" si="71"/>
        <v>1</v>
      </c>
      <c r="AG64" s="530">
        <f t="shared" si="72"/>
        <v>-1</v>
      </c>
      <c r="AH64" s="531">
        <v>-1</v>
      </c>
      <c r="AI64" s="531">
        <v>-1</v>
      </c>
      <c r="AJ64" s="181" t="str">
        <f t="shared" si="15"/>
        <v>-1-1</v>
      </c>
      <c r="AK64" s="529" t="str">
        <f t="shared" si="57"/>
        <v>High Priority Data Gap</v>
      </c>
      <c r="AL64" s="295" t="s">
        <v>165</v>
      </c>
      <c r="AM64" s="303"/>
      <c r="AN64" s="303"/>
      <c r="AO64" s="303"/>
      <c r="AP64" s="303"/>
      <c r="AQ64" s="303"/>
      <c r="AR64" s="303"/>
      <c r="AS64" s="263">
        <v>-1</v>
      </c>
      <c r="AT64" s="263">
        <v>-1</v>
      </c>
      <c r="AU64" s="263">
        <v>-1</v>
      </c>
      <c r="AV64" s="263"/>
      <c r="AW64" s="181">
        <f t="shared" si="20"/>
        <v>-1</v>
      </c>
      <c r="AX64" s="529" t="str">
        <f t="shared" ref="AX64" si="92">VLOOKUP(AY64*AU64,biorisk,3,FALSE)</f>
        <v>High Priority Data Gap</v>
      </c>
      <c r="AY64" s="530">
        <f t="shared" ref="AY64" si="93">VLOOKUP(AS64*AT64,likelihood,2,FALSE)</f>
        <v>1</v>
      </c>
      <c r="AZ64" s="530">
        <f t="shared" ref="AZ64" si="94">VLOOKUP(AY64*AU64,biorisk,2,FALSE)</f>
        <v>-1</v>
      </c>
      <c r="BA64" s="531">
        <v>-1</v>
      </c>
      <c r="BB64" s="531">
        <v>-1</v>
      </c>
      <c r="BC64" s="181" t="str">
        <f t="shared" si="16"/>
        <v>-1-1</v>
      </c>
      <c r="BD64" s="529" t="str">
        <f t="shared" ref="BD64" si="95">VLOOKUP(AZ64&amp;BB64,futurerisk,3,FALSE)</f>
        <v>High Priority Data Gap</v>
      </c>
      <c r="BE64" s="295" t="s">
        <v>181</v>
      </c>
      <c r="BF64" s="106" t="s">
        <v>552</v>
      </c>
      <c r="BG64" s="107" t="s">
        <v>517</v>
      </c>
      <c r="BH64" s="107"/>
      <c r="BI64" s="107"/>
      <c r="BJ64" s="107"/>
      <c r="BK64" s="108" t="s">
        <v>553</v>
      </c>
      <c r="BL64" s="263">
        <v>-1</v>
      </c>
      <c r="BM64" s="263">
        <v>-1</v>
      </c>
      <c r="BN64" s="263">
        <v>-1</v>
      </c>
      <c r="BO64" s="263"/>
      <c r="BP64" s="181">
        <f t="shared" ref="BP64:BP68" si="96">(BR64*BN64)</f>
        <v>-1</v>
      </c>
      <c r="BQ64" s="529" t="str">
        <f t="shared" ref="BQ64:BQ68" si="97">VLOOKUP(BR64*BN64,biorisk,3,FALSE)</f>
        <v>High Priority Data Gap</v>
      </c>
      <c r="BR64" s="530">
        <f t="shared" ref="BR64:BR68" si="98">VLOOKUP(BL64*BM64,likelihood,2,FALSE)</f>
        <v>1</v>
      </c>
      <c r="BS64" s="530">
        <f t="shared" ref="BS64:BS68" si="99">VLOOKUP(BR64*BN64,biorisk,2,FALSE)</f>
        <v>-1</v>
      </c>
      <c r="BT64" s="531">
        <v>-1</v>
      </c>
      <c r="BU64" s="531">
        <v>-1</v>
      </c>
      <c r="BV64" s="181" t="str">
        <f t="shared" si="17"/>
        <v>-1-1</v>
      </c>
      <c r="BW64" s="529" t="str">
        <f t="shared" ref="BW64:BW68" si="100">VLOOKUP(BS64&amp;BU64,futurerisk,3,FALSE)</f>
        <v>High Priority Data Gap</v>
      </c>
      <c r="BX64" s="295"/>
      <c r="BY64" s="486" t="s">
        <v>554</v>
      </c>
      <c r="BZ64" s="303"/>
      <c r="CA64" s="303"/>
      <c r="CB64" s="303"/>
      <c r="CC64" s="303"/>
      <c r="CD64" s="304"/>
    </row>
    <row r="65" spans="1:82" ht="172.5" customHeight="1" thickBot="1">
      <c r="A65" s="112" t="s">
        <v>162</v>
      </c>
      <c r="B65" s="100" t="s">
        <v>96</v>
      </c>
      <c r="C65" s="100" t="s">
        <v>54</v>
      </c>
      <c r="D65" s="110" t="s">
        <v>111</v>
      </c>
      <c r="E65" s="524">
        <v>61</v>
      </c>
      <c r="F65" s="136" t="s">
        <v>555</v>
      </c>
      <c r="G65" s="263">
        <v>-1</v>
      </c>
      <c r="H65" s="263">
        <v>-1</v>
      </c>
      <c r="I65" s="263">
        <v>-1</v>
      </c>
      <c r="J65" s="263"/>
      <c r="K65" s="181">
        <f t="shared" si="18"/>
        <v>-1</v>
      </c>
      <c r="L65" s="529" t="str">
        <f t="shared" si="53"/>
        <v>High Priority Data Gap</v>
      </c>
      <c r="M65" s="530">
        <f t="shared" si="42"/>
        <v>1</v>
      </c>
      <c r="N65" s="530">
        <f t="shared" si="70"/>
        <v>-1</v>
      </c>
      <c r="O65" s="531">
        <v>-1</v>
      </c>
      <c r="P65" s="531">
        <v>-1</v>
      </c>
      <c r="Q65" s="181" t="str">
        <f t="shared" si="13"/>
        <v>-1-1</v>
      </c>
      <c r="R65" s="529" t="str">
        <f t="shared" si="82"/>
        <v>High Priority Data Gap</v>
      </c>
      <c r="S65" s="295" t="s">
        <v>165</v>
      </c>
      <c r="T65" s="303" t="s">
        <v>461</v>
      </c>
      <c r="U65" s="303" t="s">
        <v>556</v>
      </c>
      <c r="V65" s="303" t="s">
        <v>167</v>
      </c>
      <c r="W65" s="303" t="s">
        <v>167</v>
      </c>
      <c r="X65" s="303" t="s">
        <v>167</v>
      </c>
      <c r="Y65" s="304" t="s">
        <v>557</v>
      </c>
      <c r="Z65" s="263">
        <v>-1</v>
      </c>
      <c r="AA65" s="263">
        <v>-1</v>
      </c>
      <c r="AB65" s="263">
        <v>-1</v>
      </c>
      <c r="AC65" s="263"/>
      <c r="AD65" s="181">
        <f t="shared" si="19"/>
        <v>-1</v>
      </c>
      <c r="AE65" s="529" t="str">
        <f t="shared" si="81"/>
        <v>High Priority Data Gap</v>
      </c>
      <c r="AF65" s="530">
        <f t="shared" si="71"/>
        <v>1</v>
      </c>
      <c r="AG65" s="530">
        <f t="shared" si="72"/>
        <v>-1</v>
      </c>
      <c r="AH65" s="531">
        <v>-1</v>
      </c>
      <c r="AI65" s="531">
        <v>-1</v>
      </c>
      <c r="AJ65" s="181" t="str">
        <f t="shared" si="15"/>
        <v>-1-1</v>
      </c>
      <c r="AK65" s="529" t="str">
        <f t="shared" si="57"/>
        <v>High Priority Data Gap</v>
      </c>
      <c r="AL65" s="295" t="s">
        <v>181</v>
      </c>
      <c r="AM65" s="303" t="s">
        <v>558</v>
      </c>
      <c r="AN65" s="303" t="s">
        <v>559</v>
      </c>
      <c r="AO65" s="310" t="s">
        <v>171</v>
      </c>
      <c r="AP65" s="310" t="s">
        <v>171</v>
      </c>
      <c r="AQ65" s="310" t="s">
        <v>171</v>
      </c>
      <c r="AR65" s="303" t="s">
        <v>560</v>
      </c>
      <c r="AS65" s="290">
        <v>4</v>
      </c>
      <c r="AT65" s="272">
        <v>2</v>
      </c>
      <c r="AU65" s="272">
        <v>4</v>
      </c>
      <c r="AV65" s="272" t="s">
        <v>172</v>
      </c>
      <c r="AW65" s="181">
        <f t="shared" si="20"/>
        <v>12</v>
      </c>
      <c r="AX65" s="287" t="str">
        <f t="shared" si="6"/>
        <v>Moderate</v>
      </c>
      <c r="AY65" s="273">
        <f t="shared" si="73"/>
        <v>3</v>
      </c>
      <c r="AZ65" s="273">
        <f t="shared" si="74"/>
        <v>3</v>
      </c>
      <c r="BA65" s="274">
        <v>4</v>
      </c>
      <c r="BB65" s="274">
        <v>5</v>
      </c>
      <c r="BC65" s="181" t="str">
        <f t="shared" si="16"/>
        <v>35</v>
      </c>
      <c r="BD65" s="289" t="str">
        <f t="shared" si="54"/>
        <v>Very High</v>
      </c>
      <c r="BE65" s="295" t="s">
        <v>165</v>
      </c>
      <c r="BF65" s="106" t="s">
        <v>561</v>
      </c>
      <c r="BG65" s="107"/>
      <c r="BH65" s="107"/>
      <c r="BI65" s="107"/>
      <c r="BJ65" s="107"/>
      <c r="BK65" s="108"/>
      <c r="BL65" s="263">
        <v>-1</v>
      </c>
      <c r="BM65" s="263">
        <v>-1</v>
      </c>
      <c r="BN65" s="263">
        <v>-1</v>
      </c>
      <c r="BO65" s="263"/>
      <c r="BP65" s="181">
        <f t="shared" si="96"/>
        <v>-1</v>
      </c>
      <c r="BQ65" s="529" t="str">
        <f t="shared" si="97"/>
        <v>High Priority Data Gap</v>
      </c>
      <c r="BR65" s="530">
        <f t="shared" si="98"/>
        <v>1</v>
      </c>
      <c r="BS65" s="530">
        <f t="shared" si="99"/>
        <v>-1</v>
      </c>
      <c r="BT65" s="531">
        <v>-1</v>
      </c>
      <c r="BU65" s="531">
        <v>-1</v>
      </c>
      <c r="BV65" s="181" t="str">
        <f t="shared" si="17"/>
        <v>-1-1</v>
      </c>
      <c r="BW65" s="529" t="str">
        <f t="shared" si="100"/>
        <v>High Priority Data Gap</v>
      </c>
      <c r="BX65" s="295"/>
      <c r="BY65" s="486" t="s">
        <v>562</v>
      </c>
      <c r="BZ65" s="303"/>
      <c r="CA65" s="303"/>
      <c r="CB65" s="303"/>
      <c r="CC65" s="303"/>
      <c r="CD65" s="304"/>
    </row>
    <row r="66" spans="1:82" ht="150.75" customHeight="1" thickBot="1">
      <c r="A66" s="112" t="s">
        <v>162</v>
      </c>
      <c r="B66" s="100" t="s">
        <v>96</v>
      </c>
      <c r="C66" s="100" t="s">
        <v>54</v>
      </c>
      <c r="D66" s="110" t="s">
        <v>112</v>
      </c>
      <c r="E66" s="524">
        <v>62</v>
      </c>
      <c r="F66" s="136" t="s">
        <v>563</v>
      </c>
      <c r="G66" s="263">
        <v>-1</v>
      </c>
      <c r="H66" s="263">
        <v>-1</v>
      </c>
      <c r="I66" s="263">
        <v>-1</v>
      </c>
      <c r="J66" s="263"/>
      <c r="K66" s="181">
        <f t="shared" si="18"/>
        <v>-1</v>
      </c>
      <c r="L66" s="529" t="str">
        <f t="shared" si="53"/>
        <v>High Priority Data Gap</v>
      </c>
      <c r="M66" s="530">
        <f t="shared" si="42"/>
        <v>1</v>
      </c>
      <c r="N66" s="530">
        <f t="shared" si="70"/>
        <v>-1</v>
      </c>
      <c r="O66" s="531">
        <v>-1</v>
      </c>
      <c r="P66" s="531">
        <v>-1</v>
      </c>
      <c r="Q66" s="181" t="str">
        <f t="shared" si="13"/>
        <v>-1-1</v>
      </c>
      <c r="R66" s="529" t="str">
        <f t="shared" si="82"/>
        <v>High Priority Data Gap</v>
      </c>
      <c r="S66" s="295" t="s">
        <v>165</v>
      </c>
      <c r="T66" s="303"/>
      <c r="U66" s="303"/>
      <c r="V66" s="303"/>
      <c r="W66" s="303"/>
      <c r="X66" s="303"/>
      <c r="Y66" s="304"/>
      <c r="Z66" s="263">
        <v>-1</v>
      </c>
      <c r="AA66" s="263">
        <v>-1</v>
      </c>
      <c r="AB66" s="263">
        <v>-1</v>
      </c>
      <c r="AC66" s="263"/>
      <c r="AD66" s="181">
        <f t="shared" si="19"/>
        <v>-1</v>
      </c>
      <c r="AE66" s="529" t="str">
        <f t="shared" si="81"/>
        <v>High Priority Data Gap</v>
      </c>
      <c r="AF66" s="530">
        <f t="shared" si="71"/>
        <v>1</v>
      </c>
      <c r="AG66" s="530">
        <f t="shared" si="72"/>
        <v>-1</v>
      </c>
      <c r="AH66" s="531">
        <v>-1</v>
      </c>
      <c r="AI66" s="531">
        <v>-1</v>
      </c>
      <c r="AJ66" s="181" t="str">
        <f t="shared" si="15"/>
        <v>-1-1</v>
      </c>
      <c r="AK66" s="529" t="str">
        <f t="shared" si="57"/>
        <v>High Priority Data Gap</v>
      </c>
      <c r="AL66" s="295" t="s">
        <v>165</v>
      </c>
      <c r="AM66" s="303"/>
      <c r="AN66" s="303"/>
      <c r="AO66" s="303"/>
      <c r="AP66" s="303"/>
      <c r="AQ66" s="303"/>
      <c r="AR66" s="303"/>
      <c r="AS66" s="290">
        <v>4</v>
      </c>
      <c r="AT66" s="272">
        <v>2</v>
      </c>
      <c r="AU66" s="272">
        <v>3</v>
      </c>
      <c r="AV66" s="272" t="s">
        <v>172</v>
      </c>
      <c r="AW66" s="181">
        <f t="shared" si="20"/>
        <v>9</v>
      </c>
      <c r="AX66" s="287" t="str">
        <f t="shared" si="6"/>
        <v>Moderate</v>
      </c>
      <c r="AY66" s="273">
        <f t="shared" si="73"/>
        <v>3</v>
      </c>
      <c r="AZ66" s="273">
        <f t="shared" si="74"/>
        <v>3</v>
      </c>
      <c r="BA66" s="274">
        <v>4</v>
      </c>
      <c r="BB66" s="274">
        <v>4</v>
      </c>
      <c r="BC66" s="181" t="str">
        <f t="shared" si="16"/>
        <v>34</v>
      </c>
      <c r="BD66" s="289" t="str">
        <f t="shared" si="54"/>
        <v>High</v>
      </c>
      <c r="BE66" s="295" t="s">
        <v>165</v>
      </c>
      <c r="BF66" s="106" t="s">
        <v>564</v>
      </c>
      <c r="BG66" s="107"/>
      <c r="BH66" s="107"/>
      <c r="BI66" s="107"/>
      <c r="BJ66" s="107"/>
      <c r="BK66" s="108"/>
      <c r="BL66" s="263">
        <v>-1</v>
      </c>
      <c r="BM66" s="263">
        <v>-1</v>
      </c>
      <c r="BN66" s="263">
        <v>-1</v>
      </c>
      <c r="BO66" s="263"/>
      <c r="BP66" s="181">
        <f t="shared" si="96"/>
        <v>-1</v>
      </c>
      <c r="BQ66" s="529" t="str">
        <f t="shared" si="97"/>
        <v>High Priority Data Gap</v>
      </c>
      <c r="BR66" s="530">
        <f t="shared" si="98"/>
        <v>1</v>
      </c>
      <c r="BS66" s="530">
        <f t="shared" si="99"/>
        <v>-1</v>
      </c>
      <c r="BT66" s="531">
        <v>-1</v>
      </c>
      <c r="BU66" s="531">
        <v>-1</v>
      </c>
      <c r="BV66" s="181" t="str">
        <f t="shared" si="17"/>
        <v>-1-1</v>
      </c>
      <c r="BW66" s="529" t="str">
        <f t="shared" si="100"/>
        <v>High Priority Data Gap</v>
      </c>
      <c r="BX66" s="295"/>
      <c r="BY66" s="486" t="s">
        <v>565</v>
      </c>
      <c r="BZ66" s="303" t="s">
        <v>566</v>
      </c>
      <c r="CA66" s="303"/>
      <c r="CB66" s="303"/>
      <c r="CC66" s="303" t="s">
        <v>567</v>
      </c>
      <c r="CD66" s="304"/>
    </row>
    <row r="67" spans="1:82" ht="126" customHeight="1">
      <c r="A67" s="97" t="s">
        <v>162</v>
      </c>
      <c r="B67" s="199" t="s">
        <v>96</v>
      </c>
      <c r="C67" s="199" t="s">
        <v>54</v>
      </c>
      <c r="D67" s="198" t="s">
        <v>113</v>
      </c>
      <c r="E67" s="522">
        <v>63</v>
      </c>
      <c r="F67" s="130" t="s">
        <v>568</v>
      </c>
      <c r="G67" s="263">
        <v>-1</v>
      </c>
      <c r="H67" s="263">
        <v>-1</v>
      </c>
      <c r="I67" s="263">
        <v>-1</v>
      </c>
      <c r="J67" s="263"/>
      <c r="K67" s="181">
        <f t="shared" si="18"/>
        <v>-1</v>
      </c>
      <c r="L67" s="529" t="str">
        <f t="shared" si="53"/>
        <v>High Priority Data Gap</v>
      </c>
      <c r="M67" s="530">
        <f t="shared" si="42"/>
        <v>1</v>
      </c>
      <c r="N67" s="530">
        <f t="shared" si="70"/>
        <v>-1</v>
      </c>
      <c r="O67" s="531">
        <v>-1</v>
      </c>
      <c r="P67" s="531">
        <v>-1</v>
      </c>
      <c r="Q67" s="181" t="str">
        <f t="shared" si="13"/>
        <v>-1-1</v>
      </c>
      <c r="R67" s="529" t="str">
        <f t="shared" si="82"/>
        <v>High Priority Data Gap</v>
      </c>
      <c r="S67" s="296" t="s">
        <v>165</v>
      </c>
      <c r="T67" s="300"/>
      <c r="U67" s="300"/>
      <c r="V67" s="300"/>
      <c r="W67" s="300"/>
      <c r="X67" s="300"/>
      <c r="Y67" s="302"/>
      <c r="Z67" s="263">
        <v>-1</v>
      </c>
      <c r="AA67" s="263">
        <v>-1</v>
      </c>
      <c r="AB67" s="263">
        <v>-1</v>
      </c>
      <c r="AC67" s="263"/>
      <c r="AD67" s="181">
        <f t="shared" si="19"/>
        <v>-1</v>
      </c>
      <c r="AE67" s="529" t="str">
        <f t="shared" si="81"/>
        <v>High Priority Data Gap</v>
      </c>
      <c r="AF67" s="530">
        <f t="shared" si="71"/>
        <v>1</v>
      </c>
      <c r="AG67" s="530">
        <f t="shared" si="72"/>
        <v>-1</v>
      </c>
      <c r="AH67" s="531">
        <v>-1</v>
      </c>
      <c r="AI67" s="531">
        <v>-1</v>
      </c>
      <c r="AJ67" s="181" t="str">
        <f t="shared" si="15"/>
        <v>-1-1</v>
      </c>
      <c r="AK67" s="529" t="str">
        <f t="shared" si="57"/>
        <v>High Priority Data Gap</v>
      </c>
      <c r="AL67" s="296" t="s">
        <v>165</v>
      </c>
      <c r="AM67" s="300"/>
      <c r="AN67" s="300"/>
      <c r="AO67" s="300"/>
      <c r="AP67" s="300"/>
      <c r="AQ67" s="300"/>
      <c r="AR67" s="300"/>
      <c r="AS67" s="263">
        <v>-1</v>
      </c>
      <c r="AT67" s="263">
        <v>-1</v>
      </c>
      <c r="AU67" s="263">
        <v>-1</v>
      </c>
      <c r="AV67" s="263"/>
      <c r="AW67" s="181">
        <f t="shared" si="20"/>
        <v>-1</v>
      </c>
      <c r="AX67" s="529" t="str">
        <f t="shared" ref="AX67:AX68" si="101">VLOOKUP(AY67*AU67,biorisk,3,FALSE)</f>
        <v>High Priority Data Gap</v>
      </c>
      <c r="AY67" s="530">
        <f t="shared" ref="AY67:AY68" si="102">VLOOKUP(AS67*AT67,likelihood,2,FALSE)</f>
        <v>1</v>
      </c>
      <c r="AZ67" s="530">
        <f t="shared" ref="AZ67:AZ68" si="103">VLOOKUP(AY67*AU67,biorisk,2,FALSE)</f>
        <v>-1</v>
      </c>
      <c r="BA67" s="531">
        <v>-1</v>
      </c>
      <c r="BB67" s="531">
        <v>-1</v>
      </c>
      <c r="BC67" s="181" t="str">
        <f t="shared" si="16"/>
        <v>-1-1</v>
      </c>
      <c r="BD67" s="529" t="str">
        <f t="shared" ref="BD67:BD68" si="104">VLOOKUP(AZ67&amp;BB67,futurerisk,3,FALSE)</f>
        <v>High Priority Data Gap</v>
      </c>
      <c r="BE67" s="296" t="s">
        <v>165</v>
      </c>
      <c r="BF67" s="76"/>
      <c r="BK67" s="78"/>
      <c r="BL67" s="263">
        <v>-1</v>
      </c>
      <c r="BM67" s="263">
        <v>-1</v>
      </c>
      <c r="BN67" s="263">
        <v>-1</v>
      </c>
      <c r="BO67" s="263"/>
      <c r="BP67" s="181">
        <f t="shared" si="96"/>
        <v>-1</v>
      </c>
      <c r="BQ67" s="529" t="str">
        <f t="shared" si="97"/>
        <v>High Priority Data Gap</v>
      </c>
      <c r="BR67" s="530">
        <f t="shared" si="98"/>
        <v>1</v>
      </c>
      <c r="BS67" s="530">
        <f t="shared" si="99"/>
        <v>-1</v>
      </c>
      <c r="BT67" s="531">
        <v>-1</v>
      </c>
      <c r="BU67" s="531">
        <v>-1</v>
      </c>
      <c r="BV67" s="181" t="str">
        <f t="shared" si="17"/>
        <v>-1-1</v>
      </c>
      <c r="BW67" s="529" t="str">
        <f t="shared" si="100"/>
        <v>High Priority Data Gap</v>
      </c>
      <c r="BX67" s="296"/>
      <c r="BY67" s="300" t="s">
        <v>271</v>
      </c>
      <c r="BZ67" s="300"/>
      <c r="CA67" s="300"/>
      <c r="CB67" s="300"/>
      <c r="CC67" s="300"/>
      <c r="CD67" s="302"/>
    </row>
    <row r="68" spans="1:82" ht="83.25" customHeight="1" thickBot="1">
      <c r="A68" s="111" t="s">
        <v>162</v>
      </c>
      <c r="B68" s="199" t="s">
        <v>96</v>
      </c>
      <c r="C68" s="199" t="s">
        <v>54</v>
      </c>
      <c r="D68" s="198" t="s">
        <v>114</v>
      </c>
      <c r="E68" s="522">
        <v>64</v>
      </c>
      <c r="F68" s="130" t="s">
        <v>569</v>
      </c>
      <c r="G68" s="263">
        <v>-1</v>
      </c>
      <c r="H68" s="263">
        <v>-1</v>
      </c>
      <c r="I68" s="263">
        <v>-1</v>
      </c>
      <c r="J68" s="263"/>
      <c r="K68" s="181">
        <f t="shared" si="18"/>
        <v>-1</v>
      </c>
      <c r="L68" s="529" t="str">
        <f t="shared" si="53"/>
        <v>High Priority Data Gap</v>
      </c>
      <c r="M68" s="530">
        <f t="shared" si="42"/>
        <v>1</v>
      </c>
      <c r="N68" s="530">
        <f t="shared" si="70"/>
        <v>-1</v>
      </c>
      <c r="O68" s="531">
        <v>-1</v>
      </c>
      <c r="P68" s="531">
        <v>-1</v>
      </c>
      <c r="Q68" s="181" t="str">
        <f t="shared" si="13"/>
        <v>-1-1</v>
      </c>
      <c r="R68" s="529" t="str">
        <f t="shared" si="82"/>
        <v>High Priority Data Gap</v>
      </c>
      <c r="S68" s="296" t="s">
        <v>165</v>
      </c>
      <c r="T68" s="300"/>
      <c r="U68" s="300"/>
      <c r="V68" s="300"/>
      <c r="W68" s="300"/>
      <c r="X68" s="300"/>
      <c r="Y68" s="302"/>
      <c r="Z68" s="263">
        <v>-1</v>
      </c>
      <c r="AA68" s="263">
        <v>-1</v>
      </c>
      <c r="AB68" s="263">
        <v>-1</v>
      </c>
      <c r="AC68" s="263"/>
      <c r="AD68" s="181">
        <f t="shared" si="19"/>
        <v>-1</v>
      </c>
      <c r="AE68" s="529" t="str">
        <f t="shared" si="81"/>
        <v>High Priority Data Gap</v>
      </c>
      <c r="AF68" s="530">
        <f t="shared" si="71"/>
        <v>1</v>
      </c>
      <c r="AG68" s="530">
        <f t="shared" si="72"/>
        <v>-1</v>
      </c>
      <c r="AH68" s="531">
        <v>-1</v>
      </c>
      <c r="AI68" s="531">
        <v>-1</v>
      </c>
      <c r="AJ68" s="181" t="str">
        <f t="shared" si="15"/>
        <v>-1-1</v>
      </c>
      <c r="AK68" s="529" t="str">
        <f t="shared" si="57"/>
        <v>High Priority Data Gap</v>
      </c>
      <c r="AL68" s="296" t="s">
        <v>165</v>
      </c>
      <c r="AM68" s="300"/>
      <c r="AN68" s="300"/>
      <c r="AO68" s="300"/>
      <c r="AP68" s="300"/>
      <c r="AQ68" s="300"/>
      <c r="AR68" s="300"/>
      <c r="AS68" s="263">
        <v>-1</v>
      </c>
      <c r="AT68" s="263">
        <v>-1</v>
      </c>
      <c r="AU68" s="263">
        <v>-1</v>
      </c>
      <c r="AV68" s="263"/>
      <c r="AW68" s="181">
        <f t="shared" si="20"/>
        <v>-1</v>
      </c>
      <c r="AX68" s="529" t="str">
        <f t="shared" si="101"/>
        <v>High Priority Data Gap</v>
      </c>
      <c r="AY68" s="530">
        <f t="shared" si="102"/>
        <v>1</v>
      </c>
      <c r="AZ68" s="530">
        <f t="shared" si="103"/>
        <v>-1</v>
      </c>
      <c r="BA68" s="531">
        <v>-1</v>
      </c>
      <c r="BB68" s="531">
        <v>-1</v>
      </c>
      <c r="BC68" s="181" t="str">
        <f t="shared" si="16"/>
        <v>-1-1</v>
      </c>
      <c r="BD68" s="529" t="str">
        <f t="shared" si="104"/>
        <v>High Priority Data Gap</v>
      </c>
      <c r="BE68" s="296" t="s">
        <v>165</v>
      </c>
      <c r="BF68" s="76"/>
      <c r="BK68" s="78"/>
      <c r="BL68" s="263">
        <v>-1</v>
      </c>
      <c r="BM68" s="263">
        <v>-1</v>
      </c>
      <c r="BN68" s="263">
        <v>-1</v>
      </c>
      <c r="BO68" s="263"/>
      <c r="BP68" s="181">
        <f t="shared" si="96"/>
        <v>-1</v>
      </c>
      <c r="BQ68" s="529" t="str">
        <f t="shared" si="97"/>
        <v>High Priority Data Gap</v>
      </c>
      <c r="BR68" s="530">
        <f t="shared" si="98"/>
        <v>1</v>
      </c>
      <c r="BS68" s="530">
        <f t="shared" si="99"/>
        <v>-1</v>
      </c>
      <c r="BT68" s="531">
        <v>-1</v>
      </c>
      <c r="BU68" s="531">
        <v>-1</v>
      </c>
      <c r="BV68" s="181" t="str">
        <f t="shared" si="17"/>
        <v>-1-1</v>
      </c>
      <c r="BW68" s="529" t="str">
        <f t="shared" si="100"/>
        <v>High Priority Data Gap</v>
      </c>
      <c r="BX68" s="296"/>
      <c r="BY68" s="300" t="s">
        <v>271</v>
      </c>
      <c r="BZ68" s="300"/>
      <c r="CA68" s="300"/>
      <c r="CB68" s="300"/>
      <c r="CC68" s="300"/>
      <c r="CD68" s="302"/>
    </row>
    <row r="69" spans="1:82" ht="363.75" customHeight="1" thickBot="1">
      <c r="A69" s="99" t="s">
        <v>162</v>
      </c>
      <c r="B69" s="100" t="s">
        <v>96</v>
      </c>
      <c r="C69" s="100" t="s">
        <v>54</v>
      </c>
      <c r="D69" s="110" t="s">
        <v>115</v>
      </c>
      <c r="E69" s="524">
        <v>65</v>
      </c>
      <c r="F69" s="136" t="s">
        <v>340</v>
      </c>
      <c r="G69" s="272"/>
      <c r="H69" s="272"/>
      <c r="I69" s="272"/>
      <c r="J69" s="272"/>
      <c r="K69" s="181">
        <f t="shared" si="18"/>
        <v>0</v>
      </c>
      <c r="L69" s="260" t="str">
        <f t="shared" ref="L69:L74" si="105">VLOOKUP(M69*I69,biorisk,3,FALSE)</f>
        <v>Low Priority Data Gap</v>
      </c>
      <c r="M69" s="273">
        <f t="shared" si="42"/>
        <v>0</v>
      </c>
      <c r="N69" s="273">
        <f t="shared" si="70"/>
        <v>0</v>
      </c>
      <c r="O69" s="274"/>
      <c r="P69" s="274"/>
      <c r="Q69" s="181" t="str">
        <f t="shared" si="13"/>
        <v>0</v>
      </c>
      <c r="R69" s="260" t="str">
        <f t="shared" ref="R69:R74" si="106">VLOOKUP(N69&amp;P69,futurerisk,3,FALSE)</f>
        <v>Low Priority Data Gap</v>
      </c>
      <c r="S69" s="295" t="s">
        <v>165</v>
      </c>
      <c r="T69" s="310" t="s">
        <v>570</v>
      </c>
      <c r="U69" s="310" t="s">
        <v>571</v>
      </c>
      <c r="V69" s="310" t="s">
        <v>572</v>
      </c>
      <c r="W69" s="303" t="s">
        <v>167</v>
      </c>
      <c r="X69" s="303" t="s">
        <v>167</v>
      </c>
      <c r="Y69" s="311" t="s">
        <v>573</v>
      </c>
      <c r="Z69" s="102"/>
      <c r="AA69" s="103"/>
      <c r="AB69" s="103"/>
      <c r="AC69" s="103"/>
      <c r="AD69" s="181">
        <f t="shared" si="19"/>
        <v>0</v>
      </c>
      <c r="AE69" s="253" t="str">
        <f t="shared" ref="AE69:AE74" si="107">VLOOKUP(AF69*AB69,biorisk,3,FALSE)</f>
        <v>Low Priority Data Gap</v>
      </c>
      <c r="AF69" s="104">
        <f t="shared" si="71"/>
        <v>0</v>
      </c>
      <c r="AG69" s="104">
        <f t="shared" si="72"/>
        <v>0</v>
      </c>
      <c r="AH69" s="105"/>
      <c r="AI69" s="105"/>
      <c r="AJ69" s="181" t="str">
        <f t="shared" si="15"/>
        <v>0</v>
      </c>
      <c r="AK69" s="251" t="str">
        <f t="shared" ref="AK69:AK74" si="108">VLOOKUP(AG69&amp;AI69,futurerisk,3,FALSE)</f>
        <v>Low Priority Data Gap</v>
      </c>
      <c r="AL69" s="295" t="s">
        <v>165</v>
      </c>
      <c r="AM69" s="310" t="s">
        <v>574</v>
      </c>
      <c r="AN69" s="310" t="s">
        <v>575</v>
      </c>
      <c r="AO69" s="310" t="s">
        <v>576</v>
      </c>
      <c r="AP69" s="310" t="s">
        <v>171</v>
      </c>
      <c r="AQ69" s="310" t="s">
        <v>171</v>
      </c>
      <c r="AR69" s="310" t="s">
        <v>577</v>
      </c>
      <c r="AS69" s="290">
        <v>4</v>
      </c>
      <c r="AT69" s="272">
        <v>3</v>
      </c>
      <c r="AU69" s="272">
        <v>2</v>
      </c>
      <c r="AV69" s="272" t="s">
        <v>172</v>
      </c>
      <c r="AW69" s="181">
        <f t="shared" si="20"/>
        <v>6</v>
      </c>
      <c r="AX69" s="287" t="str">
        <f t="shared" ref="AX69:AX74" si="109">VLOOKUP(AY69*AU69,biorisk,3,FALSE)</f>
        <v>Low</v>
      </c>
      <c r="AY69" s="273">
        <f t="shared" si="73"/>
        <v>3</v>
      </c>
      <c r="AZ69" s="273">
        <f t="shared" si="74"/>
        <v>2</v>
      </c>
      <c r="BA69" s="274">
        <v>1</v>
      </c>
      <c r="BB69" s="274">
        <v>4</v>
      </c>
      <c r="BC69" s="181" t="str">
        <f t="shared" si="16"/>
        <v>24</v>
      </c>
      <c r="BD69" s="289" t="str">
        <f t="shared" ref="BD69:BD74" si="110">VLOOKUP(AZ69&amp;BB69,futurerisk,3,FALSE)</f>
        <v>Moderate</v>
      </c>
      <c r="BE69" s="295" t="s">
        <v>181</v>
      </c>
      <c r="BF69" s="106" t="s">
        <v>578</v>
      </c>
      <c r="BG69" s="138" t="s">
        <v>579</v>
      </c>
      <c r="BH69" s="107"/>
      <c r="BI69" s="107"/>
      <c r="BJ69" s="107"/>
      <c r="BK69" s="108"/>
      <c r="BL69" s="414" t="s">
        <v>198</v>
      </c>
      <c r="BM69" s="414" t="s">
        <v>174</v>
      </c>
      <c r="BN69" s="414" t="s">
        <v>198</v>
      </c>
      <c r="BO69" s="414" t="s">
        <v>164</v>
      </c>
      <c r="BP69" s="181">
        <f t="shared" si="21"/>
        <v>2</v>
      </c>
      <c r="BQ69" s="415" t="str">
        <f t="shared" ref="BQ69:BQ74" si="111">VLOOKUP(BR69*BN69,biorisk,3,FALSE)</f>
        <v>Very Low</v>
      </c>
      <c r="BR69" s="416">
        <f t="shared" ref="BR69:BR74" si="112">VLOOKUP(BL69*BM69,likelihood,2,FALSE)</f>
        <v>2</v>
      </c>
      <c r="BS69" s="416">
        <f t="shared" ref="BS69:BS74" si="113">VLOOKUP(BR69*BN69,biorisk,2,FALSE)</f>
        <v>1</v>
      </c>
      <c r="BT69" s="414" t="s">
        <v>168</v>
      </c>
      <c r="BU69" s="414" t="s">
        <v>168</v>
      </c>
      <c r="BV69" s="181" t="str">
        <f t="shared" si="17"/>
        <v>13</v>
      </c>
      <c r="BW69" s="529" t="str">
        <f t="shared" si="65"/>
        <v>Very Low</v>
      </c>
      <c r="BX69" s="295"/>
      <c r="BY69" s="486" t="s">
        <v>580</v>
      </c>
      <c r="BZ69" s="310"/>
      <c r="CA69" s="310"/>
      <c r="CB69" s="303"/>
      <c r="CC69" s="303"/>
      <c r="CD69" s="311"/>
    </row>
    <row r="70" spans="1:82" ht="83.25" customHeight="1" thickBot="1">
      <c r="A70" s="111" t="s">
        <v>162</v>
      </c>
      <c r="B70" s="199" t="s">
        <v>96</v>
      </c>
      <c r="C70" s="199" t="s">
        <v>54</v>
      </c>
      <c r="D70" s="198" t="s">
        <v>116</v>
      </c>
      <c r="E70" s="522">
        <v>66</v>
      </c>
      <c r="F70" s="130" t="s">
        <v>581</v>
      </c>
      <c r="G70" s="263"/>
      <c r="H70" s="263"/>
      <c r="I70" s="263"/>
      <c r="J70" s="263"/>
      <c r="K70" s="181">
        <f t="shared" si="18"/>
        <v>0</v>
      </c>
      <c r="L70" s="260" t="str">
        <f t="shared" si="105"/>
        <v>Low Priority Data Gap</v>
      </c>
      <c r="M70" s="268">
        <f t="shared" si="42"/>
        <v>0</v>
      </c>
      <c r="N70" s="268">
        <f t="shared" si="70"/>
        <v>0</v>
      </c>
      <c r="O70" s="269"/>
      <c r="P70" s="269"/>
      <c r="Q70" s="181" t="str">
        <f t="shared" ref="Q70:Q74" si="114">(N70&amp;P70)</f>
        <v>0</v>
      </c>
      <c r="R70" s="260" t="str">
        <f t="shared" si="106"/>
        <v>Low Priority Data Gap</v>
      </c>
      <c r="S70" s="296" t="s">
        <v>181</v>
      </c>
      <c r="T70" s="300" t="s">
        <v>582</v>
      </c>
      <c r="U70" s="300"/>
      <c r="V70" s="300"/>
      <c r="W70" s="300"/>
      <c r="X70" s="300"/>
      <c r="Y70" s="302"/>
      <c r="Z70" s="81"/>
      <c r="AA70" s="82"/>
      <c r="AB70" s="82"/>
      <c r="AC70" s="82"/>
      <c r="AD70" s="181">
        <f t="shared" si="19"/>
        <v>0</v>
      </c>
      <c r="AE70" s="253" t="str">
        <f t="shared" si="107"/>
        <v>Low Priority Data Gap</v>
      </c>
      <c r="AF70" s="62">
        <f t="shared" si="71"/>
        <v>0</v>
      </c>
      <c r="AG70" s="62">
        <f t="shared" si="72"/>
        <v>0</v>
      </c>
      <c r="AH70" s="63"/>
      <c r="AI70" s="63"/>
      <c r="AJ70" s="181" t="str">
        <f t="shared" ref="AJ70:AJ74" si="115">(AG70&amp;AI70)</f>
        <v>0</v>
      </c>
      <c r="AK70" s="251" t="str">
        <f t="shared" si="108"/>
        <v>Low Priority Data Gap</v>
      </c>
      <c r="AL70" s="296" t="s">
        <v>181</v>
      </c>
      <c r="AM70" s="300" t="s">
        <v>582</v>
      </c>
      <c r="AN70" s="300"/>
      <c r="AO70" s="300"/>
      <c r="AP70" s="300"/>
      <c r="AQ70" s="300"/>
      <c r="AR70" s="300"/>
      <c r="AS70" s="288"/>
      <c r="AT70" s="263"/>
      <c r="AU70" s="263"/>
      <c r="AV70" s="263"/>
      <c r="AW70" s="181">
        <f t="shared" si="20"/>
        <v>0</v>
      </c>
      <c r="AX70" s="287" t="str">
        <f t="shared" si="109"/>
        <v>Low Priority Data Gap</v>
      </c>
      <c r="AY70" s="268">
        <f t="shared" si="73"/>
        <v>0</v>
      </c>
      <c r="AZ70" s="268">
        <f t="shared" si="74"/>
        <v>0</v>
      </c>
      <c r="BA70" s="269"/>
      <c r="BB70" s="269"/>
      <c r="BC70" s="181" t="str">
        <f t="shared" ref="BC70:BC74" si="116">(AZ70&amp;BB70)</f>
        <v>0</v>
      </c>
      <c r="BD70" s="289" t="str">
        <f t="shared" si="110"/>
        <v>Low Priority Data Gap</v>
      </c>
      <c r="BE70" s="296" t="s">
        <v>165</v>
      </c>
      <c r="BF70" s="76"/>
      <c r="BK70" s="78"/>
      <c r="BL70" s="269">
        <v>-1</v>
      </c>
      <c r="BM70" s="269">
        <v>-1</v>
      </c>
      <c r="BN70" s="269">
        <v>-1</v>
      </c>
      <c r="BO70" s="269"/>
      <c r="BP70" s="181">
        <f t="shared" si="21"/>
        <v>-1</v>
      </c>
      <c r="BQ70" s="407" t="str">
        <f t="shared" si="111"/>
        <v>High Priority Data Gap</v>
      </c>
      <c r="BR70" s="408">
        <f t="shared" si="112"/>
        <v>1</v>
      </c>
      <c r="BS70" s="408">
        <f t="shared" si="113"/>
        <v>-1</v>
      </c>
      <c r="BT70" s="269">
        <v>-1</v>
      </c>
      <c r="BU70" s="269">
        <v>-1</v>
      </c>
      <c r="BV70" s="181" t="str">
        <f t="shared" ref="BV70:BV74" si="117">(BS70&amp;BU70)</f>
        <v>-1-1</v>
      </c>
      <c r="BW70" s="407" t="str">
        <f t="shared" ref="BW70:BW74" si="118">VLOOKUP(BS70&amp;BU70,futurerisk,3,FALSE)</f>
        <v>High Priority Data Gap</v>
      </c>
      <c r="BX70" s="296" t="s">
        <v>181</v>
      </c>
      <c r="BY70" s="300" t="s">
        <v>583</v>
      </c>
      <c r="BZ70" s="300"/>
      <c r="CA70" s="300"/>
      <c r="CB70" s="300"/>
      <c r="CC70" s="300"/>
      <c r="CD70" s="302"/>
    </row>
    <row r="71" spans="1:82" ht="313" customHeight="1" thickBot="1">
      <c r="A71" s="111" t="s">
        <v>584</v>
      </c>
      <c r="B71" s="199" t="s">
        <v>117</v>
      </c>
      <c r="C71" s="199" t="s">
        <v>51</v>
      </c>
      <c r="D71" s="198" t="s">
        <v>118</v>
      </c>
      <c r="E71" s="522">
        <v>67</v>
      </c>
      <c r="F71" s="130" t="s">
        <v>585</v>
      </c>
      <c r="G71" s="263">
        <v>4</v>
      </c>
      <c r="H71" s="263">
        <v>5</v>
      </c>
      <c r="I71" s="263">
        <v>5</v>
      </c>
      <c r="J71" s="263" t="s">
        <v>164</v>
      </c>
      <c r="K71" s="181">
        <f t="shared" ref="K71:K74" si="119">(M71*I71)</f>
        <v>25</v>
      </c>
      <c r="L71" s="260" t="str">
        <f t="shared" si="105"/>
        <v>Very High</v>
      </c>
      <c r="M71" s="270">
        <f t="shared" si="42"/>
        <v>5</v>
      </c>
      <c r="N71" s="270">
        <f t="shared" si="70"/>
        <v>5</v>
      </c>
      <c r="O71" s="271">
        <v>5</v>
      </c>
      <c r="P71" s="271">
        <v>5</v>
      </c>
      <c r="Q71" s="181" t="str">
        <f t="shared" si="114"/>
        <v>55</v>
      </c>
      <c r="R71" s="260" t="str">
        <f t="shared" si="106"/>
        <v>Very High</v>
      </c>
      <c r="S71" s="296" t="s">
        <v>181</v>
      </c>
      <c r="T71" s="300" t="s">
        <v>586</v>
      </c>
      <c r="U71" s="300" t="s">
        <v>587</v>
      </c>
      <c r="V71" s="300" t="s">
        <v>588</v>
      </c>
      <c r="W71" s="300" t="s">
        <v>167</v>
      </c>
      <c r="X71" s="300" t="s">
        <v>167</v>
      </c>
      <c r="Y71" s="302" t="s">
        <v>167</v>
      </c>
      <c r="Z71" s="81"/>
      <c r="AA71" s="82"/>
      <c r="AB71" s="82"/>
      <c r="AC71" s="82"/>
      <c r="AD71" s="181">
        <f t="shared" ref="AD71:AD74" si="120">(AF71*AB71)</f>
        <v>0</v>
      </c>
      <c r="AE71" s="253" t="str">
        <f t="shared" si="107"/>
        <v>Low Priority Data Gap</v>
      </c>
      <c r="AF71" s="90">
        <f t="shared" si="71"/>
        <v>0</v>
      </c>
      <c r="AG71" s="90">
        <f t="shared" si="72"/>
        <v>0</v>
      </c>
      <c r="AH71" s="91"/>
      <c r="AI71" s="91"/>
      <c r="AJ71" s="181" t="str">
        <f t="shared" si="115"/>
        <v>0</v>
      </c>
      <c r="AK71" s="251" t="str">
        <f t="shared" si="108"/>
        <v>Low Priority Data Gap</v>
      </c>
      <c r="AL71" s="296" t="s">
        <v>181</v>
      </c>
      <c r="AM71" s="300" t="s">
        <v>589</v>
      </c>
      <c r="AN71" s="300" t="s">
        <v>590</v>
      </c>
      <c r="AO71" s="300" t="s">
        <v>591</v>
      </c>
      <c r="AP71" s="300" t="s">
        <v>171</v>
      </c>
      <c r="AQ71" s="300" t="s">
        <v>171</v>
      </c>
      <c r="AR71" s="300" t="s">
        <v>592</v>
      </c>
      <c r="AS71" s="288">
        <v>3</v>
      </c>
      <c r="AT71" s="263">
        <v>4</v>
      </c>
      <c r="AU71" s="263">
        <v>4</v>
      </c>
      <c r="AV71" s="263" t="s">
        <v>186</v>
      </c>
      <c r="AW71" s="181">
        <f t="shared" ref="AW71:AW74" si="121">(AY71*AU71)</f>
        <v>12</v>
      </c>
      <c r="AX71" s="287" t="str">
        <f>VLOOKUP(AY71*AU71,biorisk,3,FALSE)</f>
        <v>Moderate</v>
      </c>
      <c r="AY71" s="270">
        <f t="shared" si="73"/>
        <v>3</v>
      </c>
      <c r="AZ71" s="270">
        <f t="shared" si="74"/>
        <v>3</v>
      </c>
      <c r="BA71" s="271">
        <v>4</v>
      </c>
      <c r="BB71" s="271">
        <v>4</v>
      </c>
      <c r="BC71" s="181" t="str">
        <f t="shared" si="116"/>
        <v>34</v>
      </c>
      <c r="BD71" s="289" t="str">
        <f t="shared" si="110"/>
        <v>High</v>
      </c>
      <c r="BE71" s="296" t="s">
        <v>181</v>
      </c>
      <c r="BF71" s="76" t="s">
        <v>593</v>
      </c>
      <c r="BG71" s="77" t="s">
        <v>594</v>
      </c>
      <c r="BH71" s="77" t="s">
        <v>595</v>
      </c>
      <c r="BK71" s="78" t="s">
        <v>596</v>
      </c>
      <c r="BL71" s="414">
        <v>-1</v>
      </c>
      <c r="BM71" s="414">
        <v>-1</v>
      </c>
      <c r="BN71" s="414">
        <v>-1</v>
      </c>
      <c r="BO71" s="414"/>
      <c r="BP71" s="181">
        <f t="shared" ref="BP71:BP74" si="122">(BR71*BN71)</f>
        <v>-1</v>
      </c>
      <c r="BQ71" s="407" t="str">
        <f>VLOOKUP(BR71*BN71,biorisk,3,FALSE)</f>
        <v>High Priority Data Gap</v>
      </c>
      <c r="BR71" s="408">
        <f>VLOOKUP(BL71*BM71,likelihood,2,FALSE)</f>
        <v>1</v>
      </c>
      <c r="BS71" s="408">
        <f>VLOOKUP(BR71*BN71,biorisk,2,FALSE)</f>
        <v>-1</v>
      </c>
      <c r="BT71" s="414">
        <v>-1</v>
      </c>
      <c r="BU71" s="414">
        <v>-1</v>
      </c>
      <c r="BV71" s="181" t="str">
        <f t="shared" si="117"/>
        <v>-1-1</v>
      </c>
      <c r="BW71" s="415" t="str">
        <f t="shared" si="118"/>
        <v>High Priority Data Gap</v>
      </c>
      <c r="BX71" s="296"/>
      <c r="BY71" s="487" t="s">
        <v>597</v>
      </c>
      <c r="BZ71" s="487" t="s">
        <v>598</v>
      </c>
      <c r="CA71" s="300"/>
      <c r="CB71" s="300" t="s">
        <v>599</v>
      </c>
      <c r="CC71" s="487" t="s">
        <v>600</v>
      </c>
      <c r="CD71" s="490"/>
    </row>
    <row r="72" spans="1:82" ht="253" thickBot="1">
      <c r="A72" s="112" t="s">
        <v>584</v>
      </c>
      <c r="B72" s="100" t="s">
        <v>117</v>
      </c>
      <c r="C72" s="100" t="s">
        <v>51</v>
      </c>
      <c r="D72" s="110" t="s">
        <v>119</v>
      </c>
      <c r="E72" s="524">
        <v>68</v>
      </c>
      <c r="F72" s="136" t="s">
        <v>601</v>
      </c>
      <c r="G72" s="272">
        <v>4</v>
      </c>
      <c r="H72" s="272">
        <v>5</v>
      </c>
      <c r="I72" s="272">
        <v>4</v>
      </c>
      <c r="J72" s="272" t="s">
        <v>186</v>
      </c>
      <c r="K72" s="181">
        <f t="shared" si="119"/>
        <v>20</v>
      </c>
      <c r="L72" s="260" t="str">
        <f t="shared" si="105"/>
        <v>Very High</v>
      </c>
      <c r="M72" s="273">
        <f t="shared" si="42"/>
        <v>5</v>
      </c>
      <c r="N72" s="273">
        <f t="shared" si="70"/>
        <v>5</v>
      </c>
      <c r="O72" s="274">
        <v>5</v>
      </c>
      <c r="P72" s="274">
        <v>5</v>
      </c>
      <c r="Q72" s="181" t="str">
        <f t="shared" si="114"/>
        <v>55</v>
      </c>
      <c r="R72" s="260" t="str">
        <f t="shared" si="106"/>
        <v>Very High</v>
      </c>
      <c r="S72" s="295" t="s">
        <v>181</v>
      </c>
      <c r="T72" s="303" t="s">
        <v>602</v>
      </c>
      <c r="U72" s="303" t="s">
        <v>603</v>
      </c>
      <c r="V72" s="303" t="s">
        <v>167</v>
      </c>
      <c r="W72" s="303" t="s">
        <v>167</v>
      </c>
      <c r="X72" s="303" t="s">
        <v>167</v>
      </c>
      <c r="Y72" s="304" t="s">
        <v>604</v>
      </c>
      <c r="Z72" s="102">
        <v>4</v>
      </c>
      <c r="AA72" s="103">
        <v>5</v>
      </c>
      <c r="AB72" s="103">
        <v>4</v>
      </c>
      <c r="AC72" s="103" t="s">
        <v>172</v>
      </c>
      <c r="AD72" s="181">
        <f t="shared" si="120"/>
        <v>20</v>
      </c>
      <c r="AE72" s="253" t="str">
        <f t="shared" si="107"/>
        <v>Very High</v>
      </c>
      <c r="AF72" s="104">
        <f t="shared" si="71"/>
        <v>5</v>
      </c>
      <c r="AG72" s="104">
        <f t="shared" si="72"/>
        <v>5</v>
      </c>
      <c r="AH72" s="105">
        <v>2</v>
      </c>
      <c r="AI72" s="105">
        <v>3</v>
      </c>
      <c r="AJ72" s="181" t="str">
        <f t="shared" si="115"/>
        <v>53</v>
      </c>
      <c r="AK72" s="251" t="str">
        <f t="shared" si="108"/>
        <v>Very High</v>
      </c>
      <c r="AL72" s="295" t="s">
        <v>181</v>
      </c>
      <c r="AM72" s="303" t="s">
        <v>605</v>
      </c>
      <c r="AN72" s="303" t="s">
        <v>606</v>
      </c>
      <c r="AO72" s="303" t="s">
        <v>171</v>
      </c>
      <c r="AP72" s="310" t="s">
        <v>171</v>
      </c>
      <c r="AQ72" s="310" t="s">
        <v>171</v>
      </c>
      <c r="AR72" s="310" t="s">
        <v>171</v>
      </c>
      <c r="AS72" s="286">
        <v>1</v>
      </c>
      <c r="AT72" s="259">
        <v>1</v>
      </c>
      <c r="AU72" s="259">
        <v>1</v>
      </c>
      <c r="AV72" s="259" t="s">
        <v>607</v>
      </c>
      <c r="AW72" s="181">
        <f t="shared" si="121"/>
        <v>1</v>
      </c>
      <c r="AX72" s="287" t="str">
        <f>VLOOKUP(AY72*AU72,biorisk,3,FALSE)</f>
        <v>Very Low</v>
      </c>
      <c r="AY72" s="266">
        <f>VLOOKUP(AS72*AT72,likelihood,2,FALSE)</f>
        <v>1</v>
      </c>
      <c r="AZ72" s="266">
        <f>VLOOKUP(AY72*AU72,biorisk,2,FALSE)</f>
        <v>1</v>
      </c>
      <c r="BA72" s="267">
        <v>3</v>
      </c>
      <c r="BB72" s="267">
        <v>3</v>
      </c>
      <c r="BC72" s="181" t="str">
        <f t="shared" si="116"/>
        <v>13</v>
      </c>
      <c r="BD72" s="289" t="str">
        <f>VLOOKUP(AZ72&amp;BB72,futurerisk,3,FALSE)</f>
        <v>Very Low</v>
      </c>
      <c r="BE72" s="295" t="s">
        <v>165</v>
      </c>
      <c r="BF72" s="106" t="s">
        <v>608</v>
      </c>
      <c r="BG72" s="107"/>
      <c r="BH72" s="107"/>
      <c r="BI72" s="107"/>
      <c r="BJ72" s="107"/>
      <c r="BK72" s="108"/>
      <c r="BL72" s="419" t="s">
        <v>168</v>
      </c>
      <c r="BM72" s="419" t="s">
        <v>168</v>
      </c>
      <c r="BN72" s="419" t="s">
        <v>168</v>
      </c>
      <c r="BO72" s="419" t="s">
        <v>164</v>
      </c>
      <c r="BP72" s="181">
        <f t="shared" si="122"/>
        <v>9</v>
      </c>
      <c r="BQ72" s="420" t="str">
        <f t="shared" si="111"/>
        <v>Moderate</v>
      </c>
      <c r="BR72" s="421">
        <f t="shared" si="112"/>
        <v>3</v>
      </c>
      <c r="BS72" s="421">
        <f t="shared" si="113"/>
        <v>3</v>
      </c>
      <c r="BT72" s="419" t="s">
        <v>168</v>
      </c>
      <c r="BU72" s="419">
        <v>2</v>
      </c>
      <c r="BV72" s="181" t="str">
        <f t="shared" si="117"/>
        <v>32</v>
      </c>
      <c r="BW72" s="415" t="str">
        <f>VLOOKUP(BS72&amp;BU72,futurerisk,3,FALSE)</f>
        <v>Very Low</v>
      </c>
      <c r="BX72" s="295" t="s">
        <v>181</v>
      </c>
      <c r="BY72" s="486" t="s">
        <v>609</v>
      </c>
      <c r="BZ72" s="303" t="s">
        <v>610</v>
      </c>
      <c r="CA72" s="303"/>
      <c r="CB72" s="303"/>
      <c r="CC72" s="303"/>
      <c r="CD72" s="304"/>
    </row>
    <row r="73" spans="1:82" ht="282" customHeight="1" thickBot="1">
      <c r="A73" s="99" t="s">
        <v>584</v>
      </c>
      <c r="B73" s="100" t="s">
        <v>117</v>
      </c>
      <c r="C73" s="100" t="s">
        <v>51</v>
      </c>
      <c r="D73" s="110" t="s">
        <v>120</v>
      </c>
      <c r="E73" s="524">
        <v>69</v>
      </c>
      <c r="F73" s="136" t="s">
        <v>611</v>
      </c>
      <c r="G73" s="272">
        <v>4</v>
      </c>
      <c r="H73" s="272">
        <v>5</v>
      </c>
      <c r="I73" s="272">
        <v>4</v>
      </c>
      <c r="J73" s="272" t="s">
        <v>164</v>
      </c>
      <c r="K73" s="181">
        <f t="shared" si="119"/>
        <v>20</v>
      </c>
      <c r="L73" s="260" t="str">
        <f t="shared" si="105"/>
        <v>Very High</v>
      </c>
      <c r="M73" s="273">
        <f t="shared" si="42"/>
        <v>5</v>
      </c>
      <c r="N73" s="273">
        <f t="shared" si="70"/>
        <v>5</v>
      </c>
      <c r="O73" s="274">
        <v>5</v>
      </c>
      <c r="P73" s="274">
        <v>5</v>
      </c>
      <c r="Q73" s="181" t="str">
        <f t="shared" si="114"/>
        <v>55</v>
      </c>
      <c r="R73" s="260" t="str">
        <f t="shared" si="106"/>
        <v>Very High</v>
      </c>
      <c r="S73" s="295" t="s">
        <v>181</v>
      </c>
      <c r="T73" s="303" t="s">
        <v>612</v>
      </c>
      <c r="U73" s="303" t="s">
        <v>613</v>
      </c>
      <c r="V73" s="303" t="s">
        <v>167</v>
      </c>
      <c r="W73" s="303" t="s">
        <v>167</v>
      </c>
      <c r="X73" s="303" t="s">
        <v>167</v>
      </c>
      <c r="Y73" s="304" t="s">
        <v>167</v>
      </c>
      <c r="Z73" s="102">
        <v>4</v>
      </c>
      <c r="AA73" s="103">
        <v>5</v>
      </c>
      <c r="AB73" s="103">
        <v>4</v>
      </c>
      <c r="AC73" s="103" t="s">
        <v>172</v>
      </c>
      <c r="AD73" s="181">
        <f t="shared" si="120"/>
        <v>20</v>
      </c>
      <c r="AE73" s="253" t="str">
        <f t="shared" si="107"/>
        <v>Very High</v>
      </c>
      <c r="AF73" s="104">
        <f t="shared" si="71"/>
        <v>5</v>
      </c>
      <c r="AG73" s="104">
        <f t="shared" si="72"/>
        <v>5</v>
      </c>
      <c r="AH73" s="105">
        <v>3</v>
      </c>
      <c r="AI73" s="105">
        <v>3</v>
      </c>
      <c r="AJ73" s="181" t="str">
        <f t="shared" si="115"/>
        <v>53</v>
      </c>
      <c r="AK73" s="251" t="str">
        <f t="shared" si="108"/>
        <v>Very High</v>
      </c>
      <c r="AL73" s="295" t="s">
        <v>181</v>
      </c>
      <c r="AM73" s="303" t="s">
        <v>614</v>
      </c>
      <c r="AN73" s="303" t="s">
        <v>615</v>
      </c>
      <c r="AO73" s="310" t="s">
        <v>171</v>
      </c>
      <c r="AP73" s="310" t="s">
        <v>171</v>
      </c>
      <c r="AQ73" s="310" t="s">
        <v>171</v>
      </c>
      <c r="AR73" s="310" t="s">
        <v>171</v>
      </c>
      <c r="AS73" s="290">
        <v>5</v>
      </c>
      <c r="AT73" s="272">
        <v>5</v>
      </c>
      <c r="AU73" s="272">
        <v>5</v>
      </c>
      <c r="AV73" s="272" t="s">
        <v>186</v>
      </c>
      <c r="AW73" s="181">
        <f t="shared" si="121"/>
        <v>25</v>
      </c>
      <c r="AX73" s="287" t="str">
        <f>VLOOKUP(AY73*AU73,biorisk,3,FALSE)</f>
        <v>Very High</v>
      </c>
      <c r="AY73" s="273">
        <f t="shared" si="73"/>
        <v>5</v>
      </c>
      <c r="AZ73" s="273">
        <f t="shared" si="74"/>
        <v>5</v>
      </c>
      <c r="BA73" s="274">
        <v>2</v>
      </c>
      <c r="BB73" s="274">
        <v>3</v>
      </c>
      <c r="BC73" s="181" t="str">
        <f t="shared" si="116"/>
        <v>53</v>
      </c>
      <c r="BD73" s="289" t="str">
        <f t="shared" si="110"/>
        <v>Very High</v>
      </c>
      <c r="BE73" s="295" t="s">
        <v>165</v>
      </c>
      <c r="BF73" s="106" t="s">
        <v>616</v>
      </c>
      <c r="BG73" s="107" t="s">
        <v>617</v>
      </c>
      <c r="BH73" s="107"/>
      <c r="BI73" s="107"/>
      <c r="BJ73" s="117" t="s">
        <v>618</v>
      </c>
      <c r="BK73" s="108"/>
      <c r="BL73" s="419" t="s">
        <v>174</v>
      </c>
      <c r="BM73" s="419" t="s">
        <v>174</v>
      </c>
      <c r="BN73" s="419" t="s">
        <v>168</v>
      </c>
      <c r="BO73" s="419" t="s">
        <v>186</v>
      </c>
      <c r="BP73" s="181">
        <f t="shared" si="122"/>
        <v>15</v>
      </c>
      <c r="BQ73" s="420" t="str">
        <f t="shared" si="111"/>
        <v>High</v>
      </c>
      <c r="BR73" s="421">
        <f t="shared" si="112"/>
        <v>5</v>
      </c>
      <c r="BS73" s="421">
        <f t="shared" si="113"/>
        <v>4</v>
      </c>
      <c r="BT73" s="419" t="s">
        <v>168</v>
      </c>
      <c r="BU73" s="419" t="s">
        <v>169</v>
      </c>
      <c r="BV73" s="181" t="str">
        <f t="shared" si="117"/>
        <v>42</v>
      </c>
      <c r="BW73" s="420" t="str">
        <f>VLOOKUP(BS73&amp;BU73,futurerisk,3,FALSE)</f>
        <v>Low</v>
      </c>
      <c r="BX73" s="295" t="s">
        <v>181</v>
      </c>
      <c r="BY73" s="486" t="s">
        <v>619</v>
      </c>
      <c r="BZ73" s="303"/>
      <c r="CA73" s="303"/>
      <c r="CB73" s="303"/>
      <c r="CC73" s="303"/>
      <c r="CD73" s="304"/>
    </row>
    <row r="74" spans="1:82" ht="261" thickBot="1">
      <c r="A74" s="112" t="s">
        <v>584</v>
      </c>
      <c r="B74" s="100" t="s">
        <v>117</v>
      </c>
      <c r="C74" s="100" t="s">
        <v>51</v>
      </c>
      <c r="D74" s="110" t="s">
        <v>121</v>
      </c>
      <c r="E74" s="524">
        <v>70</v>
      </c>
      <c r="F74" s="136" t="s">
        <v>620</v>
      </c>
      <c r="G74" s="272">
        <v>2</v>
      </c>
      <c r="H74" s="272">
        <v>2</v>
      </c>
      <c r="I74" s="272">
        <v>2</v>
      </c>
      <c r="J74" s="272" t="s">
        <v>186</v>
      </c>
      <c r="K74" s="181">
        <f t="shared" si="119"/>
        <v>4</v>
      </c>
      <c r="L74" s="260" t="str">
        <f t="shared" si="105"/>
        <v>Low</v>
      </c>
      <c r="M74" s="273">
        <f t="shared" si="42"/>
        <v>2</v>
      </c>
      <c r="N74" s="273">
        <f t="shared" ref="N74" si="123">VLOOKUP(M74*I74,biorisk,2,FALSE)</f>
        <v>2</v>
      </c>
      <c r="O74" s="274">
        <v>2</v>
      </c>
      <c r="P74" s="274">
        <v>4</v>
      </c>
      <c r="Q74" s="181" t="str">
        <f t="shared" si="114"/>
        <v>24</v>
      </c>
      <c r="R74" s="260" t="str">
        <f t="shared" si="106"/>
        <v>Moderate</v>
      </c>
      <c r="S74" s="295" t="s">
        <v>181</v>
      </c>
      <c r="T74" s="303" t="s">
        <v>621</v>
      </c>
      <c r="U74" s="303" t="s">
        <v>622</v>
      </c>
      <c r="V74" s="303" t="s">
        <v>167</v>
      </c>
      <c r="W74" s="303" t="s">
        <v>167</v>
      </c>
      <c r="X74" s="303" t="s">
        <v>623</v>
      </c>
      <c r="Y74" s="304" t="s">
        <v>167</v>
      </c>
      <c r="Z74" s="102">
        <v>2</v>
      </c>
      <c r="AA74" s="103">
        <v>2</v>
      </c>
      <c r="AB74" s="103">
        <v>2</v>
      </c>
      <c r="AC74" s="103" t="s">
        <v>172</v>
      </c>
      <c r="AD74" s="181">
        <f t="shared" si="120"/>
        <v>4</v>
      </c>
      <c r="AE74" s="253" t="str">
        <f t="shared" si="107"/>
        <v>Low</v>
      </c>
      <c r="AF74" s="104">
        <f t="shared" si="71"/>
        <v>2</v>
      </c>
      <c r="AG74" s="104">
        <f t="shared" si="72"/>
        <v>2</v>
      </c>
      <c r="AH74" s="105">
        <v>3</v>
      </c>
      <c r="AI74" s="105">
        <v>4</v>
      </c>
      <c r="AJ74" s="181" t="str">
        <f t="shared" si="115"/>
        <v>24</v>
      </c>
      <c r="AK74" s="251" t="str">
        <f t="shared" si="108"/>
        <v>Moderate</v>
      </c>
      <c r="AL74" s="295" t="s">
        <v>181</v>
      </c>
      <c r="AM74" s="303" t="s">
        <v>624</v>
      </c>
      <c r="AN74" s="303" t="s">
        <v>171</v>
      </c>
      <c r="AO74" s="310" t="s">
        <v>171</v>
      </c>
      <c r="AP74" s="310" t="s">
        <v>171</v>
      </c>
      <c r="AQ74" s="303" t="s">
        <v>171</v>
      </c>
      <c r="AR74" s="303" t="s">
        <v>171</v>
      </c>
      <c r="AS74" s="290">
        <v>2</v>
      </c>
      <c r="AT74" s="272">
        <v>2</v>
      </c>
      <c r="AU74" s="272">
        <v>2</v>
      </c>
      <c r="AV74" s="272" t="s">
        <v>172</v>
      </c>
      <c r="AW74" s="181">
        <f t="shared" si="121"/>
        <v>4</v>
      </c>
      <c r="AX74" s="287" t="str">
        <f t="shared" si="109"/>
        <v>Low</v>
      </c>
      <c r="AY74" s="273">
        <f t="shared" si="73"/>
        <v>2</v>
      </c>
      <c r="AZ74" s="273">
        <f t="shared" si="74"/>
        <v>2</v>
      </c>
      <c r="BA74" s="274">
        <v>2</v>
      </c>
      <c r="BB74" s="274">
        <v>3</v>
      </c>
      <c r="BC74" s="181" t="str">
        <f t="shared" si="116"/>
        <v>23</v>
      </c>
      <c r="BD74" s="289" t="str">
        <f t="shared" si="110"/>
        <v>Low</v>
      </c>
      <c r="BE74" s="295" t="s">
        <v>165</v>
      </c>
      <c r="BF74" s="106" t="s">
        <v>625</v>
      </c>
      <c r="BG74" s="107"/>
      <c r="BH74" s="107"/>
      <c r="BI74" s="107"/>
      <c r="BJ74" s="107"/>
      <c r="BK74" s="108"/>
      <c r="BL74" s="419" t="s">
        <v>198</v>
      </c>
      <c r="BM74" s="419" t="s">
        <v>174</v>
      </c>
      <c r="BN74" s="419" t="s">
        <v>198</v>
      </c>
      <c r="BO74" s="419" t="s">
        <v>164</v>
      </c>
      <c r="BP74" s="181">
        <f t="shared" si="122"/>
        <v>2</v>
      </c>
      <c r="BQ74" s="420" t="str">
        <f t="shared" si="111"/>
        <v>Very Low</v>
      </c>
      <c r="BR74" s="421">
        <f t="shared" si="112"/>
        <v>2</v>
      </c>
      <c r="BS74" s="421">
        <f t="shared" si="113"/>
        <v>1</v>
      </c>
      <c r="BT74" s="419" t="s">
        <v>168</v>
      </c>
      <c r="BU74" s="419" t="s">
        <v>168</v>
      </c>
      <c r="BV74" s="181" t="str">
        <f t="shared" si="117"/>
        <v>13</v>
      </c>
      <c r="BW74" s="420" t="str">
        <f t="shared" si="118"/>
        <v>Very Low</v>
      </c>
      <c r="BX74" s="295" t="s">
        <v>181</v>
      </c>
      <c r="BY74" s="303" t="s">
        <v>626</v>
      </c>
      <c r="BZ74" s="303" t="s">
        <v>627</v>
      </c>
      <c r="CA74" s="303"/>
      <c r="CB74" s="303"/>
      <c r="CC74" s="303"/>
      <c r="CD74" s="304"/>
    </row>
  </sheetData>
  <sheetProtection formatCells="0" formatColumns="0" formatRows="0" insertColumns="0" insertRows="0" insertHyperlinks="0" deleteColumns="0" deleteRows="0" selectLockedCells="1"/>
  <mergeCells count="49">
    <mergeCell ref="BL3:BO3"/>
    <mergeCell ref="BQ3:BS3"/>
    <mergeCell ref="BT3:BW3"/>
    <mergeCell ref="BY3:BY4"/>
    <mergeCell ref="BL1:CD1"/>
    <mergeCell ref="BL2:BO2"/>
    <mergeCell ref="BQ2:BW2"/>
    <mergeCell ref="BZ3:BZ4"/>
    <mergeCell ref="CA3:CA4"/>
    <mergeCell ref="CB3:CB4"/>
    <mergeCell ref="CC3:CC4"/>
    <mergeCell ref="CD3:CD4"/>
    <mergeCell ref="BK3:BK4"/>
    <mergeCell ref="BF3:BF4"/>
    <mergeCell ref="BG3:BG4"/>
    <mergeCell ref="BH3:BH4"/>
    <mergeCell ref="BI3:BI4"/>
    <mergeCell ref="BJ3:BJ4"/>
    <mergeCell ref="A3:E3"/>
    <mergeCell ref="T3:T4"/>
    <mergeCell ref="U3:U4"/>
    <mergeCell ref="Z3:AC3"/>
    <mergeCell ref="AE3:AG3"/>
    <mergeCell ref="O3:R3"/>
    <mergeCell ref="V3:V4"/>
    <mergeCell ref="W3:W4"/>
    <mergeCell ref="X3:X4"/>
    <mergeCell ref="Y3:Y4"/>
    <mergeCell ref="G3:J3"/>
    <mergeCell ref="K3:N3"/>
    <mergeCell ref="AS3:AV3"/>
    <mergeCell ref="AX3:AZ3"/>
    <mergeCell ref="BA3:BD3"/>
    <mergeCell ref="AS2:AV2"/>
    <mergeCell ref="AX2:BD2"/>
    <mergeCell ref="AH3:AK3"/>
    <mergeCell ref="AO3:AO4"/>
    <mergeCell ref="AP3:AP4"/>
    <mergeCell ref="AQ3:AQ4"/>
    <mergeCell ref="AR3:AR4"/>
    <mergeCell ref="AM3:AM4"/>
    <mergeCell ref="AN3:AN4"/>
    <mergeCell ref="G1:Y1"/>
    <mergeCell ref="Z1:AR1"/>
    <mergeCell ref="AS1:BK1"/>
    <mergeCell ref="Z2:AC2"/>
    <mergeCell ref="AE2:AK2"/>
    <mergeCell ref="L2:R2"/>
    <mergeCell ref="G2:J2"/>
  </mergeCells>
  <conditionalFormatting sqref="L5:L13 BQ5:BQ13 BW5:BW13 BW42:BW44 BQ42:BQ44 BW15:BW22 BQ15:BQ22 L15:L22 L24:L25 BQ24 BW24 L33:L36 L38 L40:L44 L50:L52 BQ50 BW50 L54 L69:L74 L27:L28">
    <cfRule type="cellIs" dxfId="5530" priority="1857" stopIfTrue="1" operator="equal">
      <formula>"Very High"</formula>
    </cfRule>
    <cfRule type="cellIs" dxfId="5529" priority="1858" stopIfTrue="1" operator="equal">
      <formula>"High"</formula>
    </cfRule>
    <cfRule type="cellIs" dxfId="5528" priority="1859" stopIfTrue="1" operator="equal">
      <formula>"Moderate"</formula>
    </cfRule>
  </conditionalFormatting>
  <conditionalFormatting sqref="R5:S13 R15:S22 S14 R24:S25 S23 R33:S36 S29:S32 R38:S38 S37 R40:S44 S39 R50:S52 S45:S49 R54:S54 S53 R69:S74 S55:S68 R27:S28 S26">
    <cfRule type="cellIs" dxfId="5527" priority="1854" stopIfTrue="1" operator="equal">
      <formula>"Very High"</formula>
    </cfRule>
    <cfRule type="cellIs" dxfId="5526" priority="1855" stopIfTrue="1" operator="equal">
      <formula>"High"</formula>
    </cfRule>
    <cfRule type="cellIs" dxfId="5525" priority="1856" stopIfTrue="1" operator="equal">
      <formula>"Moderate"</formula>
    </cfRule>
  </conditionalFormatting>
  <conditionalFormatting sqref="A5:A74">
    <cfRule type="expression" dxfId="5524" priority="1844">
      <formula>#REF!="Water Quality"</formula>
    </cfRule>
    <cfRule type="expression" dxfId="5523" priority="1845">
      <formula>#REF!="Hatcheries, Fisheries, and Genetics"</formula>
    </cfRule>
    <cfRule type="expression" dxfId="5522" priority="1846">
      <formula>#REF!="Habitat"</formula>
    </cfRule>
    <cfRule type="expression" dxfId="5521" priority="1847">
      <formula>#REF!="Ecology"</formula>
    </cfRule>
  </conditionalFormatting>
  <conditionalFormatting sqref="AE5:AE13 AE16:AE22 AE24:AE25 AE31:AE36 AE38 AE40:AE44 AE50:AE52 AE54 AE69:AE74 AE27:AE29">
    <cfRule type="cellIs" dxfId="5520" priority="1838" stopIfTrue="1" operator="equal">
      <formula>"Very High"</formula>
    </cfRule>
    <cfRule type="cellIs" dxfId="5519" priority="1839" stopIfTrue="1" operator="equal">
      <formula>"High"</formula>
    </cfRule>
    <cfRule type="cellIs" dxfId="5518" priority="1840" stopIfTrue="1" operator="equal">
      <formula>"Moderate"</formula>
    </cfRule>
  </conditionalFormatting>
  <conditionalFormatting sqref="AK5:AK13 AK15:AK22 AK24:AK25 AK31:AK36 AK38 AK40:AK44 AK50:AK52 AK54 AK69:AK74 AK27:AK29">
    <cfRule type="cellIs" dxfId="5517" priority="1835" stopIfTrue="1" operator="equal">
      <formula>"Very High"</formula>
    </cfRule>
    <cfRule type="cellIs" dxfId="5516" priority="1836" stopIfTrue="1" operator="equal">
      <formula>"High"</formula>
    </cfRule>
    <cfRule type="cellIs" dxfId="5515" priority="1837" stopIfTrue="1" operator="equal">
      <formula>"Moderate"</formula>
    </cfRule>
  </conditionalFormatting>
  <conditionalFormatting sqref="BD5:BD23 BD73:BD74 BD25 BD33:BD38 BD40:BD44 BD50:BD52 BD54:BD55 BD61 BD63 BD65:BD66 BD69:BD71 BD27:BD29">
    <cfRule type="cellIs" dxfId="5514" priority="1620" stopIfTrue="1" operator="equal">
      <formula>"Very High"</formula>
    </cfRule>
    <cfRule type="cellIs" dxfId="5513" priority="1621" stopIfTrue="1" operator="equal">
      <formula>"High"</formula>
    </cfRule>
    <cfRule type="cellIs" dxfId="5512" priority="1622" stopIfTrue="1" operator="equal">
      <formula>"Moderate"</formula>
    </cfRule>
  </conditionalFormatting>
  <conditionalFormatting sqref="AX5:AX23 AX74 AX25 AX33:AX38 AX40:AX44 AX50:AX52 AX54:AX55 AX61 AX63 AX65:AX66 AX69:AX71 AX27:AX29">
    <cfRule type="cellIs" dxfId="5511" priority="1629" stopIfTrue="1" operator="equal">
      <formula>"Very High"</formula>
    </cfRule>
    <cfRule type="cellIs" dxfId="5510" priority="1630" stopIfTrue="1" operator="equal">
      <formula>"High"</formula>
    </cfRule>
    <cfRule type="cellIs" dxfId="5509" priority="1631" stopIfTrue="1" operator="equal">
      <formula>"Moderate"</formula>
    </cfRule>
  </conditionalFormatting>
  <conditionalFormatting sqref="G1:Y2 G15:J22 S14:Y14 G24:J25 S23:Y23 G33:J36 S29:Y32 G38:J38 S37:Y37 G40:J44 S39:Y39 G50:J52 S45:Y49 G54:J54 S53:Y53 G75:Y1048576 S55:Y68 G69:J74 L69:P74 L54:P54 L50:P52 L40:P44 L38:P38 L33:P36 L15:P22 G3:J13 L4:P13 O3:Y3 K3 R4:Y13 R15:Y22 R24:Y25 R33:Y36 R38:Y38 R40:Y44 R50:Y52 R54:Y54 R69:Y74 L24:P25 L27:P28 R27:Y28 S26:Y26 G27:J28">
    <cfRule type="cellIs" dxfId="5508" priority="1061" stopIfTrue="1" operator="equal">
      <formula>"Y"</formula>
    </cfRule>
  </conditionalFormatting>
  <conditionalFormatting sqref="AL5:AL74">
    <cfRule type="cellIs" dxfId="5507" priority="1058" stopIfTrue="1" operator="equal">
      <formula>"Very High"</formula>
    </cfRule>
    <cfRule type="cellIs" dxfId="5506" priority="1059" stopIfTrue="1" operator="equal">
      <formula>"High"</formula>
    </cfRule>
    <cfRule type="cellIs" dxfId="5505" priority="1060" stopIfTrue="1" operator="equal">
      <formula>"Moderate"</formula>
    </cfRule>
  </conditionalFormatting>
  <conditionalFormatting sqref="AL1:AL1048576">
    <cfRule type="cellIs" dxfId="5504" priority="1057" stopIfTrue="1" operator="equal">
      <formula>"Y"</formula>
    </cfRule>
  </conditionalFormatting>
  <conditionalFormatting sqref="BE5:BE74">
    <cfRule type="cellIs" dxfId="5503" priority="1054" stopIfTrue="1" operator="equal">
      <formula>"Very High"</formula>
    </cfRule>
    <cfRule type="cellIs" dxfId="5502" priority="1055" stopIfTrue="1" operator="equal">
      <formula>"High"</formula>
    </cfRule>
    <cfRule type="cellIs" dxfId="5501" priority="1056" stopIfTrue="1" operator="equal">
      <formula>"Moderate"</formula>
    </cfRule>
  </conditionalFormatting>
  <conditionalFormatting sqref="BE1:BE1048576">
    <cfRule type="cellIs" dxfId="5500" priority="1053" stopIfTrue="1" operator="equal">
      <formula>"Y"</formula>
    </cfRule>
  </conditionalFormatting>
  <conditionalFormatting sqref="BQ25 BQ27:BQ29 BQ35 BQ40 BQ54 BQ56 BQ61 BQ63 BQ33 BQ69:BQ74">
    <cfRule type="cellIs" dxfId="5499" priority="1048" stopIfTrue="1" operator="equal">
      <formula>"Very High"</formula>
    </cfRule>
    <cfRule type="cellIs" dxfId="5498" priority="1049" stopIfTrue="1" operator="equal">
      <formula>"High"</formula>
    </cfRule>
    <cfRule type="cellIs" dxfId="5497" priority="1050" stopIfTrue="1" operator="equal">
      <formula>"Moderate"</formula>
    </cfRule>
  </conditionalFormatting>
  <conditionalFormatting sqref="BW25 BW27:BW29 BW35 BW40 BW54 BW56 BW33 BW70:BW74">
    <cfRule type="cellIs" dxfId="5496" priority="1045" stopIfTrue="1" operator="equal">
      <formula>"Very High"</formula>
    </cfRule>
    <cfRule type="cellIs" dxfId="5495" priority="1046" stopIfTrue="1" operator="equal">
      <formula>"High"</formula>
    </cfRule>
    <cfRule type="cellIs" dxfId="5494" priority="1047" stopIfTrue="1" operator="equal">
      <formula>"Moderate"</formula>
    </cfRule>
  </conditionalFormatting>
  <conditionalFormatting sqref="BQ26">
    <cfRule type="cellIs" dxfId="5493" priority="584" stopIfTrue="1" operator="equal">
      <formula>"Very High"</formula>
    </cfRule>
    <cfRule type="cellIs" dxfId="5492" priority="585" stopIfTrue="1" operator="equal">
      <formula>"High"</formula>
    </cfRule>
    <cfRule type="cellIs" dxfId="5491" priority="586" stopIfTrue="1" operator="equal">
      <formula>"Moderate"</formula>
    </cfRule>
  </conditionalFormatting>
  <conditionalFormatting sqref="BW26">
    <cfRule type="cellIs" dxfId="5490" priority="581" stopIfTrue="1" operator="equal">
      <formula>"Very High"</formula>
    </cfRule>
    <cfRule type="cellIs" dxfId="5489" priority="582" stopIfTrue="1" operator="equal">
      <formula>"High"</formula>
    </cfRule>
    <cfRule type="cellIs" dxfId="5488" priority="583" stopIfTrue="1" operator="equal">
      <formula>"Moderate"</formula>
    </cfRule>
  </conditionalFormatting>
  <conditionalFormatting sqref="BQ34">
    <cfRule type="cellIs" dxfId="5487" priority="578" stopIfTrue="1" operator="equal">
      <formula>"Very High"</formula>
    </cfRule>
    <cfRule type="cellIs" dxfId="5486" priority="579" stopIfTrue="1" operator="equal">
      <formula>"High"</formula>
    </cfRule>
    <cfRule type="cellIs" dxfId="5485" priority="580" stopIfTrue="1" operator="equal">
      <formula>"Moderate"</formula>
    </cfRule>
  </conditionalFormatting>
  <conditionalFormatting sqref="BW34">
    <cfRule type="cellIs" dxfId="5484" priority="575" stopIfTrue="1" operator="equal">
      <formula>"Very High"</formula>
    </cfRule>
    <cfRule type="cellIs" dxfId="5483" priority="576" stopIfTrue="1" operator="equal">
      <formula>"High"</formula>
    </cfRule>
    <cfRule type="cellIs" dxfId="5482" priority="577" stopIfTrue="1" operator="equal">
      <formula>"Moderate"</formula>
    </cfRule>
  </conditionalFormatting>
  <conditionalFormatting sqref="BQ36">
    <cfRule type="cellIs" dxfId="5481" priority="572" stopIfTrue="1" operator="equal">
      <formula>"Very High"</formula>
    </cfRule>
    <cfRule type="cellIs" dxfId="5480" priority="573" stopIfTrue="1" operator="equal">
      <formula>"High"</formula>
    </cfRule>
    <cfRule type="cellIs" dxfId="5479" priority="574" stopIfTrue="1" operator="equal">
      <formula>"Moderate"</formula>
    </cfRule>
  </conditionalFormatting>
  <conditionalFormatting sqref="BW36">
    <cfRule type="cellIs" dxfId="5478" priority="569" stopIfTrue="1" operator="equal">
      <formula>"Very High"</formula>
    </cfRule>
    <cfRule type="cellIs" dxfId="5477" priority="570" stopIfTrue="1" operator="equal">
      <formula>"High"</formula>
    </cfRule>
    <cfRule type="cellIs" dxfId="5476" priority="571" stopIfTrue="1" operator="equal">
      <formula>"Moderate"</formula>
    </cfRule>
  </conditionalFormatting>
  <conditionalFormatting sqref="BQ38">
    <cfRule type="cellIs" dxfId="5475" priority="566" stopIfTrue="1" operator="equal">
      <formula>"Very High"</formula>
    </cfRule>
    <cfRule type="cellIs" dxfId="5474" priority="567" stopIfTrue="1" operator="equal">
      <formula>"High"</formula>
    </cfRule>
    <cfRule type="cellIs" dxfId="5473" priority="568" stopIfTrue="1" operator="equal">
      <formula>"Moderate"</formula>
    </cfRule>
  </conditionalFormatting>
  <conditionalFormatting sqref="BW38">
    <cfRule type="cellIs" dxfId="5472" priority="563" stopIfTrue="1" operator="equal">
      <formula>"Very High"</formula>
    </cfRule>
    <cfRule type="cellIs" dxfId="5471" priority="564" stopIfTrue="1" operator="equal">
      <formula>"High"</formula>
    </cfRule>
    <cfRule type="cellIs" dxfId="5470" priority="565" stopIfTrue="1" operator="equal">
      <formula>"Moderate"</formula>
    </cfRule>
  </conditionalFormatting>
  <conditionalFormatting sqref="BQ41">
    <cfRule type="cellIs" dxfId="5469" priority="560" stopIfTrue="1" operator="equal">
      <formula>"Very High"</formula>
    </cfRule>
    <cfRule type="cellIs" dxfId="5468" priority="561" stopIfTrue="1" operator="equal">
      <formula>"High"</formula>
    </cfRule>
    <cfRule type="cellIs" dxfId="5467" priority="562" stopIfTrue="1" operator="equal">
      <formula>"Moderate"</formula>
    </cfRule>
  </conditionalFormatting>
  <conditionalFormatting sqref="BW41">
    <cfRule type="cellIs" dxfId="5466" priority="557" stopIfTrue="1" operator="equal">
      <formula>"Very High"</formula>
    </cfRule>
    <cfRule type="cellIs" dxfId="5465" priority="558" stopIfTrue="1" operator="equal">
      <formula>"High"</formula>
    </cfRule>
    <cfRule type="cellIs" dxfId="5464" priority="559" stopIfTrue="1" operator="equal">
      <formula>"Moderate"</formula>
    </cfRule>
  </conditionalFormatting>
  <conditionalFormatting sqref="BQ51">
    <cfRule type="cellIs" dxfId="5463" priority="554" stopIfTrue="1" operator="equal">
      <formula>"Very High"</formula>
    </cfRule>
    <cfRule type="cellIs" dxfId="5462" priority="555" stopIfTrue="1" operator="equal">
      <formula>"High"</formula>
    </cfRule>
    <cfRule type="cellIs" dxfId="5461" priority="556" stopIfTrue="1" operator="equal">
      <formula>"Moderate"</formula>
    </cfRule>
  </conditionalFormatting>
  <conditionalFormatting sqref="BW51">
    <cfRule type="cellIs" dxfId="5460" priority="551" stopIfTrue="1" operator="equal">
      <formula>"Very High"</formula>
    </cfRule>
    <cfRule type="cellIs" dxfId="5459" priority="552" stopIfTrue="1" operator="equal">
      <formula>"High"</formula>
    </cfRule>
    <cfRule type="cellIs" dxfId="5458" priority="553" stopIfTrue="1" operator="equal">
      <formula>"Moderate"</formula>
    </cfRule>
  </conditionalFormatting>
  <conditionalFormatting sqref="BQ52">
    <cfRule type="cellIs" dxfId="5457" priority="548" stopIfTrue="1" operator="equal">
      <formula>"Very High"</formula>
    </cfRule>
    <cfRule type="cellIs" dxfId="5456" priority="549" stopIfTrue="1" operator="equal">
      <formula>"High"</formula>
    </cfRule>
    <cfRule type="cellIs" dxfId="5455" priority="550" stopIfTrue="1" operator="equal">
      <formula>"Moderate"</formula>
    </cfRule>
  </conditionalFormatting>
  <conditionalFormatting sqref="BW52">
    <cfRule type="cellIs" dxfId="5454" priority="545" stopIfTrue="1" operator="equal">
      <formula>"Very High"</formula>
    </cfRule>
    <cfRule type="cellIs" dxfId="5453" priority="546" stopIfTrue="1" operator="equal">
      <formula>"High"</formula>
    </cfRule>
    <cfRule type="cellIs" dxfId="5452" priority="547" stopIfTrue="1" operator="equal">
      <formula>"Moderate"</formula>
    </cfRule>
  </conditionalFormatting>
  <conditionalFormatting sqref="BQ60">
    <cfRule type="cellIs" dxfId="5451" priority="527" stopIfTrue="1" operator="equal">
      <formula>"Very High"</formula>
    </cfRule>
    <cfRule type="cellIs" dxfId="5450" priority="528" stopIfTrue="1" operator="equal">
      <formula>"High"</formula>
    </cfRule>
    <cfRule type="cellIs" dxfId="5449" priority="529" stopIfTrue="1" operator="equal">
      <formula>"Moderate"</formula>
    </cfRule>
  </conditionalFormatting>
  <conditionalFormatting sqref="BQ62">
    <cfRule type="cellIs" dxfId="5448" priority="524" stopIfTrue="1" operator="equal">
      <formula>"Very High"</formula>
    </cfRule>
    <cfRule type="cellIs" dxfId="5447" priority="525" stopIfTrue="1" operator="equal">
      <formula>"High"</formula>
    </cfRule>
    <cfRule type="cellIs" dxfId="5446" priority="526" stopIfTrue="1" operator="equal">
      <formula>"Moderate"</formula>
    </cfRule>
  </conditionalFormatting>
  <conditionalFormatting sqref="BX5:BX74">
    <cfRule type="cellIs" dxfId="5445" priority="521" stopIfTrue="1" operator="equal">
      <formula>"Very High"</formula>
    </cfRule>
    <cfRule type="cellIs" dxfId="5444" priority="522" stopIfTrue="1" operator="equal">
      <formula>"High"</formula>
    </cfRule>
    <cfRule type="cellIs" dxfId="5443" priority="523" stopIfTrue="1" operator="equal">
      <formula>"Moderate"</formula>
    </cfRule>
  </conditionalFormatting>
  <conditionalFormatting sqref="BX1:BX1048576">
    <cfRule type="cellIs" dxfId="5442" priority="520" stopIfTrue="1" operator="equal">
      <formula>"Y"</formula>
    </cfRule>
  </conditionalFormatting>
  <conditionalFormatting sqref="BD72">
    <cfRule type="cellIs" dxfId="5441" priority="514" stopIfTrue="1" operator="equal">
      <formula>"Very High"</formula>
    </cfRule>
    <cfRule type="cellIs" dxfId="5440" priority="515" stopIfTrue="1" operator="equal">
      <formula>"High"</formula>
    </cfRule>
    <cfRule type="cellIs" dxfId="5439" priority="516" stopIfTrue="1" operator="equal">
      <formula>"Moderate"</formula>
    </cfRule>
  </conditionalFormatting>
  <conditionalFormatting sqref="AX72:AX73">
    <cfRule type="cellIs" dxfId="5438" priority="517" stopIfTrue="1" operator="equal">
      <formula>"Very High"</formula>
    </cfRule>
    <cfRule type="cellIs" dxfId="5437" priority="518" stopIfTrue="1" operator="equal">
      <formula>"High"</formula>
    </cfRule>
    <cfRule type="cellIs" dxfId="5436" priority="519" stopIfTrue="1" operator="equal">
      <formula>"Moderate"</formula>
    </cfRule>
  </conditionalFormatting>
  <conditionalFormatting sqref="AM8">
    <cfRule type="cellIs" dxfId="5435" priority="513" stopIfTrue="1" operator="equal">
      <formula>"Y"</formula>
    </cfRule>
  </conditionalFormatting>
  <conditionalFormatting sqref="BF8">
    <cfRule type="cellIs" dxfId="5434" priority="512" stopIfTrue="1" operator="equal">
      <formula>"Y"</formula>
    </cfRule>
  </conditionalFormatting>
  <conditionalFormatting sqref="BY8">
    <cfRule type="cellIs" dxfId="5433" priority="511" stopIfTrue="1" operator="equal">
      <formula>"Y"</formula>
    </cfRule>
  </conditionalFormatting>
  <conditionalFormatting sqref="AM9">
    <cfRule type="cellIs" dxfId="5432" priority="510" stopIfTrue="1" operator="equal">
      <formula>"Y"</formula>
    </cfRule>
  </conditionalFormatting>
  <conditionalFormatting sqref="BF9">
    <cfRule type="cellIs" dxfId="5431" priority="509" stopIfTrue="1" operator="equal">
      <formula>"Y"</formula>
    </cfRule>
  </conditionalFormatting>
  <conditionalFormatting sqref="BY9">
    <cfRule type="cellIs" dxfId="5430" priority="508" stopIfTrue="1" operator="equal">
      <formula>"Y"</formula>
    </cfRule>
  </conditionalFormatting>
  <conditionalFormatting sqref="AM20">
    <cfRule type="cellIs" dxfId="5429" priority="507" stopIfTrue="1" operator="equal">
      <formula>"Y"</formula>
    </cfRule>
  </conditionalFormatting>
  <conditionalFormatting sqref="BF20">
    <cfRule type="cellIs" dxfId="5428" priority="506" stopIfTrue="1" operator="equal">
      <formula>"Y"</formula>
    </cfRule>
  </conditionalFormatting>
  <conditionalFormatting sqref="AM22">
    <cfRule type="cellIs" dxfId="5427" priority="505" stopIfTrue="1" operator="equal">
      <formula>"Y"</formula>
    </cfRule>
  </conditionalFormatting>
  <conditionalFormatting sqref="BF22">
    <cfRule type="cellIs" dxfId="5426" priority="504" stopIfTrue="1" operator="equal">
      <formula>"Y"</formula>
    </cfRule>
  </conditionalFormatting>
  <conditionalFormatting sqref="BY22">
    <cfRule type="cellIs" dxfId="5425" priority="503" stopIfTrue="1" operator="equal">
      <formula>"Y"</formula>
    </cfRule>
  </conditionalFormatting>
  <conditionalFormatting sqref="AM70">
    <cfRule type="cellIs" dxfId="5424" priority="502" stopIfTrue="1" operator="equal">
      <formula>"Y"</formula>
    </cfRule>
  </conditionalFormatting>
  <conditionalFormatting sqref="AM6">
    <cfRule type="cellIs" dxfId="5423" priority="501" stopIfTrue="1" operator="equal">
      <formula>"Y"</formula>
    </cfRule>
  </conditionalFormatting>
  <conditionalFormatting sqref="BF6">
    <cfRule type="cellIs" dxfId="5422" priority="500" stopIfTrue="1" operator="equal">
      <formula>"Y"</formula>
    </cfRule>
  </conditionalFormatting>
  <conditionalFormatting sqref="BW14">
    <cfRule type="cellIs" dxfId="5421" priority="494" stopIfTrue="1" operator="equal">
      <formula>"Very High"</formula>
    </cfRule>
    <cfRule type="cellIs" dxfId="5420" priority="495" stopIfTrue="1" operator="equal">
      <formula>"High"</formula>
    </cfRule>
    <cfRule type="cellIs" dxfId="5419" priority="496" stopIfTrue="1" operator="equal">
      <formula>"Moderate"</formula>
    </cfRule>
  </conditionalFormatting>
  <conditionalFormatting sqref="BQ14">
    <cfRule type="cellIs" dxfId="5418" priority="497" stopIfTrue="1" operator="equal">
      <formula>"Very High"</formula>
    </cfRule>
    <cfRule type="cellIs" dxfId="5417" priority="498" stopIfTrue="1" operator="equal">
      <formula>"High"</formula>
    </cfRule>
    <cfRule type="cellIs" dxfId="5416" priority="499" stopIfTrue="1" operator="equal">
      <formula>"Moderate"</formula>
    </cfRule>
  </conditionalFormatting>
  <conditionalFormatting sqref="AK14">
    <cfRule type="cellIs" dxfId="5415" priority="488" stopIfTrue="1" operator="equal">
      <formula>"Very High"</formula>
    </cfRule>
    <cfRule type="cellIs" dxfId="5414" priority="489" stopIfTrue="1" operator="equal">
      <formula>"High"</formula>
    </cfRule>
    <cfRule type="cellIs" dxfId="5413" priority="490" stopIfTrue="1" operator="equal">
      <formula>"Moderate"</formula>
    </cfRule>
  </conditionalFormatting>
  <conditionalFormatting sqref="AE14:AE15">
    <cfRule type="cellIs" dxfId="5412" priority="491" stopIfTrue="1" operator="equal">
      <formula>"Very High"</formula>
    </cfRule>
    <cfRule type="cellIs" dxfId="5411" priority="492" stopIfTrue="1" operator="equal">
      <formula>"High"</formula>
    </cfRule>
    <cfRule type="cellIs" dxfId="5410" priority="493" stopIfTrue="1" operator="equal">
      <formula>"Moderate"</formula>
    </cfRule>
  </conditionalFormatting>
  <conditionalFormatting sqref="R14">
    <cfRule type="cellIs" dxfId="5409" priority="482" stopIfTrue="1" operator="equal">
      <formula>"Very High"</formula>
    </cfRule>
    <cfRule type="cellIs" dxfId="5408" priority="483" stopIfTrue="1" operator="equal">
      <formula>"High"</formula>
    </cfRule>
    <cfRule type="cellIs" dxfId="5407" priority="484" stopIfTrue="1" operator="equal">
      <formula>"Moderate"</formula>
    </cfRule>
  </conditionalFormatting>
  <conditionalFormatting sqref="L14">
    <cfRule type="cellIs" dxfId="5406" priority="485" stopIfTrue="1" operator="equal">
      <formula>"Very High"</formula>
    </cfRule>
    <cfRule type="cellIs" dxfId="5405" priority="486" stopIfTrue="1" operator="equal">
      <formula>"High"</formula>
    </cfRule>
    <cfRule type="cellIs" dxfId="5404" priority="487" stopIfTrue="1" operator="equal">
      <formula>"Moderate"</formula>
    </cfRule>
  </conditionalFormatting>
  <conditionalFormatting sqref="R23">
    <cfRule type="cellIs" dxfId="5403" priority="476" stopIfTrue="1" operator="equal">
      <formula>"Very High"</formula>
    </cfRule>
    <cfRule type="cellIs" dxfId="5402" priority="477" stopIfTrue="1" operator="equal">
      <formula>"High"</formula>
    </cfRule>
    <cfRule type="cellIs" dxfId="5401" priority="478" stopIfTrue="1" operator="equal">
      <formula>"Moderate"</formula>
    </cfRule>
  </conditionalFormatting>
  <conditionalFormatting sqref="L23">
    <cfRule type="cellIs" dxfId="5400" priority="479" stopIfTrue="1" operator="equal">
      <formula>"Very High"</formula>
    </cfRule>
    <cfRule type="cellIs" dxfId="5399" priority="480" stopIfTrue="1" operator="equal">
      <formula>"High"</formula>
    </cfRule>
    <cfRule type="cellIs" dxfId="5398" priority="481" stopIfTrue="1" operator="equal">
      <formula>"Moderate"</formula>
    </cfRule>
  </conditionalFormatting>
  <conditionalFormatting sqref="AK23">
    <cfRule type="cellIs" dxfId="5397" priority="470" stopIfTrue="1" operator="equal">
      <formula>"Very High"</formula>
    </cfRule>
    <cfRule type="cellIs" dxfId="5396" priority="471" stopIfTrue="1" operator="equal">
      <formula>"High"</formula>
    </cfRule>
    <cfRule type="cellIs" dxfId="5395" priority="472" stopIfTrue="1" operator="equal">
      <formula>"Moderate"</formula>
    </cfRule>
  </conditionalFormatting>
  <conditionalFormatting sqref="AE23">
    <cfRule type="cellIs" dxfId="5394" priority="473" stopIfTrue="1" operator="equal">
      <formula>"Very High"</formula>
    </cfRule>
    <cfRule type="cellIs" dxfId="5393" priority="474" stopIfTrue="1" operator="equal">
      <formula>"High"</formula>
    </cfRule>
    <cfRule type="cellIs" dxfId="5392" priority="475" stopIfTrue="1" operator="equal">
      <formula>"Moderate"</formula>
    </cfRule>
  </conditionalFormatting>
  <conditionalFormatting sqref="BW23">
    <cfRule type="cellIs" dxfId="5391" priority="464" stopIfTrue="1" operator="equal">
      <formula>"Very High"</formula>
    </cfRule>
    <cfRule type="cellIs" dxfId="5390" priority="465" stopIfTrue="1" operator="equal">
      <formula>"High"</formula>
    </cfRule>
    <cfRule type="cellIs" dxfId="5389" priority="466" stopIfTrue="1" operator="equal">
      <formula>"Moderate"</formula>
    </cfRule>
  </conditionalFormatting>
  <conditionalFormatting sqref="BQ23">
    <cfRule type="cellIs" dxfId="5388" priority="467" stopIfTrue="1" operator="equal">
      <formula>"Very High"</formula>
    </cfRule>
    <cfRule type="cellIs" dxfId="5387" priority="468" stopIfTrue="1" operator="equal">
      <formula>"High"</formula>
    </cfRule>
    <cfRule type="cellIs" dxfId="5386" priority="469" stopIfTrue="1" operator="equal">
      <formula>"Moderate"</formula>
    </cfRule>
  </conditionalFormatting>
  <conditionalFormatting sqref="BD24">
    <cfRule type="cellIs" dxfId="5385" priority="458" stopIfTrue="1" operator="equal">
      <formula>"Very High"</formula>
    </cfRule>
    <cfRule type="cellIs" dxfId="5384" priority="459" stopIfTrue="1" operator="equal">
      <formula>"High"</formula>
    </cfRule>
    <cfRule type="cellIs" dxfId="5383" priority="460" stopIfTrue="1" operator="equal">
      <formula>"Moderate"</formula>
    </cfRule>
  </conditionalFormatting>
  <conditionalFormatting sqref="AX24">
    <cfRule type="cellIs" dxfId="5382" priority="461" stopIfTrue="1" operator="equal">
      <formula>"Very High"</formula>
    </cfRule>
    <cfRule type="cellIs" dxfId="5381" priority="462" stopIfTrue="1" operator="equal">
      <formula>"High"</formula>
    </cfRule>
    <cfRule type="cellIs" dxfId="5380" priority="463" stopIfTrue="1" operator="equal">
      <formula>"Moderate"</formula>
    </cfRule>
  </conditionalFormatting>
  <conditionalFormatting sqref="R29:R32">
    <cfRule type="cellIs" dxfId="5379" priority="452" stopIfTrue="1" operator="equal">
      <formula>"Very High"</formula>
    </cfRule>
    <cfRule type="cellIs" dxfId="5378" priority="453" stopIfTrue="1" operator="equal">
      <formula>"High"</formula>
    </cfRule>
    <cfRule type="cellIs" dxfId="5377" priority="454" stopIfTrue="1" operator="equal">
      <formula>"Moderate"</formula>
    </cfRule>
  </conditionalFormatting>
  <conditionalFormatting sqref="L29:L32">
    <cfRule type="cellIs" dxfId="5376" priority="455" stopIfTrue="1" operator="equal">
      <formula>"Very High"</formula>
    </cfRule>
    <cfRule type="cellIs" dxfId="5375" priority="456" stopIfTrue="1" operator="equal">
      <formula>"High"</formula>
    </cfRule>
    <cfRule type="cellIs" dxfId="5374" priority="457" stopIfTrue="1" operator="equal">
      <formula>"Moderate"</formula>
    </cfRule>
  </conditionalFormatting>
  <conditionalFormatting sqref="AK30">
    <cfRule type="cellIs" dxfId="5373" priority="446" stopIfTrue="1" operator="equal">
      <formula>"Very High"</formula>
    </cfRule>
    <cfRule type="cellIs" dxfId="5372" priority="447" stopIfTrue="1" operator="equal">
      <formula>"High"</formula>
    </cfRule>
    <cfRule type="cellIs" dxfId="5371" priority="448" stopIfTrue="1" operator="equal">
      <formula>"Moderate"</formula>
    </cfRule>
  </conditionalFormatting>
  <conditionalFormatting sqref="AE30">
    <cfRule type="cellIs" dxfId="5370" priority="449" stopIfTrue="1" operator="equal">
      <formula>"Very High"</formula>
    </cfRule>
    <cfRule type="cellIs" dxfId="5369" priority="450" stopIfTrue="1" operator="equal">
      <formula>"High"</formula>
    </cfRule>
    <cfRule type="cellIs" dxfId="5368" priority="451" stopIfTrue="1" operator="equal">
      <formula>"Moderate"</formula>
    </cfRule>
  </conditionalFormatting>
  <conditionalFormatting sqref="BD30">
    <cfRule type="cellIs" dxfId="5367" priority="440" stopIfTrue="1" operator="equal">
      <formula>"Very High"</formula>
    </cfRule>
    <cfRule type="cellIs" dxfId="5366" priority="441" stopIfTrue="1" operator="equal">
      <formula>"High"</formula>
    </cfRule>
    <cfRule type="cellIs" dxfId="5365" priority="442" stopIfTrue="1" operator="equal">
      <formula>"Moderate"</formula>
    </cfRule>
  </conditionalFormatting>
  <conditionalFormatting sqref="AX30">
    <cfRule type="cellIs" dxfId="5364" priority="443" stopIfTrue="1" operator="equal">
      <formula>"Very High"</formula>
    </cfRule>
    <cfRule type="cellIs" dxfId="5363" priority="444" stopIfTrue="1" operator="equal">
      <formula>"High"</formula>
    </cfRule>
    <cfRule type="cellIs" dxfId="5362" priority="445" stopIfTrue="1" operator="equal">
      <formula>"Moderate"</formula>
    </cfRule>
  </conditionalFormatting>
  <conditionalFormatting sqref="BD31">
    <cfRule type="cellIs" dxfId="5361" priority="434" stopIfTrue="1" operator="equal">
      <formula>"Very High"</formula>
    </cfRule>
    <cfRule type="cellIs" dxfId="5360" priority="435" stopIfTrue="1" operator="equal">
      <formula>"High"</formula>
    </cfRule>
    <cfRule type="cellIs" dxfId="5359" priority="436" stopIfTrue="1" operator="equal">
      <formula>"Moderate"</formula>
    </cfRule>
  </conditionalFormatting>
  <conditionalFormatting sqref="AX31">
    <cfRule type="cellIs" dxfId="5358" priority="437" stopIfTrue="1" operator="equal">
      <formula>"Very High"</formula>
    </cfRule>
    <cfRule type="cellIs" dxfId="5357" priority="438" stopIfTrue="1" operator="equal">
      <formula>"High"</formula>
    </cfRule>
    <cfRule type="cellIs" dxfId="5356" priority="439" stopIfTrue="1" operator="equal">
      <formula>"Moderate"</formula>
    </cfRule>
  </conditionalFormatting>
  <conditionalFormatting sqref="BD32">
    <cfRule type="cellIs" dxfId="5355" priority="428" stopIfTrue="1" operator="equal">
      <formula>"Very High"</formula>
    </cfRule>
    <cfRule type="cellIs" dxfId="5354" priority="429" stopIfTrue="1" operator="equal">
      <formula>"High"</formula>
    </cfRule>
    <cfRule type="cellIs" dxfId="5353" priority="430" stopIfTrue="1" operator="equal">
      <formula>"Moderate"</formula>
    </cfRule>
  </conditionalFormatting>
  <conditionalFormatting sqref="AX32">
    <cfRule type="cellIs" dxfId="5352" priority="431" stopIfTrue="1" operator="equal">
      <formula>"Very High"</formula>
    </cfRule>
    <cfRule type="cellIs" dxfId="5351" priority="432" stopIfTrue="1" operator="equal">
      <formula>"High"</formula>
    </cfRule>
    <cfRule type="cellIs" dxfId="5350" priority="433" stopIfTrue="1" operator="equal">
      <formula>"Moderate"</formula>
    </cfRule>
  </conditionalFormatting>
  <conditionalFormatting sqref="BW30">
    <cfRule type="cellIs" dxfId="5349" priority="422" stopIfTrue="1" operator="equal">
      <formula>"Very High"</formula>
    </cfRule>
    <cfRule type="cellIs" dxfId="5348" priority="423" stopIfTrue="1" operator="equal">
      <formula>"High"</formula>
    </cfRule>
    <cfRule type="cellIs" dxfId="5347" priority="424" stopIfTrue="1" operator="equal">
      <formula>"Moderate"</formula>
    </cfRule>
  </conditionalFormatting>
  <conditionalFormatting sqref="BQ30">
    <cfRule type="cellIs" dxfId="5346" priority="425" stopIfTrue="1" operator="equal">
      <formula>"Very High"</formula>
    </cfRule>
    <cfRule type="cellIs" dxfId="5345" priority="426" stopIfTrue="1" operator="equal">
      <formula>"High"</formula>
    </cfRule>
    <cfRule type="cellIs" dxfId="5344" priority="427" stopIfTrue="1" operator="equal">
      <formula>"Moderate"</formula>
    </cfRule>
  </conditionalFormatting>
  <conditionalFormatting sqref="BW31">
    <cfRule type="cellIs" dxfId="5343" priority="416" stopIfTrue="1" operator="equal">
      <formula>"Very High"</formula>
    </cfRule>
    <cfRule type="cellIs" dxfId="5342" priority="417" stopIfTrue="1" operator="equal">
      <formula>"High"</formula>
    </cfRule>
    <cfRule type="cellIs" dxfId="5341" priority="418" stopIfTrue="1" operator="equal">
      <formula>"Moderate"</formula>
    </cfRule>
  </conditionalFormatting>
  <conditionalFormatting sqref="BQ31">
    <cfRule type="cellIs" dxfId="5340" priority="419" stopIfTrue="1" operator="equal">
      <formula>"Very High"</formula>
    </cfRule>
    <cfRule type="cellIs" dxfId="5339" priority="420" stopIfTrue="1" operator="equal">
      <formula>"High"</formula>
    </cfRule>
    <cfRule type="cellIs" dxfId="5338" priority="421" stopIfTrue="1" operator="equal">
      <formula>"Moderate"</formula>
    </cfRule>
  </conditionalFormatting>
  <conditionalFormatting sqref="BW32">
    <cfRule type="cellIs" dxfId="5337" priority="410" stopIfTrue="1" operator="equal">
      <formula>"Very High"</formula>
    </cfRule>
    <cfRule type="cellIs" dxfId="5336" priority="411" stopIfTrue="1" operator="equal">
      <formula>"High"</formula>
    </cfRule>
    <cfRule type="cellIs" dxfId="5335" priority="412" stopIfTrue="1" operator="equal">
      <formula>"Moderate"</formula>
    </cfRule>
  </conditionalFormatting>
  <conditionalFormatting sqref="BQ32">
    <cfRule type="cellIs" dxfId="5334" priority="413" stopIfTrue="1" operator="equal">
      <formula>"Very High"</formula>
    </cfRule>
    <cfRule type="cellIs" dxfId="5333" priority="414" stopIfTrue="1" operator="equal">
      <formula>"High"</formula>
    </cfRule>
    <cfRule type="cellIs" dxfId="5332" priority="415" stopIfTrue="1" operator="equal">
      <formula>"Moderate"</formula>
    </cfRule>
  </conditionalFormatting>
  <conditionalFormatting sqref="AK37">
    <cfRule type="cellIs" dxfId="5331" priority="404" stopIfTrue="1" operator="equal">
      <formula>"Very High"</formula>
    </cfRule>
    <cfRule type="cellIs" dxfId="5330" priority="405" stopIfTrue="1" operator="equal">
      <formula>"High"</formula>
    </cfRule>
    <cfRule type="cellIs" dxfId="5329" priority="406" stopIfTrue="1" operator="equal">
      <formula>"Moderate"</formula>
    </cfRule>
  </conditionalFormatting>
  <conditionalFormatting sqref="AE37">
    <cfRule type="cellIs" dxfId="5328" priority="407" stopIfTrue="1" operator="equal">
      <formula>"Very High"</formula>
    </cfRule>
    <cfRule type="cellIs" dxfId="5327" priority="408" stopIfTrue="1" operator="equal">
      <formula>"High"</formula>
    </cfRule>
    <cfRule type="cellIs" dxfId="5326" priority="409" stopIfTrue="1" operator="equal">
      <formula>"Moderate"</formula>
    </cfRule>
  </conditionalFormatting>
  <conditionalFormatting sqref="BW37">
    <cfRule type="cellIs" dxfId="5325" priority="398" stopIfTrue="1" operator="equal">
      <formula>"Very High"</formula>
    </cfRule>
    <cfRule type="cellIs" dxfId="5324" priority="399" stopIfTrue="1" operator="equal">
      <formula>"High"</formula>
    </cfRule>
    <cfRule type="cellIs" dxfId="5323" priority="400" stopIfTrue="1" operator="equal">
      <formula>"Moderate"</formula>
    </cfRule>
  </conditionalFormatting>
  <conditionalFormatting sqref="BQ37">
    <cfRule type="cellIs" dxfId="5322" priority="401" stopIfTrue="1" operator="equal">
      <formula>"Very High"</formula>
    </cfRule>
    <cfRule type="cellIs" dxfId="5321" priority="402" stopIfTrue="1" operator="equal">
      <formula>"High"</formula>
    </cfRule>
    <cfRule type="cellIs" dxfId="5320" priority="403" stopIfTrue="1" operator="equal">
      <formula>"Moderate"</formula>
    </cfRule>
  </conditionalFormatting>
  <conditionalFormatting sqref="R37">
    <cfRule type="cellIs" dxfId="5319" priority="392" stopIfTrue="1" operator="equal">
      <formula>"Very High"</formula>
    </cfRule>
    <cfRule type="cellIs" dxfId="5318" priority="393" stopIfTrue="1" operator="equal">
      <formula>"High"</formula>
    </cfRule>
    <cfRule type="cellIs" dxfId="5317" priority="394" stopIfTrue="1" operator="equal">
      <formula>"Moderate"</formula>
    </cfRule>
  </conditionalFormatting>
  <conditionalFormatting sqref="L37">
    <cfRule type="cellIs" dxfId="5316" priority="395" stopIfTrue="1" operator="equal">
      <formula>"Very High"</formula>
    </cfRule>
    <cfRule type="cellIs" dxfId="5315" priority="396" stopIfTrue="1" operator="equal">
      <formula>"High"</formula>
    </cfRule>
    <cfRule type="cellIs" dxfId="5314" priority="397" stopIfTrue="1" operator="equal">
      <formula>"Moderate"</formula>
    </cfRule>
  </conditionalFormatting>
  <conditionalFormatting sqref="R39">
    <cfRule type="cellIs" dxfId="5313" priority="386" stopIfTrue="1" operator="equal">
      <formula>"Very High"</formula>
    </cfRule>
    <cfRule type="cellIs" dxfId="5312" priority="387" stopIfTrue="1" operator="equal">
      <formula>"High"</formula>
    </cfRule>
    <cfRule type="cellIs" dxfId="5311" priority="388" stopIfTrue="1" operator="equal">
      <formula>"Moderate"</formula>
    </cfRule>
  </conditionalFormatting>
  <conditionalFormatting sqref="L39">
    <cfRule type="cellIs" dxfId="5310" priority="389" stopIfTrue="1" operator="equal">
      <formula>"Very High"</formula>
    </cfRule>
    <cfRule type="cellIs" dxfId="5309" priority="390" stopIfTrue="1" operator="equal">
      <formula>"High"</formula>
    </cfRule>
    <cfRule type="cellIs" dxfId="5308" priority="391" stopIfTrue="1" operator="equal">
      <formula>"Moderate"</formula>
    </cfRule>
  </conditionalFormatting>
  <conditionalFormatting sqref="AK39">
    <cfRule type="cellIs" dxfId="5307" priority="380" stopIfTrue="1" operator="equal">
      <formula>"Very High"</formula>
    </cfRule>
    <cfRule type="cellIs" dxfId="5306" priority="381" stopIfTrue="1" operator="equal">
      <formula>"High"</formula>
    </cfRule>
    <cfRule type="cellIs" dxfId="5305" priority="382" stopIfTrue="1" operator="equal">
      <formula>"Moderate"</formula>
    </cfRule>
  </conditionalFormatting>
  <conditionalFormatting sqref="AE39">
    <cfRule type="cellIs" dxfId="5304" priority="383" stopIfTrue="1" operator="equal">
      <formula>"Very High"</formula>
    </cfRule>
    <cfRule type="cellIs" dxfId="5303" priority="384" stopIfTrue="1" operator="equal">
      <formula>"High"</formula>
    </cfRule>
    <cfRule type="cellIs" dxfId="5302" priority="385" stopIfTrue="1" operator="equal">
      <formula>"Moderate"</formula>
    </cfRule>
  </conditionalFormatting>
  <conditionalFormatting sqref="BD39">
    <cfRule type="cellIs" dxfId="5301" priority="374" stopIfTrue="1" operator="equal">
      <formula>"Very High"</formula>
    </cfRule>
    <cfRule type="cellIs" dxfId="5300" priority="375" stopIfTrue="1" operator="equal">
      <formula>"High"</formula>
    </cfRule>
    <cfRule type="cellIs" dxfId="5299" priority="376" stopIfTrue="1" operator="equal">
      <formula>"Moderate"</formula>
    </cfRule>
  </conditionalFormatting>
  <conditionalFormatting sqref="AX39">
    <cfRule type="cellIs" dxfId="5298" priority="377" stopIfTrue="1" operator="equal">
      <formula>"Very High"</formula>
    </cfRule>
    <cfRule type="cellIs" dxfId="5297" priority="378" stopIfTrue="1" operator="equal">
      <formula>"High"</formula>
    </cfRule>
    <cfRule type="cellIs" dxfId="5296" priority="379" stopIfTrue="1" operator="equal">
      <formula>"Moderate"</formula>
    </cfRule>
  </conditionalFormatting>
  <conditionalFormatting sqref="BW39">
    <cfRule type="cellIs" dxfId="5295" priority="368" stopIfTrue="1" operator="equal">
      <formula>"Very High"</formula>
    </cfRule>
    <cfRule type="cellIs" dxfId="5294" priority="369" stopIfTrue="1" operator="equal">
      <formula>"High"</formula>
    </cfRule>
    <cfRule type="cellIs" dxfId="5293" priority="370" stopIfTrue="1" operator="equal">
      <formula>"Moderate"</formula>
    </cfRule>
  </conditionalFormatting>
  <conditionalFormatting sqref="BQ39">
    <cfRule type="cellIs" dxfId="5292" priority="371" stopIfTrue="1" operator="equal">
      <formula>"Very High"</formula>
    </cfRule>
    <cfRule type="cellIs" dxfId="5291" priority="372" stopIfTrue="1" operator="equal">
      <formula>"High"</formula>
    </cfRule>
    <cfRule type="cellIs" dxfId="5290" priority="373" stopIfTrue="1" operator="equal">
      <formula>"Moderate"</formula>
    </cfRule>
  </conditionalFormatting>
  <conditionalFormatting sqref="R45">
    <cfRule type="cellIs" dxfId="5289" priority="362" stopIfTrue="1" operator="equal">
      <formula>"Very High"</formula>
    </cfRule>
    <cfRule type="cellIs" dxfId="5288" priority="363" stopIfTrue="1" operator="equal">
      <formula>"High"</formula>
    </cfRule>
    <cfRule type="cellIs" dxfId="5287" priority="364" stopIfTrue="1" operator="equal">
      <formula>"Moderate"</formula>
    </cfRule>
  </conditionalFormatting>
  <conditionalFormatting sqref="L45">
    <cfRule type="cellIs" dxfId="5286" priority="365" stopIfTrue="1" operator="equal">
      <formula>"Very High"</formula>
    </cfRule>
    <cfRule type="cellIs" dxfId="5285" priority="366" stopIfTrue="1" operator="equal">
      <formula>"High"</formula>
    </cfRule>
    <cfRule type="cellIs" dxfId="5284" priority="367" stopIfTrue="1" operator="equal">
      <formula>"Moderate"</formula>
    </cfRule>
  </conditionalFormatting>
  <conditionalFormatting sqref="R46">
    <cfRule type="cellIs" dxfId="5283" priority="356" stopIfTrue="1" operator="equal">
      <formula>"Very High"</formula>
    </cfRule>
    <cfRule type="cellIs" dxfId="5282" priority="357" stopIfTrue="1" operator="equal">
      <formula>"High"</formula>
    </cfRule>
    <cfRule type="cellIs" dxfId="5281" priority="358" stopIfTrue="1" operator="equal">
      <formula>"Moderate"</formula>
    </cfRule>
  </conditionalFormatting>
  <conditionalFormatting sqref="L46">
    <cfRule type="cellIs" dxfId="5280" priority="359" stopIfTrue="1" operator="equal">
      <formula>"Very High"</formula>
    </cfRule>
    <cfRule type="cellIs" dxfId="5279" priority="360" stopIfTrue="1" operator="equal">
      <formula>"High"</formula>
    </cfRule>
    <cfRule type="cellIs" dxfId="5278" priority="361" stopIfTrue="1" operator="equal">
      <formula>"Moderate"</formula>
    </cfRule>
  </conditionalFormatting>
  <conditionalFormatting sqref="R47">
    <cfRule type="cellIs" dxfId="5277" priority="350" stopIfTrue="1" operator="equal">
      <formula>"Very High"</formula>
    </cfRule>
    <cfRule type="cellIs" dxfId="5276" priority="351" stopIfTrue="1" operator="equal">
      <formula>"High"</formula>
    </cfRule>
    <cfRule type="cellIs" dxfId="5275" priority="352" stopIfTrue="1" operator="equal">
      <formula>"Moderate"</formula>
    </cfRule>
  </conditionalFormatting>
  <conditionalFormatting sqref="L47">
    <cfRule type="cellIs" dxfId="5274" priority="353" stopIfTrue="1" operator="equal">
      <formula>"Very High"</formula>
    </cfRule>
    <cfRule type="cellIs" dxfId="5273" priority="354" stopIfTrue="1" operator="equal">
      <formula>"High"</formula>
    </cfRule>
    <cfRule type="cellIs" dxfId="5272" priority="355" stopIfTrue="1" operator="equal">
      <formula>"Moderate"</formula>
    </cfRule>
  </conditionalFormatting>
  <conditionalFormatting sqref="R48">
    <cfRule type="cellIs" dxfId="5271" priority="344" stopIfTrue="1" operator="equal">
      <formula>"Very High"</formula>
    </cfRule>
    <cfRule type="cellIs" dxfId="5270" priority="345" stopIfTrue="1" operator="equal">
      <formula>"High"</formula>
    </cfRule>
    <cfRule type="cellIs" dxfId="5269" priority="346" stopIfTrue="1" operator="equal">
      <formula>"Moderate"</formula>
    </cfRule>
  </conditionalFormatting>
  <conditionalFormatting sqref="L48">
    <cfRule type="cellIs" dxfId="5268" priority="347" stopIfTrue="1" operator="equal">
      <formula>"Very High"</formula>
    </cfRule>
    <cfRule type="cellIs" dxfId="5267" priority="348" stopIfTrue="1" operator="equal">
      <formula>"High"</formula>
    </cfRule>
    <cfRule type="cellIs" dxfId="5266" priority="349" stopIfTrue="1" operator="equal">
      <formula>"Moderate"</formula>
    </cfRule>
  </conditionalFormatting>
  <conditionalFormatting sqref="R49">
    <cfRule type="cellIs" dxfId="5265" priority="338" stopIfTrue="1" operator="equal">
      <formula>"Very High"</formula>
    </cfRule>
    <cfRule type="cellIs" dxfId="5264" priority="339" stopIfTrue="1" operator="equal">
      <formula>"High"</formula>
    </cfRule>
    <cfRule type="cellIs" dxfId="5263" priority="340" stopIfTrue="1" operator="equal">
      <formula>"Moderate"</formula>
    </cfRule>
  </conditionalFormatting>
  <conditionalFormatting sqref="L49">
    <cfRule type="cellIs" dxfId="5262" priority="341" stopIfTrue="1" operator="equal">
      <formula>"Very High"</formula>
    </cfRule>
    <cfRule type="cellIs" dxfId="5261" priority="342" stopIfTrue="1" operator="equal">
      <formula>"High"</formula>
    </cfRule>
    <cfRule type="cellIs" dxfId="5260" priority="343" stopIfTrue="1" operator="equal">
      <formula>"Moderate"</formula>
    </cfRule>
  </conditionalFormatting>
  <conditionalFormatting sqref="AK45">
    <cfRule type="cellIs" dxfId="5259" priority="332" stopIfTrue="1" operator="equal">
      <formula>"Very High"</formula>
    </cfRule>
    <cfRule type="cellIs" dxfId="5258" priority="333" stopIfTrue="1" operator="equal">
      <formula>"High"</formula>
    </cfRule>
    <cfRule type="cellIs" dxfId="5257" priority="334" stopIfTrue="1" operator="equal">
      <formula>"Moderate"</formula>
    </cfRule>
  </conditionalFormatting>
  <conditionalFormatting sqref="AE45">
    <cfRule type="cellIs" dxfId="5256" priority="335" stopIfTrue="1" operator="equal">
      <formula>"Very High"</formula>
    </cfRule>
    <cfRule type="cellIs" dxfId="5255" priority="336" stopIfTrue="1" operator="equal">
      <formula>"High"</formula>
    </cfRule>
    <cfRule type="cellIs" dxfId="5254" priority="337" stopIfTrue="1" operator="equal">
      <formula>"Moderate"</formula>
    </cfRule>
  </conditionalFormatting>
  <conditionalFormatting sqref="AK46">
    <cfRule type="cellIs" dxfId="5253" priority="326" stopIfTrue="1" operator="equal">
      <formula>"Very High"</formula>
    </cfRule>
    <cfRule type="cellIs" dxfId="5252" priority="327" stopIfTrue="1" operator="equal">
      <formula>"High"</formula>
    </cfRule>
    <cfRule type="cellIs" dxfId="5251" priority="328" stopIfTrue="1" operator="equal">
      <formula>"Moderate"</formula>
    </cfRule>
  </conditionalFormatting>
  <conditionalFormatting sqref="AE46">
    <cfRule type="cellIs" dxfId="5250" priority="329" stopIfTrue="1" operator="equal">
      <formula>"Very High"</formula>
    </cfRule>
    <cfRule type="cellIs" dxfId="5249" priority="330" stopIfTrue="1" operator="equal">
      <formula>"High"</formula>
    </cfRule>
    <cfRule type="cellIs" dxfId="5248" priority="331" stopIfTrue="1" operator="equal">
      <formula>"Moderate"</formula>
    </cfRule>
  </conditionalFormatting>
  <conditionalFormatting sqref="AK47">
    <cfRule type="cellIs" dxfId="5247" priority="320" stopIfTrue="1" operator="equal">
      <formula>"Very High"</formula>
    </cfRule>
    <cfRule type="cellIs" dxfId="5246" priority="321" stopIfTrue="1" operator="equal">
      <formula>"High"</formula>
    </cfRule>
    <cfRule type="cellIs" dxfId="5245" priority="322" stopIfTrue="1" operator="equal">
      <formula>"Moderate"</formula>
    </cfRule>
  </conditionalFormatting>
  <conditionalFormatting sqref="AE47">
    <cfRule type="cellIs" dxfId="5244" priority="323" stopIfTrue="1" operator="equal">
      <formula>"Very High"</formula>
    </cfRule>
    <cfRule type="cellIs" dxfId="5243" priority="324" stopIfTrue="1" operator="equal">
      <formula>"High"</formula>
    </cfRule>
    <cfRule type="cellIs" dxfId="5242" priority="325" stopIfTrue="1" operator="equal">
      <formula>"Moderate"</formula>
    </cfRule>
  </conditionalFormatting>
  <conditionalFormatting sqref="AK48">
    <cfRule type="cellIs" dxfId="5241" priority="314" stopIfTrue="1" operator="equal">
      <formula>"Very High"</formula>
    </cfRule>
    <cfRule type="cellIs" dxfId="5240" priority="315" stopIfTrue="1" operator="equal">
      <formula>"High"</formula>
    </cfRule>
    <cfRule type="cellIs" dxfId="5239" priority="316" stopIfTrue="1" operator="equal">
      <formula>"Moderate"</formula>
    </cfRule>
  </conditionalFormatting>
  <conditionalFormatting sqref="AE48">
    <cfRule type="cellIs" dxfId="5238" priority="317" stopIfTrue="1" operator="equal">
      <formula>"Very High"</formula>
    </cfRule>
    <cfRule type="cellIs" dxfId="5237" priority="318" stopIfTrue="1" operator="equal">
      <formula>"High"</formula>
    </cfRule>
    <cfRule type="cellIs" dxfId="5236" priority="319" stopIfTrue="1" operator="equal">
      <formula>"Moderate"</formula>
    </cfRule>
  </conditionalFormatting>
  <conditionalFormatting sqref="AK49">
    <cfRule type="cellIs" dxfId="5235" priority="308" stopIfTrue="1" operator="equal">
      <formula>"Very High"</formula>
    </cfRule>
    <cfRule type="cellIs" dxfId="5234" priority="309" stopIfTrue="1" operator="equal">
      <formula>"High"</formula>
    </cfRule>
    <cfRule type="cellIs" dxfId="5233" priority="310" stopIfTrue="1" operator="equal">
      <formula>"Moderate"</formula>
    </cfRule>
  </conditionalFormatting>
  <conditionalFormatting sqref="AE49">
    <cfRule type="cellIs" dxfId="5232" priority="311" stopIfTrue="1" operator="equal">
      <formula>"Very High"</formula>
    </cfRule>
    <cfRule type="cellIs" dxfId="5231" priority="312" stopIfTrue="1" operator="equal">
      <formula>"High"</formula>
    </cfRule>
    <cfRule type="cellIs" dxfId="5230" priority="313" stopIfTrue="1" operator="equal">
      <formula>"Moderate"</formula>
    </cfRule>
  </conditionalFormatting>
  <conditionalFormatting sqref="BD45">
    <cfRule type="cellIs" dxfId="5229" priority="302" stopIfTrue="1" operator="equal">
      <formula>"Very High"</formula>
    </cfRule>
    <cfRule type="cellIs" dxfId="5228" priority="303" stopIfTrue="1" operator="equal">
      <formula>"High"</formula>
    </cfRule>
    <cfRule type="cellIs" dxfId="5227" priority="304" stopIfTrue="1" operator="equal">
      <formula>"Moderate"</formula>
    </cfRule>
  </conditionalFormatting>
  <conditionalFormatting sqref="AX45">
    <cfRule type="cellIs" dxfId="5226" priority="305" stopIfTrue="1" operator="equal">
      <formula>"Very High"</formula>
    </cfRule>
    <cfRule type="cellIs" dxfId="5225" priority="306" stopIfTrue="1" operator="equal">
      <formula>"High"</formula>
    </cfRule>
    <cfRule type="cellIs" dxfId="5224" priority="307" stopIfTrue="1" operator="equal">
      <formula>"Moderate"</formula>
    </cfRule>
  </conditionalFormatting>
  <conditionalFormatting sqref="BD46">
    <cfRule type="cellIs" dxfId="5223" priority="296" stopIfTrue="1" operator="equal">
      <formula>"Very High"</formula>
    </cfRule>
    <cfRule type="cellIs" dxfId="5222" priority="297" stopIfTrue="1" operator="equal">
      <formula>"High"</formula>
    </cfRule>
    <cfRule type="cellIs" dxfId="5221" priority="298" stopIfTrue="1" operator="equal">
      <formula>"Moderate"</formula>
    </cfRule>
  </conditionalFormatting>
  <conditionalFormatting sqref="AX46">
    <cfRule type="cellIs" dxfId="5220" priority="299" stopIfTrue="1" operator="equal">
      <formula>"Very High"</formula>
    </cfRule>
    <cfRule type="cellIs" dxfId="5219" priority="300" stopIfTrue="1" operator="equal">
      <formula>"High"</formula>
    </cfRule>
    <cfRule type="cellIs" dxfId="5218" priority="301" stopIfTrue="1" operator="equal">
      <formula>"Moderate"</formula>
    </cfRule>
  </conditionalFormatting>
  <conditionalFormatting sqref="BD47">
    <cfRule type="cellIs" dxfId="5217" priority="290" stopIfTrue="1" operator="equal">
      <formula>"Very High"</formula>
    </cfRule>
    <cfRule type="cellIs" dxfId="5216" priority="291" stopIfTrue="1" operator="equal">
      <formula>"High"</formula>
    </cfRule>
    <cfRule type="cellIs" dxfId="5215" priority="292" stopIfTrue="1" operator="equal">
      <formula>"Moderate"</formula>
    </cfRule>
  </conditionalFormatting>
  <conditionalFormatting sqref="AX47">
    <cfRule type="cellIs" dxfId="5214" priority="293" stopIfTrue="1" operator="equal">
      <formula>"Very High"</formula>
    </cfRule>
    <cfRule type="cellIs" dxfId="5213" priority="294" stopIfTrue="1" operator="equal">
      <formula>"High"</formula>
    </cfRule>
    <cfRule type="cellIs" dxfId="5212" priority="295" stopIfTrue="1" operator="equal">
      <formula>"Moderate"</formula>
    </cfRule>
  </conditionalFormatting>
  <conditionalFormatting sqref="BD48">
    <cfRule type="cellIs" dxfId="5211" priority="284" stopIfTrue="1" operator="equal">
      <formula>"Very High"</formula>
    </cfRule>
    <cfRule type="cellIs" dxfId="5210" priority="285" stopIfTrue="1" operator="equal">
      <formula>"High"</formula>
    </cfRule>
    <cfRule type="cellIs" dxfId="5209" priority="286" stopIfTrue="1" operator="equal">
      <formula>"Moderate"</formula>
    </cfRule>
  </conditionalFormatting>
  <conditionalFormatting sqref="AX48">
    <cfRule type="cellIs" dxfId="5208" priority="287" stopIfTrue="1" operator="equal">
      <formula>"Very High"</formula>
    </cfRule>
    <cfRule type="cellIs" dxfId="5207" priority="288" stopIfTrue="1" operator="equal">
      <formula>"High"</formula>
    </cfRule>
    <cfRule type="cellIs" dxfId="5206" priority="289" stopIfTrue="1" operator="equal">
      <formula>"Moderate"</formula>
    </cfRule>
  </conditionalFormatting>
  <conditionalFormatting sqref="BD49">
    <cfRule type="cellIs" dxfId="5205" priority="278" stopIfTrue="1" operator="equal">
      <formula>"Very High"</formula>
    </cfRule>
    <cfRule type="cellIs" dxfId="5204" priority="279" stopIfTrue="1" operator="equal">
      <formula>"High"</formula>
    </cfRule>
    <cfRule type="cellIs" dxfId="5203" priority="280" stopIfTrue="1" operator="equal">
      <formula>"Moderate"</formula>
    </cfRule>
  </conditionalFormatting>
  <conditionalFormatting sqref="AX49">
    <cfRule type="cellIs" dxfId="5202" priority="281" stopIfTrue="1" operator="equal">
      <formula>"Very High"</formula>
    </cfRule>
    <cfRule type="cellIs" dxfId="5201" priority="282" stopIfTrue="1" operator="equal">
      <formula>"High"</formula>
    </cfRule>
    <cfRule type="cellIs" dxfId="5200" priority="283" stopIfTrue="1" operator="equal">
      <formula>"Moderate"</formula>
    </cfRule>
  </conditionalFormatting>
  <conditionalFormatting sqref="BW45">
    <cfRule type="cellIs" dxfId="5199" priority="272" stopIfTrue="1" operator="equal">
      <formula>"Very High"</formula>
    </cfRule>
    <cfRule type="cellIs" dxfId="5198" priority="273" stopIfTrue="1" operator="equal">
      <formula>"High"</formula>
    </cfRule>
    <cfRule type="cellIs" dxfId="5197" priority="274" stopIfTrue="1" operator="equal">
      <formula>"Moderate"</formula>
    </cfRule>
  </conditionalFormatting>
  <conditionalFormatting sqref="BQ45">
    <cfRule type="cellIs" dxfId="5196" priority="275" stopIfTrue="1" operator="equal">
      <formula>"Very High"</formula>
    </cfRule>
    <cfRule type="cellIs" dxfId="5195" priority="276" stopIfTrue="1" operator="equal">
      <formula>"High"</formula>
    </cfRule>
    <cfRule type="cellIs" dxfId="5194" priority="277" stopIfTrue="1" operator="equal">
      <formula>"Moderate"</formula>
    </cfRule>
  </conditionalFormatting>
  <conditionalFormatting sqref="BW46">
    <cfRule type="cellIs" dxfId="5193" priority="266" stopIfTrue="1" operator="equal">
      <formula>"Very High"</formula>
    </cfRule>
    <cfRule type="cellIs" dxfId="5192" priority="267" stopIfTrue="1" operator="equal">
      <formula>"High"</formula>
    </cfRule>
    <cfRule type="cellIs" dxfId="5191" priority="268" stopIfTrue="1" operator="equal">
      <formula>"Moderate"</formula>
    </cfRule>
  </conditionalFormatting>
  <conditionalFormatting sqref="BQ46">
    <cfRule type="cellIs" dxfId="5190" priority="269" stopIfTrue="1" operator="equal">
      <formula>"Very High"</formula>
    </cfRule>
    <cfRule type="cellIs" dxfId="5189" priority="270" stopIfTrue="1" operator="equal">
      <formula>"High"</formula>
    </cfRule>
    <cfRule type="cellIs" dxfId="5188" priority="271" stopIfTrue="1" operator="equal">
      <formula>"Moderate"</formula>
    </cfRule>
  </conditionalFormatting>
  <conditionalFormatting sqref="BW47">
    <cfRule type="cellIs" dxfId="5187" priority="260" stopIfTrue="1" operator="equal">
      <formula>"Very High"</formula>
    </cfRule>
    <cfRule type="cellIs" dxfId="5186" priority="261" stopIfTrue="1" operator="equal">
      <formula>"High"</formula>
    </cfRule>
    <cfRule type="cellIs" dxfId="5185" priority="262" stopIfTrue="1" operator="equal">
      <formula>"Moderate"</formula>
    </cfRule>
  </conditionalFormatting>
  <conditionalFormatting sqref="BQ47">
    <cfRule type="cellIs" dxfId="5184" priority="263" stopIfTrue="1" operator="equal">
      <formula>"Very High"</formula>
    </cfRule>
    <cfRule type="cellIs" dxfId="5183" priority="264" stopIfTrue="1" operator="equal">
      <formula>"High"</formula>
    </cfRule>
    <cfRule type="cellIs" dxfId="5182" priority="265" stopIfTrue="1" operator="equal">
      <formula>"Moderate"</formula>
    </cfRule>
  </conditionalFormatting>
  <conditionalFormatting sqref="BW48">
    <cfRule type="cellIs" dxfId="5181" priority="254" stopIfTrue="1" operator="equal">
      <formula>"Very High"</formula>
    </cfRule>
    <cfRule type="cellIs" dxfId="5180" priority="255" stopIfTrue="1" operator="equal">
      <formula>"High"</formula>
    </cfRule>
    <cfRule type="cellIs" dxfId="5179" priority="256" stopIfTrue="1" operator="equal">
      <formula>"Moderate"</formula>
    </cfRule>
  </conditionalFormatting>
  <conditionalFormatting sqref="BQ48">
    <cfRule type="cellIs" dxfId="5178" priority="257" stopIfTrue="1" operator="equal">
      <formula>"Very High"</formula>
    </cfRule>
    <cfRule type="cellIs" dxfId="5177" priority="258" stopIfTrue="1" operator="equal">
      <formula>"High"</formula>
    </cfRule>
    <cfRule type="cellIs" dxfId="5176" priority="259" stopIfTrue="1" operator="equal">
      <formula>"Moderate"</formula>
    </cfRule>
  </conditionalFormatting>
  <conditionalFormatting sqref="BW49">
    <cfRule type="cellIs" dxfId="5175" priority="248" stopIfTrue="1" operator="equal">
      <formula>"Very High"</formula>
    </cfRule>
    <cfRule type="cellIs" dxfId="5174" priority="249" stopIfTrue="1" operator="equal">
      <formula>"High"</formula>
    </cfRule>
    <cfRule type="cellIs" dxfId="5173" priority="250" stopIfTrue="1" operator="equal">
      <formula>"Moderate"</formula>
    </cfRule>
  </conditionalFormatting>
  <conditionalFormatting sqref="BQ49">
    <cfRule type="cellIs" dxfId="5172" priority="251" stopIfTrue="1" operator="equal">
      <formula>"Very High"</formula>
    </cfRule>
    <cfRule type="cellIs" dxfId="5171" priority="252" stopIfTrue="1" operator="equal">
      <formula>"High"</formula>
    </cfRule>
    <cfRule type="cellIs" dxfId="5170" priority="253" stopIfTrue="1" operator="equal">
      <formula>"Moderate"</formula>
    </cfRule>
  </conditionalFormatting>
  <conditionalFormatting sqref="R53">
    <cfRule type="cellIs" dxfId="5169" priority="242" stopIfTrue="1" operator="equal">
      <formula>"Very High"</formula>
    </cfRule>
    <cfRule type="cellIs" dxfId="5168" priority="243" stopIfTrue="1" operator="equal">
      <formula>"High"</formula>
    </cfRule>
    <cfRule type="cellIs" dxfId="5167" priority="244" stopIfTrue="1" operator="equal">
      <formula>"Moderate"</formula>
    </cfRule>
  </conditionalFormatting>
  <conditionalFormatting sqref="L53">
    <cfRule type="cellIs" dxfId="5166" priority="245" stopIfTrue="1" operator="equal">
      <formula>"Very High"</formula>
    </cfRule>
    <cfRule type="cellIs" dxfId="5165" priority="246" stopIfTrue="1" operator="equal">
      <formula>"High"</formula>
    </cfRule>
    <cfRule type="cellIs" dxfId="5164" priority="247" stopIfTrue="1" operator="equal">
      <formula>"Moderate"</formula>
    </cfRule>
  </conditionalFormatting>
  <conditionalFormatting sqref="AK53">
    <cfRule type="cellIs" dxfId="5163" priority="236" stopIfTrue="1" operator="equal">
      <formula>"Very High"</formula>
    </cfRule>
    <cfRule type="cellIs" dxfId="5162" priority="237" stopIfTrue="1" operator="equal">
      <formula>"High"</formula>
    </cfRule>
    <cfRule type="cellIs" dxfId="5161" priority="238" stopIfTrue="1" operator="equal">
      <formula>"Moderate"</formula>
    </cfRule>
  </conditionalFormatting>
  <conditionalFormatting sqref="AE53">
    <cfRule type="cellIs" dxfId="5160" priority="239" stopIfTrue="1" operator="equal">
      <formula>"Very High"</formula>
    </cfRule>
    <cfRule type="cellIs" dxfId="5159" priority="240" stopIfTrue="1" operator="equal">
      <formula>"High"</formula>
    </cfRule>
    <cfRule type="cellIs" dxfId="5158" priority="241" stopIfTrue="1" operator="equal">
      <formula>"Moderate"</formula>
    </cfRule>
  </conditionalFormatting>
  <conditionalFormatting sqref="BD53">
    <cfRule type="cellIs" dxfId="5157" priority="230" stopIfTrue="1" operator="equal">
      <formula>"Very High"</formula>
    </cfRule>
    <cfRule type="cellIs" dxfId="5156" priority="231" stopIfTrue="1" operator="equal">
      <formula>"High"</formula>
    </cfRule>
    <cfRule type="cellIs" dxfId="5155" priority="232" stopIfTrue="1" operator="equal">
      <formula>"Moderate"</formula>
    </cfRule>
  </conditionalFormatting>
  <conditionalFormatting sqref="AX53">
    <cfRule type="cellIs" dxfId="5154" priority="233" stopIfTrue="1" operator="equal">
      <formula>"Very High"</formula>
    </cfRule>
    <cfRule type="cellIs" dxfId="5153" priority="234" stopIfTrue="1" operator="equal">
      <formula>"High"</formula>
    </cfRule>
    <cfRule type="cellIs" dxfId="5152" priority="235" stopIfTrue="1" operator="equal">
      <formula>"Moderate"</formula>
    </cfRule>
  </conditionalFormatting>
  <conditionalFormatting sqref="BW53">
    <cfRule type="cellIs" dxfId="5151" priority="224" stopIfTrue="1" operator="equal">
      <formula>"Very High"</formula>
    </cfRule>
    <cfRule type="cellIs" dxfId="5150" priority="225" stopIfTrue="1" operator="equal">
      <formula>"High"</formula>
    </cfRule>
    <cfRule type="cellIs" dxfId="5149" priority="226" stopIfTrue="1" operator="equal">
      <formula>"Moderate"</formula>
    </cfRule>
  </conditionalFormatting>
  <conditionalFormatting sqref="BQ53">
    <cfRule type="cellIs" dxfId="5148" priority="227" stopIfTrue="1" operator="equal">
      <formula>"Very High"</formula>
    </cfRule>
    <cfRule type="cellIs" dxfId="5147" priority="228" stopIfTrue="1" operator="equal">
      <formula>"High"</formula>
    </cfRule>
    <cfRule type="cellIs" dxfId="5146" priority="229" stopIfTrue="1" operator="equal">
      <formula>"Moderate"</formula>
    </cfRule>
  </conditionalFormatting>
  <conditionalFormatting sqref="R55">
    <cfRule type="cellIs" dxfId="5145" priority="218" stopIfTrue="1" operator="equal">
      <formula>"Very High"</formula>
    </cfRule>
    <cfRule type="cellIs" dxfId="5144" priority="219" stopIfTrue="1" operator="equal">
      <formula>"High"</formula>
    </cfRule>
    <cfRule type="cellIs" dxfId="5143" priority="220" stopIfTrue="1" operator="equal">
      <formula>"Moderate"</formula>
    </cfRule>
  </conditionalFormatting>
  <conditionalFormatting sqref="L55">
    <cfRule type="cellIs" dxfId="5142" priority="221" stopIfTrue="1" operator="equal">
      <formula>"Very High"</formula>
    </cfRule>
    <cfRule type="cellIs" dxfId="5141" priority="222" stopIfTrue="1" operator="equal">
      <formula>"High"</formula>
    </cfRule>
    <cfRule type="cellIs" dxfId="5140" priority="223" stopIfTrue="1" operator="equal">
      <formula>"Moderate"</formula>
    </cfRule>
  </conditionalFormatting>
  <conditionalFormatting sqref="AK55">
    <cfRule type="cellIs" dxfId="5139" priority="212" stopIfTrue="1" operator="equal">
      <formula>"Very High"</formula>
    </cfRule>
    <cfRule type="cellIs" dxfId="5138" priority="213" stopIfTrue="1" operator="equal">
      <formula>"High"</formula>
    </cfRule>
    <cfRule type="cellIs" dxfId="5137" priority="214" stopIfTrue="1" operator="equal">
      <formula>"Moderate"</formula>
    </cfRule>
  </conditionalFormatting>
  <conditionalFormatting sqref="AE55">
    <cfRule type="cellIs" dxfId="5136" priority="215" stopIfTrue="1" operator="equal">
      <formula>"Very High"</formula>
    </cfRule>
    <cfRule type="cellIs" dxfId="5135" priority="216" stopIfTrue="1" operator="equal">
      <formula>"High"</formula>
    </cfRule>
    <cfRule type="cellIs" dxfId="5134" priority="217" stopIfTrue="1" operator="equal">
      <formula>"Moderate"</formula>
    </cfRule>
  </conditionalFormatting>
  <conditionalFormatting sqref="BW55">
    <cfRule type="cellIs" dxfId="5133" priority="206" stopIfTrue="1" operator="equal">
      <formula>"Very High"</formula>
    </cfRule>
    <cfRule type="cellIs" dxfId="5132" priority="207" stopIfTrue="1" operator="equal">
      <formula>"High"</formula>
    </cfRule>
    <cfRule type="cellIs" dxfId="5131" priority="208" stopIfTrue="1" operator="equal">
      <formula>"Moderate"</formula>
    </cfRule>
  </conditionalFormatting>
  <conditionalFormatting sqref="BQ55">
    <cfRule type="cellIs" dxfId="5130" priority="209" stopIfTrue="1" operator="equal">
      <formula>"Very High"</formula>
    </cfRule>
    <cfRule type="cellIs" dxfId="5129" priority="210" stopIfTrue="1" operator="equal">
      <formula>"High"</formula>
    </cfRule>
    <cfRule type="cellIs" dxfId="5128" priority="211" stopIfTrue="1" operator="equal">
      <formula>"Moderate"</formula>
    </cfRule>
  </conditionalFormatting>
  <conditionalFormatting sqref="R56">
    <cfRule type="cellIs" dxfId="5127" priority="200" stopIfTrue="1" operator="equal">
      <formula>"Very High"</formula>
    </cfRule>
    <cfRule type="cellIs" dxfId="5126" priority="201" stopIfTrue="1" operator="equal">
      <formula>"High"</formula>
    </cfRule>
    <cfRule type="cellIs" dxfId="5125" priority="202" stopIfTrue="1" operator="equal">
      <formula>"Moderate"</formula>
    </cfRule>
  </conditionalFormatting>
  <conditionalFormatting sqref="L56">
    <cfRule type="cellIs" dxfId="5124" priority="203" stopIfTrue="1" operator="equal">
      <formula>"Very High"</formula>
    </cfRule>
    <cfRule type="cellIs" dxfId="5123" priority="204" stopIfTrue="1" operator="equal">
      <formula>"High"</formula>
    </cfRule>
    <cfRule type="cellIs" dxfId="5122" priority="205" stopIfTrue="1" operator="equal">
      <formula>"Moderate"</formula>
    </cfRule>
  </conditionalFormatting>
  <conditionalFormatting sqref="AK56">
    <cfRule type="cellIs" dxfId="5121" priority="194" stopIfTrue="1" operator="equal">
      <formula>"Very High"</formula>
    </cfRule>
    <cfRule type="cellIs" dxfId="5120" priority="195" stopIfTrue="1" operator="equal">
      <formula>"High"</formula>
    </cfRule>
    <cfRule type="cellIs" dxfId="5119" priority="196" stopIfTrue="1" operator="equal">
      <formula>"Moderate"</formula>
    </cfRule>
  </conditionalFormatting>
  <conditionalFormatting sqref="AE56">
    <cfRule type="cellIs" dxfId="5118" priority="197" stopIfTrue="1" operator="equal">
      <formula>"Very High"</formula>
    </cfRule>
    <cfRule type="cellIs" dxfId="5117" priority="198" stopIfTrue="1" operator="equal">
      <formula>"High"</formula>
    </cfRule>
    <cfRule type="cellIs" dxfId="5116" priority="199" stopIfTrue="1" operator="equal">
      <formula>"Moderate"</formula>
    </cfRule>
  </conditionalFormatting>
  <conditionalFormatting sqref="BD56">
    <cfRule type="cellIs" dxfId="5115" priority="188" stopIfTrue="1" operator="equal">
      <formula>"Very High"</formula>
    </cfRule>
    <cfRule type="cellIs" dxfId="5114" priority="189" stopIfTrue="1" operator="equal">
      <formula>"High"</formula>
    </cfRule>
    <cfRule type="cellIs" dxfId="5113" priority="190" stopIfTrue="1" operator="equal">
      <formula>"Moderate"</formula>
    </cfRule>
  </conditionalFormatting>
  <conditionalFormatting sqref="AX56">
    <cfRule type="cellIs" dxfId="5112" priority="191" stopIfTrue="1" operator="equal">
      <formula>"Very High"</formula>
    </cfRule>
    <cfRule type="cellIs" dxfId="5111" priority="192" stopIfTrue="1" operator="equal">
      <formula>"High"</formula>
    </cfRule>
    <cfRule type="cellIs" dxfId="5110" priority="193" stopIfTrue="1" operator="equal">
      <formula>"Moderate"</formula>
    </cfRule>
  </conditionalFormatting>
  <conditionalFormatting sqref="R57:R68">
    <cfRule type="cellIs" dxfId="5109" priority="182" stopIfTrue="1" operator="equal">
      <formula>"Very High"</formula>
    </cfRule>
    <cfRule type="cellIs" dxfId="5108" priority="183" stopIfTrue="1" operator="equal">
      <formula>"High"</formula>
    </cfRule>
    <cfRule type="cellIs" dxfId="5107" priority="184" stopIfTrue="1" operator="equal">
      <formula>"Moderate"</formula>
    </cfRule>
  </conditionalFormatting>
  <conditionalFormatting sqref="L57:L68">
    <cfRule type="cellIs" dxfId="5106" priority="185" stopIfTrue="1" operator="equal">
      <formula>"Very High"</formula>
    </cfRule>
    <cfRule type="cellIs" dxfId="5105" priority="186" stopIfTrue="1" operator="equal">
      <formula>"High"</formula>
    </cfRule>
    <cfRule type="cellIs" dxfId="5104" priority="187" stopIfTrue="1" operator="equal">
      <formula>"Moderate"</formula>
    </cfRule>
  </conditionalFormatting>
  <conditionalFormatting sqref="AK57:AK68">
    <cfRule type="cellIs" dxfId="5103" priority="176" stopIfTrue="1" operator="equal">
      <formula>"Very High"</formula>
    </cfRule>
    <cfRule type="cellIs" dxfId="5102" priority="177" stopIfTrue="1" operator="equal">
      <formula>"High"</formula>
    </cfRule>
    <cfRule type="cellIs" dxfId="5101" priority="178" stopIfTrue="1" operator="equal">
      <formula>"Moderate"</formula>
    </cfRule>
  </conditionalFormatting>
  <conditionalFormatting sqref="AE57:AE68">
    <cfRule type="cellIs" dxfId="5100" priority="179" stopIfTrue="1" operator="equal">
      <formula>"Very High"</formula>
    </cfRule>
    <cfRule type="cellIs" dxfId="5099" priority="180" stopIfTrue="1" operator="equal">
      <formula>"High"</formula>
    </cfRule>
    <cfRule type="cellIs" dxfId="5098" priority="181" stopIfTrue="1" operator="equal">
      <formula>"Moderate"</formula>
    </cfRule>
  </conditionalFormatting>
  <conditionalFormatting sqref="BD57:BD60">
    <cfRule type="cellIs" dxfId="5097" priority="170" stopIfTrue="1" operator="equal">
      <formula>"Very High"</formula>
    </cfRule>
    <cfRule type="cellIs" dxfId="5096" priority="171" stopIfTrue="1" operator="equal">
      <formula>"High"</formula>
    </cfRule>
    <cfRule type="cellIs" dxfId="5095" priority="172" stopIfTrue="1" operator="equal">
      <formula>"Moderate"</formula>
    </cfRule>
  </conditionalFormatting>
  <conditionalFormatting sqref="AX57:AX60">
    <cfRule type="cellIs" dxfId="5094" priority="173" stopIfTrue="1" operator="equal">
      <formula>"Very High"</formula>
    </cfRule>
    <cfRule type="cellIs" dxfId="5093" priority="174" stopIfTrue="1" operator="equal">
      <formula>"High"</formula>
    </cfRule>
    <cfRule type="cellIs" dxfId="5092" priority="175" stopIfTrue="1" operator="equal">
      <formula>"Moderate"</formula>
    </cfRule>
  </conditionalFormatting>
  <conditionalFormatting sqref="BD62">
    <cfRule type="cellIs" dxfId="5091" priority="164" stopIfTrue="1" operator="equal">
      <formula>"Very High"</formula>
    </cfRule>
    <cfRule type="cellIs" dxfId="5090" priority="165" stopIfTrue="1" operator="equal">
      <formula>"High"</formula>
    </cfRule>
    <cfRule type="cellIs" dxfId="5089" priority="166" stopIfTrue="1" operator="equal">
      <formula>"Moderate"</formula>
    </cfRule>
  </conditionalFormatting>
  <conditionalFormatting sqref="AX62">
    <cfRule type="cellIs" dxfId="5088" priority="167" stopIfTrue="1" operator="equal">
      <formula>"Very High"</formula>
    </cfRule>
    <cfRule type="cellIs" dxfId="5087" priority="168" stopIfTrue="1" operator="equal">
      <formula>"High"</formula>
    </cfRule>
    <cfRule type="cellIs" dxfId="5086" priority="169" stopIfTrue="1" operator="equal">
      <formula>"Moderate"</formula>
    </cfRule>
  </conditionalFormatting>
  <conditionalFormatting sqref="BD64">
    <cfRule type="cellIs" dxfId="5085" priority="158" stopIfTrue="1" operator="equal">
      <formula>"Very High"</formula>
    </cfRule>
    <cfRule type="cellIs" dxfId="5084" priority="159" stopIfTrue="1" operator="equal">
      <formula>"High"</formula>
    </cfRule>
    <cfRule type="cellIs" dxfId="5083" priority="160" stopIfTrue="1" operator="equal">
      <formula>"Moderate"</formula>
    </cfRule>
  </conditionalFormatting>
  <conditionalFormatting sqref="AX64">
    <cfRule type="cellIs" dxfId="5082" priority="161" stopIfTrue="1" operator="equal">
      <formula>"Very High"</formula>
    </cfRule>
    <cfRule type="cellIs" dxfId="5081" priority="162" stopIfTrue="1" operator="equal">
      <formula>"High"</formula>
    </cfRule>
    <cfRule type="cellIs" dxfId="5080" priority="163" stopIfTrue="1" operator="equal">
      <formula>"Moderate"</formula>
    </cfRule>
  </conditionalFormatting>
  <conditionalFormatting sqref="BD67">
    <cfRule type="cellIs" dxfId="5079" priority="152" stopIfTrue="1" operator="equal">
      <formula>"Very High"</formula>
    </cfRule>
    <cfRule type="cellIs" dxfId="5078" priority="153" stopIfTrue="1" operator="equal">
      <formula>"High"</formula>
    </cfRule>
    <cfRule type="cellIs" dxfId="5077" priority="154" stopIfTrue="1" operator="equal">
      <formula>"Moderate"</formula>
    </cfRule>
  </conditionalFormatting>
  <conditionalFormatting sqref="AX67">
    <cfRule type="cellIs" dxfId="5076" priority="155" stopIfTrue="1" operator="equal">
      <formula>"Very High"</formula>
    </cfRule>
    <cfRule type="cellIs" dxfId="5075" priority="156" stopIfTrue="1" operator="equal">
      <formula>"High"</formula>
    </cfRule>
    <cfRule type="cellIs" dxfId="5074" priority="157" stopIfTrue="1" operator="equal">
      <formula>"Moderate"</formula>
    </cfRule>
  </conditionalFormatting>
  <conditionalFormatting sqref="BD68">
    <cfRule type="cellIs" dxfId="5073" priority="146" stopIfTrue="1" operator="equal">
      <formula>"Very High"</formula>
    </cfRule>
    <cfRule type="cellIs" dxfId="5072" priority="147" stopIfTrue="1" operator="equal">
      <formula>"High"</formula>
    </cfRule>
    <cfRule type="cellIs" dxfId="5071" priority="148" stopIfTrue="1" operator="equal">
      <formula>"Moderate"</formula>
    </cfRule>
  </conditionalFormatting>
  <conditionalFormatting sqref="AX68">
    <cfRule type="cellIs" dxfId="5070" priority="149" stopIfTrue="1" operator="equal">
      <formula>"Very High"</formula>
    </cfRule>
    <cfRule type="cellIs" dxfId="5069" priority="150" stopIfTrue="1" operator="equal">
      <formula>"High"</formula>
    </cfRule>
    <cfRule type="cellIs" dxfId="5068" priority="151" stopIfTrue="1" operator="equal">
      <formula>"Moderate"</formula>
    </cfRule>
  </conditionalFormatting>
  <conditionalFormatting sqref="BW57:BW63 BW69">
    <cfRule type="cellIs" dxfId="5067" priority="140" stopIfTrue="1" operator="equal">
      <formula>"Very High"</formula>
    </cfRule>
    <cfRule type="cellIs" dxfId="5066" priority="141" stopIfTrue="1" operator="equal">
      <formula>"High"</formula>
    </cfRule>
    <cfRule type="cellIs" dxfId="5065" priority="142" stopIfTrue="1" operator="equal">
      <formula>"Moderate"</formula>
    </cfRule>
  </conditionalFormatting>
  <conditionalFormatting sqref="BQ57">
    <cfRule type="cellIs" dxfId="5064" priority="143" stopIfTrue="1" operator="equal">
      <formula>"Very High"</formula>
    </cfRule>
    <cfRule type="cellIs" dxfId="5063" priority="144" stopIfTrue="1" operator="equal">
      <formula>"High"</formula>
    </cfRule>
    <cfRule type="cellIs" dxfId="5062" priority="145" stopIfTrue="1" operator="equal">
      <formula>"Moderate"</formula>
    </cfRule>
  </conditionalFormatting>
  <conditionalFormatting sqref="BQ58">
    <cfRule type="cellIs" dxfId="5061" priority="137" stopIfTrue="1" operator="equal">
      <formula>"Very High"</formula>
    </cfRule>
    <cfRule type="cellIs" dxfId="5060" priority="138" stopIfTrue="1" operator="equal">
      <formula>"High"</formula>
    </cfRule>
    <cfRule type="cellIs" dxfId="5059" priority="139" stopIfTrue="1" operator="equal">
      <formula>"Moderate"</formula>
    </cfRule>
  </conditionalFormatting>
  <conditionalFormatting sqref="BQ59">
    <cfRule type="cellIs" dxfId="5058" priority="131" stopIfTrue="1" operator="equal">
      <formula>"Very High"</formula>
    </cfRule>
    <cfRule type="cellIs" dxfId="5057" priority="132" stopIfTrue="1" operator="equal">
      <formula>"High"</formula>
    </cfRule>
    <cfRule type="cellIs" dxfId="5056" priority="133" stopIfTrue="1" operator="equal">
      <formula>"Moderate"</formula>
    </cfRule>
  </conditionalFormatting>
  <conditionalFormatting sqref="K5:K74">
    <cfRule type="cellIs" dxfId="5055" priority="125" stopIfTrue="1" operator="equal">
      <formula>"Very High"</formula>
    </cfRule>
    <cfRule type="cellIs" dxfId="5054" priority="126" stopIfTrue="1" operator="equal">
      <formula>"High"</formula>
    </cfRule>
    <cfRule type="cellIs" dxfId="5053" priority="127" stopIfTrue="1" operator="equal">
      <formula>"Moderate"</formula>
    </cfRule>
  </conditionalFormatting>
  <conditionalFormatting sqref="Q5:Q74">
    <cfRule type="cellIs" dxfId="5052" priority="122" stopIfTrue="1" operator="equal">
      <formula>"Very High"</formula>
    </cfRule>
    <cfRule type="cellIs" dxfId="5051" priority="123" stopIfTrue="1" operator="equal">
      <formula>"High"</formula>
    </cfRule>
    <cfRule type="cellIs" dxfId="5050" priority="124" stopIfTrue="1" operator="equal">
      <formula>"Moderate"</formula>
    </cfRule>
  </conditionalFormatting>
  <conditionalFormatting sqref="AD75:AD1048576 AD1:AD3">
    <cfRule type="cellIs" dxfId="5049" priority="121" stopIfTrue="1" operator="equal">
      <formula>"Y"</formula>
    </cfRule>
  </conditionalFormatting>
  <conditionalFormatting sqref="AD5:AD25 AD27:AD74">
    <cfRule type="cellIs" dxfId="5048" priority="118" stopIfTrue="1" operator="equal">
      <formula>"Very High"</formula>
    </cfRule>
    <cfRule type="cellIs" dxfId="5047" priority="119" stopIfTrue="1" operator="equal">
      <formula>"High"</formula>
    </cfRule>
    <cfRule type="cellIs" dxfId="5046" priority="120" stopIfTrue="1" operator="equal">
      <formula>"Moderate"</formula>
    </cfRule>
  </conditionalFormatting>
  <conditionalFormatting sqref="AJ75:AJ1048576 AJ1:AJ3">
    <cfRule type="cellIs" dxfId="5045" priority="117" stopIfTrue="1" operator="equal">
      <formula>"Y"</formula>
    </cfRule>
  </conditionalFormatting>
  <conditionalFormatting sqref="AW75:AW1048576 AW1:AW3">
    <cfRule type="cellIs" dxfId="5044" priority="113" stopIfTrue="1" operator="equal">
      <formula>"Y"</formula>
    </cfRule>
  </conditionalFormatting>
  <conditionalFormatting sqref="AW5:AW74">
    <cfRule type="cellIs" dxfId="5043" priority="110" stopIfTrue="1" operator="equal">
      <formula>"Very High"</formula>
    </cfRule>
    <cfRule type="cellIs" dxfId="5042" priority="111" stopIfTrue="1" operator="equal">
      <formula>"High"</formula>
    </cfRule>
    <cfRule type="cellIs" dxfId="5041" priority="112" stopIfTrue="1" operator="equal">
      <formula>"Moderate"</formula>
    </cfRule>
  </conditionalFormatting>
  <conditionalFormatting sqref="BC75:BC1048576 BC1:BC3">
    <cfRule type="cellIs" dxfId="5040" priority="109" stopIfTrue="1" operator="equal">
      <formula>"Y"</formula>
    </cfRule>
  </conditionalFormatting>
  <conditionalFormatting sqref="BP75:BP1048576 BP1:BP3">
    <cfRule type="cellIs" dxfId="5039" priority="105" stopIfTrue="1" operator="equal">
      <formula>"Y"</formula>
    </cfRule>
  </conditionalFormatting>
  <conditionalFormatting sqref="BP5:BP74">
    <cfRule type="cellIs" dxfId="5038" priority="102" stopIfTrue="1" operator="equal">
      <formula>"Very High"</formula>
    </cfRule>
    <cfRule type="cellIs" dxfId="5037" priority="103" stopIfTrue="1" operator="equal">
      <formula>"High"</formula>
    </cfRule>
    <cfRule type="cellIs" dxfId="5036" priority="104" stopIfTrue="1" operator="equal">
      <formula>"Moderate"</formula>
    </cfRule>
  </conditionalFormatting>
  <conditionalFormatting sqref="BV75:BV1048576 BV1:BV3">
    <cfRule type="cellIs" dxfId="5035" priority="101" stopIfTrue="1" operator="equal">
      <formula>"Y"</formula>
    </cfRule>
  </conditionalFormatting>
  <conditionalFormatting sqref="BW64">
    <cfRule type="cellIs" dxfId="5025" priority="68" stopIfTrue="1" operator="equal">
      <formula>"Very High"</formula>
    </cfRule>
    <cfRule type="cellIs" dxfId="5024" priority="69" stopIfTrue="1" operator="equal">
      <formula>"High"</formula>
    </cfRule>
    <cfRule type="cellIs" dxfId="5023" priority="70" stopIfTrue="1" operator="equal">
      <formula>"Moderate"</formula>
    </cfRule>
  </conditionalFormatting>
  <conditionalFormatting sqref="BQ64">
    <cfRule type="cellIs" dxfId="5022" priority="71" stopIfTrue="1" operator="equal">
      <formula>"Very High"</formula>
    </cfRule>
    <cfRule type="cellIs" dxfId="5021" priority="72" stopIfTrue="1" operator="equal">
      <formula>"High"</formula>
    </cfRule>
    <cfRule type="cellIs" dxfId="5020" priority="73" stopIfTrue="1" operator="equal">
      <formula>"Moderate"</formula>
    </cfRule>
  </conditionalFormatting>
  <conditionalFormatting sqref="BW65">
    <cfRule type="cellIs" dxfId="5019" priority="62" stopIfTrue="1" operator="equal">
      <formula>"Very High"</formula>
    </cfRule>
    <cfRule type="cellIs" dxfId="5018" priority="63" stopIfTrue="1" operator="equal">
      <formula>"High"</formula>
    </cfRule>
    <cfRule type="cellIs" dxfId="5017" priority="64" stopIfTrue="1" operator="equal">
      <formula>"Moderate"</formula>
    </cfRule>
  </conditionalFormatting>
  <conditionalFormatting sqref="BQ65">
    <cfRule type="cellIs" dxfId="5016" priority="65" stopIfTrue="1" operator="equal">
      <formula>"Very High"</formula>
    </cfRule>
    <cfRule type="cellIs" dxfId="5015" priority="66" stopIfTrue="1" operator="equal">
      <formula>"High"</formula>
    </cfRule>
    <cfRule type="cellIs" dxfId="5014" priority="67" stopIfTrue="1" operator="equal">
      <formula>"Moderate"</formula>
    </cfRule>
  </conditionalFormatting>
  <conditionalFormatting sqref="BW66">
    <cfRule type="cellIs" dxfId="5013" priority="56" stopIfTrue="1" operator="equal">
      <formula>"Very High"</formula>
    </cfRule>
    <cfRule type="cellIs" dxfId="5012" priority="57" stopIfTrue="1" operator="equal">
      <formula>"High"</formula>
    </cfRule>
    <cfRule type="cellIs" dxfId="5011" priority="58" stopIfTrue="1" operator="equal">
      <formula>"Moderate"</formula>
    </cfRule>
  </conditionalFormatting>
  <conditionalFormatting sqref="BQ66">
    <cfRule type="cellIs" dxfId="5010" priority="59" stopIfTrue="1" operator="equal">
      <formula>"Very High"</formula>
    </cfRule>
    <cfRule type="cellIs" dxfId="5009" priority="60" stopIfTrue="1" operator="equal">
      <formula>"High"</formula>
    </cfRule>
    <cfRule type="cellIs" dxfId="5008" priority="61" stopIfTrue="1" operator="equal">
      <formula>"Moderate"</formula>
    </cfRule>
  </conditionalFormatting>
  <conditionalFormatting sqref="BW67">
    <cfRule type="cellIs" dxfId="5007" priority="50" stopIfTrue="1" operator="equal">
      <formula>"Very High"</formula>
    </cfRule>
    <cfRule type="cellIs" dxfId="5006" priority="51" stopIfTrue="1" operator="equal">
      <formula>"High"</formula>
    </cfRule>
    <cfRule type="cellIs" dxfId="5005" priority="52" stopIfTrue="1" operator="equal">
      <formula>"Moderate"</formula>
    </cfRule>
  </conditionalFormatting>
  <conditionalFormatting sqref="BQ67">
    <cfRule type="cellIs" dxfId="5004" priority="53" stopIfTrue="1" operator="equal">
      <formula>"Very High"</formula>
    </cfRule>
    <cfRule type="cellIs" dxfId="5003" priority="54" stopIfTrue="1" operator="equal">
      <formula>"High"</formula>
    </cfRule>
    <cfRule type="cellIs" dxfId="5002" priority="55" stopIfTrue="1" operator="equal">
      <formula>"Moderate"</formula>
    </cfRule>
  </conditionalFormatting>
  <conditionalFormatting sqref="BW68">
    <cfRule type="cellIs" dxfId="5001" priority="44" stopIfTrue="1" operator="equal">
      <formula>"Very High"</formula>
    </cfRule>
    <cfRule type="cellIs" dxfId="5000" priority="45" stopIfTrue="1" operator="equal">
      <formula>"High"</formula>
    </cfRule>
    <cfRule type="cellIs" dxfId="4999" priority="46" stopIfTrue="1" operator="equal">
      <formula>"Moderate"</formula>
    </cfRule>
  </conditionalFormatting>
  <conditionalFormatting sqref="BQ68">
    <cfRule type="cellIs" dxfId="4998" priority="47" stopIfTrue="1" operator="equal">
      <formula>"Very High"</formula>
    </cfRule>
    <cfRule type="cellIs" dxfId="4997" priority="48" stopIfTrue="1" operator="equal">
      <formula>"High"</formula>
    </cfRule>
    <cfRule type="cellIs" dxfId="4996" priority="49" stopIfTrue="1" operator="equal">
      <formula>"Moderate"</formula>
    </cfRule>
  </conditionalFormatting>
  <conditionalFormatting sqref="AE26">
    <cfRule type="cellIs" dxfId="4995" priority="41" stopIfTrue="1" operator="equal">
      <formula>"Very High"</formula>
    </cfRule>
    <cfRule type="cellIs" dxfId="4994" priority="42" stopIfTrue="1" operator="equal">
      <formula>"High"</formula>
    </cfRule>
    <cfRule type="cellIs" dxfId="4993" priority="43" stopIfTrue="1" operator="equal">
      <formula>"Moderate"</formula>
    </cfRule>
  </conditionalFormatting>
  <conditionalFormatting sqref="AK26">
    <cfRule type="cellIs" dxfId="4992" priority="38" stopIfTrue="1" operator="equal">
      <formula>"Very High"</formula>
    </cfRule>
    <cfRule type="cellIs" dxfId="4991" priority="39" stopIfTrue="1" operator="equal">
      <formula>"High"</formula>
    </cfRule>
    <cfRule type="cellIs" dxfId="4990" priority="40" stopIfTrue="1" operator="equal">
      <formula>"Moderate"</formula>
    </cfRule>
  </conditionalFormatting>
  <conditionalFormatting sqref="Z26:AC26 AK26 AE26:AI26">
    <cfRule type="cellIs" dxfId="4989" priority="37" stopIfTrue="1" operator="equal">
      <formula>"Y"</formula>
    </cfRule>
  </conditionalFormatting>
  <conditionalFormatting sqref="AD26">
    <cfRule type="cellIs" dxfId="4988" priority="34" stopIfTrue="1" operator="equal">
      <formula>"Very High"</formula>
    </cfRule>
    <cfRule type="cellIs" dxfId="4987" priority="35" stopIfTrue="1" operator="equal">
      <formula>"High"</formula>
    </cfRule>
    <cfRule type="cellIs" dxfId="4986" priority="36" stopIfTrue="1" operator="equal">
      <formula>"Moderate"</formula>
    </cfRule>
  </conditionalFormatting>
  <conditionalFormatting sqref="R26">
    <cfRule type="cellIs" dxfId="4982" priority="25" stopIfTrue="1" operator="equal">
      <formula>"Very High"</formula>
    </cfRule>
    <cfRule type="cellIs" dxfId="4981" priority="26" stopIfTrue="1" operator="equal">
      <formula>"High"</formula>
    </cfRule>
    <cfRule type="cellIs" dxfId="4980" priority="27" stopIfTrue="1" operator="equal">
      <formula>"Moderate"</formula>
    </cfRule>
  </conditionalFormatting>
  <conditionalFormatting sqref="L26">
    <cfRule type="cellIs" dxfId="4979" priority="28" stopIfTrue="1" operator="equal">
      <formula>"Very High"</formula>
    </cfRule>
    <cfRule type="cellIs" dxfId="4978" priority="29" stopIfTrue="1" operator="equal">
      <formula>"High"</formula>
    </cfRule>
    <cfRule type="cellIs" dxfId="4977" priority="30" stopIfTrue="1" operator="equal">
      <formula>"Moderate"</formula>
    </cfRule>
  </conditionalFormatting>
  <conditionalFormatting sqref="BD26">
    <cfRule type="cellIs" dxfId="4976" priority="13" stopIfTrue="1" operator="equal">
      <formula>"Very High"</formula>
    </cfRule>
    <cfRule type="cellIs" dxfId="4975" priority="14" stopIfTrue="1" operator="equal">
      <formula>"High"</formula>
    </cfRule>
    <cfRule type="cellIs" dxfId="4974" priority="15" stopIfTrue="1" operator="equal">
      <formula>"Moderate"</formula>
    </cfRule>
  </conditionalFormatting>
  <conditionalFormatting sqref="AX26">
    <cfRule type="cellIs" dxfId="4973" priority="10" stopIfTrue="1" operator="equal">
      <formula>"Very High"</formula>
    </cfRule>
    <cfRule type="cellIs" dxfId="4972" priority="11" stopIfTrue="1" operator="equal">
      <formula>"High"</formula>
    </cfRule>
    <cfRule type="cellIs" dxfId="4971" priority="12" stopIfTrue="1" operator="equal">
      <formula>"Moderate"</formula>
    </cfRule>
  </conditionalFormatting>
  <conditionalFormatting sqref="AJ5:AJ74">
    <cfRule type="cellIs" dxfId="4967" priority="7" stopIfTrue="1" operator="equal">
      <formula>"Very High"</formula>
    </cfRule>
    <cfRule type="cellIs" dxfId="4966" priority="8" stopIfTrue="1" operator="equal">
      <formula>"High"</formula>
    </cfRule>
    <cfRule type="cellIs" dxfId="4965" priority="9" stopIfTrue="1" operator="equal">
      <formula>"Moderate"</formula>
    </cfRule>
  </conditionalFormatting>
  <conditionalFormatting sqref="BC5:BC74">
    <cfRule type="cellIs" dxfId="4964" priority="4" stopIfTrue="1" operator="equal">
      <formula>"Very High"</formula>
    </cfRule>
    <cfRule type="cellIs" dxfId="4963" priority="5" stopIfTrue="1" operator="equal">
      <formula>"High"</formula>
    </cfRule>
    <cfRule type="cellIs" dxfId="4962" priority="6" stopIfTrue="1" operator="equal">
      <formula>"Moderate"</formula>
    </cfRule>
  </conditionalFormatting>
  <conditionalFormatting sqref="BV5:BV74">
    <cfRule type="cellIs" dxfId="4961" priority="1" stopIfTrue="1" operator="equal">
      <formula>"Very High"</formula>
    </cfRule>
    <cfRule type="cellIs" dxfId="4960" priority="2" stopIfTrue="1" operator="equal">
      <formula>"High"</formula>
    </cfRule>
    <cfRule type="cellIs" dxfId="4959" priority="3" stopIfTrue="1" operator="equal">
      <formula>"Moderate"</formula>
    </cfRule>
  </conditionalFormatting>
  <printOptions gridLines="1"/>
  <pageMargins left="0.17" right="0.22" top="0.49" bottom="0.47" header="0.34" footer="0.26"/>
  <pageSetup scale="10" fitToHeight="0" orientation="landscape" r:id="rId1"/>
  <headerFooter alignWithMargins="0">
    <oddFooter>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43EEA-EED3-0E48-ADD4-334FE70B7806}">
  <sheetPr>
    <tabColor indexed="17"/>
    <pageSetUpPr fitToPage="1"/>
  </sheetPr>
  <dimension ref="A1:HF74"/>
  <sheetViews>
    <sheetView topLeftCell="C1" zoomScale="65" zoomScaleNormal="79" zoomScaleSheetLayoutView="75" workbookViewId="0">
      <pane xSplit="3" ySplit="2" topLeftCell="GS3" activePane="bottomRight" state="frozen"/>
      <selection activeCell="F14" sqref="F14"/>
      <selection pane="topRight" activeCell="F14" sqref="F14"/>
      <selection pane="bottomLeft" activeCell="F14" sqref="F14"/>
      <selection pane="bottomRight" activeCell="GV5" sqref="GV5:GV74"/>
    </sheetView>
  </sheetViews>
  <sheetFormatPr baseColWidth="10" defaultColWidth="9.5" defaultRowHeight="107"/>
  <cols>
    <col min="1" max="1" width="25.5" style="9" bestFit="1" customWidth="1"/>
    <col min="2" max="2" width="32" style="9" bestFit="1" customWidth="1"/>
    <col min="3" max="3" width="25" style="9" bestFit="1" customWidth="1"/>
    <col min="4" max="4" width="22" style="4" customWidth="1"/>
    <col min="5" max="5" width="27.83203125" style="499" customWidth="1"/>
    <col min="6" max="6" width="62.5" style="12" bestFit="1" customWidth="1"/>
    <col min="7" max="7" width="25.5" style="4" bestFit="1" customWidth="1"/>
    <col min="8" max="8" width="25.83203125" style="4" customWidth="1"/>
    <col min="9" max="9" width="25.5" style="4" bestFit="1" customWidth="1"/>
    <col min="10" max="10" width="24.1640625" style="4" bestFit="1" customWidth="1"/>
    <col min="11" max="11" width="17.5" style="282" customWidth="1"/>
    <col min="12" max="12" width="23.83203125" style="4" bestFit="1" customWidth="1"/>
    <col min="13" max="13" width="24.5" style="5" customWidth="1"/>
    <col min="14" max="14" width="25.5" style="40" customWidth="1"/>
    <col min="15" max="15" width="22.1640625" style="282" bestFit="1" customWidth="1"/>
    <col min="16" max="16" width="25.5" style="282" bestFit="1" customWidth="1"/>
    <col min="17" max="17" width="20.5" style="282" customWidth="1"/>
    <col min="18" max="18" width="22.5" style="4" bestFit="1" customWidth="1"/>
    <col min="19" max="19" width="20.1640625" style="297" customWidth="1"/>
    <col min="20" max="20" width="21" style="6" bestFit="1" customWidth="1"/>
    <col min="21" max="21" width="24.5" style="6" bestFit="1" customWidth="1"/>
    <col min="22" max="22" width="14.83203125" style="6" bestFit="1" customWidth="1"/>
    <col min="23" max="23" width="23.5" style="6" bestFit="1" customWidth="1"/>
    <col min="24" max="24" width="16" style="6" bestFit="1" customWidth="1"/>
    <col min="25" max="26" width="25.83203125" style="6" customWidth="1"/>
    <col min="27" max="27" width="25.5" style="4" bestFit="1" customWidth="1"/>
    <col min="28" max="28" width="25.83203125" style="4" customWidth="1"/>
    <col min="29" max="29" width="25.5" style="4" bestFit="1" customWidth="1"/>
    <col min="30" max="30" width="24.1640625" style="4" bestFit="1" customWidth="1"/>
    <col min="31" max="31" width="17.5" style="282" customWidth="1"/>
    <col min="32" max="32" width="23.83203125" style="4" bestFit="1" customWidth="1"/>
    <col min="33" max="33" width="24.5" style="5" customWidth="1"/>
    <col min="34" max="34" width="25.5" style="40" customWidth="1"/>
    <col min="35" max="35" width="22.1640625" style="4" bestFit="1" customWidth="1"/>
    <col min="36" max="36" width="25.5" style="4" bestFit="1" customWidth="1"/>
    <col min="37" max="37" width="20.5" style="282" customWidth="1"/>
    <col min="38" max="38" width="22.5" style="4" bestFit="1" customWidth="1"/>
    <col min="39" max="39" width="20.1640625" style="297" customWidth="1"/>
    <col min="40" max="40" width="21" style="6" bestFit="1" customWidth="1"/>
    <col min="41" max="41" width="24.5" style="6" bestFit="1" customWidth="1"/>
    <col min="42" max="42" width="14.83203125" style="6" bestFit="1" customWidth="1"/>
    <col min="43" max="43" width="23.5" style="6" bestFit="1" customWidth="1"/>
    <col min="44" max="44" width="16" style="6" bestFit="1" customWidth="1"/>
    <col min="45" max="46" width="25.83203125" style="6" customWidth="1"/>
    <col min="47" max="47" width="25.5" style="282" bestFit="1" customWidth="1"/>
    <col min="48" max="48" width="25.83203125" style="282" customWidth="1"/>
    <col min="49" max="49" width="25.5" style="282" bestFit="1" customWidth="1"/>
    <col min="50" max="50" width="24.1640625" style="282" bestFit="1" customWidth="1"/>
    <col min="51" max="51" width="17.5" style="282" customWidth="1"/>
    <col min="52" max="52" width="23.83203125" style="282" bestFit="1" customWidth="1"/>
    <col min="53" max="53" width="24.5" style="283" customWidth="1"/>
    <col min="54" max="54" width="25.5" style="284" customWidth="1"/>
    <col min="55" max="55" width="22.1640625" style="282" bestFit="1" customWidth="1"/>
    <col min="56" max="56" width="25.5" style="282" bestFit="1" customWidth="1"/>
    <col min="57" max="57" width="20.5" style="282" customWidth="1"/>
    <col min="58" max="58" width="22.5" style="282" bestFit="1" customWidth="1"/>
    <col min="59" max="59" width="20.1640625" style="297" customWidth="1"/>
    <col min="60" max="60" width="21" style="6" bestFit="1" customWidth="1"/>
    <col min="61" max="61" width="24.5" style="6" bestFit="1" customWidth="1"/>
    <col min="62" max="62" width="14.83203125" style="6" bestFit="1" customWidth="1"/>
    <col min="63" max="63" width="23.5" style="6" bestFit="1" customWidth="1"/>
    <col min="64" max="64" width="16" style="6" bestFit="1" customWidth="1"/>
    <col min="65" max="66" width="25.83203125" style="6" customWidth="1"/>
    <col min="67" max="67" width="26.5" style="4" bestFit="1" customWidth="1"/>
    <col min="68" max="68" width="25.83203125" style="4" customWidth="1"/>
    <col min="69" max="69" width="25.5" style="4" bestFit="1" customWidth="1"/>
    <col min="70" max="70" width="24.1640625" style="4" bestFit="1" customWidth="1"/>
    <col min="71" max="71" width="17.5" style="282" customWidth="1"/>
    <col min="72" max="72" width="23.83203125" style="4" bestFit="1" customWidth="1"/>
    <col min="73" max="73" width="24.5" style="5" customWidth="1"/>
    <col min="74" max="74" width="25.5" style="40" customWidth="1"/>
    <col min="75" max="75" width="22.1640625" style="4" bestFit="1" customWidth="1"/>
    <col min="76" max="76" width="36" style="4" customWidth="1"/>
    <col min="77" max="77" width="20.5" style="660" customWidth="1"/>
    <col min="78" max="78" width="22.5" style="4" bestFit="1" customWidth="1"/>
    <col min="79" max="79" width="20.1640625" style="297" customWidth="1"/>
    <col min="80" max="80" width="21" style="6" bestFit="1" customWidth="1"/>
    <col min="81" max="81" width="24.5" style="6" bestFit="1" customWidth="1"/>
    <col min="82" max="82" width="14.83203125" style="6" bestFit="1" customWidth="1"/>
    <col min="83" max="83" width="23.5" style="6" bestFit="1" customWidth="1"/>
    <col min="84" max="84" width="16" style="6" bestFit="1" customWidth="1"/>
    <col min="85" max="86" width="25.83203125" style="6" customWidth="1"/>
    <col min="87" max="87" width="62.5" style="12" bestFit="1" customWidth="1"/>
    <col min="88" max="88" width="25.5" style="4" bestFit="1" customWidth="1"/>
    <col min="89" max="89" width="25.83203125" style="4" customWidth="1"/>
    <col min="90" max="90" width="25.5" style="4" bestFit="1" customWidth="1"/>
    <col min="91" max="91" width="24.1640625" style="4" bestFit="1" customWidth="1"/>
    <col min="92" max="92" width="17.5" style="282" customWidth="1"/>
    <col min="93" max="93" width="23.83203125" style="4" bestFit="1" customWidth="1"/>
    <col min="94" max="94" width="24.5" style="5" customWidth="1"/>
    <col min="95" max="95" width="25.5" style="40" customWidth="1"/>
    <col min="96" max="96" width="22.1640625" style="4" bestFit="1" customWidth="1"/>
    <col min="97" max="97" width="25.5" style="4" bestFit="1" customWidth="1"/>
    <col min="98" max="98" width="20.5" style="282" customWidth="1"/>
    <col min="99" max="99" width="22.5" style="4" bestFit="1" customWidth="1"/>
    <col min="100" max="100" width="20.1640625" style="297" customWidth="1"/>
    <col min="101" max="101" width="136" style="188" bestFit="1" customWidth="1"/>
    <col min="102" max="102" width="52.83203125" style="188" bestFit="1" customWidth="1"/>
    <col min="103" max="103" width="31.5" style="188" bestFit="1" customWidth="1"/>
    <col min="104" max="104" width="24.5" style="188" bestFit="1" customWidth="1"/>
    <col min="105" max="105" width="18.5" style="188" bestFit="1" customWidth="1"/>
    <col min="106" max="106" width="32.5" style="188" bestFit="1" customWidth="1"/>
    <col min="107" max="107" width="30.1640625" style="188" bestFit="1" customWidth="1"/>
    <col min="108" max="109" width="25.83203125" style="6" customWidth="1"/>
    <col min="110" max="110" width="25.5" style="4" bestFit="1" customWidth="1"/>
    <col min="111" max="111" width="25.83203125" style="4" customWidth="1"/>
    <col min="112" max="112" width="25.5" style="4" bestFit="1" customWidth="1"/>
    <col min="113" max="113" width="24.1640625" style="4" bestFit="1" customWidth="1"/>
    <col min="114" max="114" width="17.5" style="282" customWidth="1"/>
    <col min="115" max="115" width="24.83203125" style="4" bestFit="1" customWidth="1"/>
    <col min="116" max="116" width="24.5" style="5" customWidth="1"/>
    <col min="117" max="117" width="25.5" style="40" customWidth="1"/>
    <col min="118" max="118" width="22.1640625" style="4" bestFit="1" customWidth="1"/>
    <col min="119" max="119" width="25.5" style="4" bestFit="1" customWidth="1"/>
    <col min="120" max="120" width="20.5" style="282" customWidth="1"/>
    <col min="121" max="121" width="22.5" style="4" bestFit="1" customWidth="1"/>
    <col min="122" max="122" width="20.1640625" style="297" customWidth="1"/>
    <col min="123" max="123" width="25.5" style="4" bestFit="1" customWidth="1"/>
    <col min="124" max="124" width="21" style="6" bestFit="1" customWidth="1"/>
    <col min="125" max="125" width="24.5" style="6" bestFit="1" customWidth="1"/>
    <col min="126" max="126" width="14.83203125" style="6" bestFit="1" customWidth="1"/>
    <col min="127" max="127" width="23.5" style="6" bestFit="1" customWidth="1"/>
    <col min="128" max="128" width="16" style="4" bestFit="1" customWidth="1"/>
    <col min="129" max="130" width="25.83203125" style="6" customWidth="1"/>
    <col min="131" max="131" width="15.5" style="4" customWidth="1"/>
    <col min="132" max="132" width="14.1640625" style="4" customWidth="1"/>
    <col min="133" max="133" width="15.5" style="4" customWidth="1"/>
    <col min="134" max="134" width="17.5" style="4" customWidth="1"/>
    <col min="135" max="135" width="17.5" style="282" customWidth="1"/>
    <col min="136" max="136" width="19" style="4" customWidth="1"/>
    <col min="137" max="137" width="22.5" style="5" customWidth="1"/>
    <col min="138" max="138" width="19.5" style="40" customWidth="1"/>
    <col min="139" max="139" width="17.83203125" style="4" customWidth="1"/>
    <col min="140" max="140" width="20.5" style="4" customWidth="1"/>
    <col min="141" max="141" width="20.5" style="282" customWidth="1"/>
    <col min="142" max="142" width="20.1640625" style="4" customWidth="1"/>
    <col min="143" max="143" width="20.1640625" style="297" customWidth="1"/>
    <col min="144" max="144" width="20.1640625" style="4" customWidth="1"/>
    <col min="145" max="145" width="34.5" style="6" customWidth="1"/>
    <col min="146" max="146" width="35.5" style="6" customWidth="1"/>
    <col min="147" max="147" width="19.5" style="6" customWidth="1"/>
    <col min="148" max="148" width="34.5" style="6" customWidth="1"/>
    <col min="149" max="149" width="43.5" style="6" customWidth="1"/>
    <col min="150" max="150" width="27.1640625" style="6" customWidth="1"/>
    <col min="151" max="151" width="40.5" style="6" customWidth="1"/>
    <col min="152" max="152" width="15.5" style="4" customWidth="1"/>
    <col min="153" max="153" width="14.1640625" style="4" customWidth="1"/>
    <col min="154" max="154" width="15.5" style="4" customWidth="1"/>
    <col min="155" max="155" width="17.5" style="4" customWidth="1"/>
    <col min="156" max="156" width="17.5" style="282" customWidth="1"/>
    <col min="157" max="157" width="19" style="4" customWidth="1"/>
    <col min="158" max="158" width="22.5" style="5" customWidth="1"/>
    <col min="159" max="159" width="19.5" style="40" customWidth="1"/>
    <col min="160" max="160" width="17.83203125" style="4" customWidth="1"/>
    <col min="161" max="161" width="20.5" style="4" customWidth="1"/>
    <col min="162" max="162" width="20.5" style="282" customWidth="1"/>
    <col min="163" max="163" width="20.1640625" style="4" customWidth="1"/>
    <col min="164" max="164" width="20.1640625" style="297" customWidth="1"/>
    <col min="165" max="165" width="20.1640625" style="4" customWidth="1"/>
    <col min="166" max="166" width="34.5" style="6" customWidth="1"/>
    <col min="167" max="167" width="35.5" style="6" customWidth="1"/>
    <col min="168" max="168" width="19.5" style="6" customWidth="1"/>
    <col min="169" max="169" width="34.5" style="6" customWidth="1"/>
    <col min="170" max="170" width="43.5" style="6" customWidth="1"/>
    <col min="171" max="171" width="27.1640625" style="6" customWidth="1"/>
    <col min="172" max="172" width="40.5" style="6" customWidth="1"/>
    <col min="173" max="173" width="15.5" style="4" customWidth="1"/>
    <col min="174" max="174" width="14.1640625" style="4" customWidth="1"/>
    <col min="175" max="175" width="15.5" style="4" customWidth="1"/>
    <col min="176" max="176" width="17.5" style="4" customWidth="1"/>
    <col min="177" max="177" width="17.5" style="282" customWidth="1"/>
    <col min="178" max="178" width="19" style="4" customWidth="1"/>
    <col min="179" max="179" width="17.5" style="5" customWidth="1"/>
    <col min="180" max="180" width="25.1640625" style="40" customWidth="1"/>
    <col min="181" max="181" width="17.83203125" style="4" customWidth="1"/>
    <col min="182" max="182" width="20.5" style="4" customWidth="1"/>
    <col min="183" max="183" width="20.5" style="282" customWidth="1"/>
    <col min="184" max="184" width="20.1640625" style="4" customWidth="1"/>
    <col min="185" max="185" width="20.1640625" style="297" customWidth="1"/>
    <col min="186" max="186" width="20.1640625" style="4" customWidth="1"/>
    <col min="187" max="187" width="34.5" style="6" customWidth="1"/>
    <col min="188" max="188" width="35.5" style="6" customWidth="1"/>
    <col min="189" max="189" width="19.5" style="6" customWidth="1"/>
    <col min="190" max="190" width="34.5" style="6" customWidth="1"/>
    <col min="191" max="191" width="43.5" style="6" customWidth="1"/>
    <col min="192" max="192" width="27.1640625" style="6" customWidth="1"/>
    <col min="193" max="193" width="40.5" style="6" customWidth="1"/>
    <col min="194" max="194" width="15.5" style="4" customWidth="1"/>
    <col min="195" max="195" width="14.1640625" style="4" customWidth="1"/>
    <col min="196" max="196" width="15.5" style="4" customWidth="1"/>
    <col min="197" max="198" width="17.5" style="4" customWidth="1"/>
    <col min="199" max="199" width="19" style="4" customWidth="1"/>
    <col min="200" max="200" width="22.5" style="5" customWidth="1"/>
    <col min="201" max="201" width="19.5" style="40" customWidth="1"/>
    <col min="202" max="202" width="17.83203125" style="4" customWidth="1"/>
    <col min="203" max="203" width="20.5" style="4" customWidth="1"/>
    <col min="204" max="204" width="20.5" style="282" customWidth="1"/>
    <col min="205" max="205" width="20.1640625" style="4" customWidth="1"/>
    <col min="206" max="206" width="20.1640625" style="297" customWidth="1"/>
    <col min="207" max="207" width="20.1640625" style="4" customWidth="1"/>
    <col min="208" max="208" width="34.5" style="6" customWidth="1"/>
    <col min="209" max="209" width="35.5" style="6" customWidth="1"/>
    <col min="210" max="210" width="19.5" style="6" customWidth="1"/>
    <col min="211" max="211" width="34.5" style="6" customWidth="1"/>
    <col min="212" max="212" width="43.5" style="6" customWidth="1"/>
    <col min="213" max="213" width="27.1640625" style="6" customWidth="1"/>
    <col min="214" max="214" width="40.5" style="6" customWidth="1"/>
    <col min="215" max="16384" width="9.5" style="6"/>
  </cols>
  <sheetData>
    <row r="1" spans="1:214" s="549" customFormat="1" ht="100" customHeight="1">
      <c r="A1" s="547"/>
      <c r="B1" s="548"/>
      <c r="C1" s="613"/>
      <c r="D1" s="613"/>
      <c r="E1" s="613"/>
      <c r="F1" s="614"/>
      <c r="G1" s="585" t="s">
        <v>628</v>
      </c>
      <c r="H1" s="586"/>
      <c r="I1" s="586"/>
      <c r="J1" s="586"/>
      <c r="K1" s="586"/>
      <c r="L1" s="586"/>
      <c r="M1" s="586"/>
      <c r="N1" s="586"/>
      <c r="O1" s="586"/>
      <c r="P1" s="586"/>
      <c r="Q1" s="586"/>
      <c r="R1" s="586"/>
      <c r="S1" s="586"/>
      <c r="T1" s="586"/>
      <c r="U1" s="586"/>
      <c r="V1" s="586"/>
      <c r="W1" s="586"/>
      <c r="X1" s="586"/>
      <c r="Y1" s="586"/>
      <c r="Z1" s="587"/>
      <c r="AA1" s="585" t="s">
        <v>629</v>
      </c>
      <c r="AB1" s="586"/>
      <c r="AC1" s="586"/>
      <c r="AD1" s="586"/>
      <c r="AE1" s="586"/>
      <c r="AF1" s="586"/>
      <c r="AG1" s="586"/>
      <c r="AH1" s="586"/>
      <c r="AI1" s="586"/>
      <c r="AJ1" s="586"/>
      <c r="AK1" s="586"/>
      <c r="AL1" s="586"/>
      <c r="AM1" s="586"/>
      <c r="AN1" s="586"/>
      <c r="AO1" s="586"/>
      <c r="AP1" s="586"/>
      <c r="AQ1" s="586"/>
      <c r="AR1" s="586"/>
      <c r="AS1" s="586"/>
      <c r="AT1" s="587"/>
      <c r="AU1" s="585" t="s">
        <v>630</v>
      </c>
      <c r="AV1" s="586"/>
      <c r="AW1" s="586"/>
      <c r="AX1" s="586"/>
      <c r="AY1" s="586"/>
      <c r="AZ1" s="586"/>
      <c r="BA1" s="586"/>
      <c r="BB1" s="586"/>
      <c r="BC1" s="586"/>
      <c r="BD1" s="586"/>
      <c r="BE1" s="586"/>
      <c r="BF1" s="586"/>
      <c r="BG1" s="586"/>
      <c r="BH1" s="586"/>
      <c r="BI1" s="586"/>
      <c r="BJ1" s="586"/>
      <c r="BK1" s="586"/>
      <c r="BL1" s="586"/>
      <c r="BM1" s="586"/>
      <c r="BN1" s="587"/>
      <c r="BO1" s="585" t="s">
        <v>1138</v>
      </c>
      <c r="BP1" s="586"/>
      <c r="BQ1" s="586"/>
      <c r="BR1" s="586"/>
      <c r="BS1" s="586"/>
      <c r="BT1" s="586"/>
      <c r="BU1" s="586"/>
      <c r="BV1" s="586"/>
      <c r="BW1" s="586"/>
      <c r="BX1" s="586"/>
      <c r="BY1" s="586"/>
      <c r="BZ1" s="586"/>
      <c r="CA1" s="586"/>
      <c r="CB1" s="586"/>
      <c r="CC1" s="586"/>
      <c r="CD1" s="586"/>
      <c r="CE1" s="586"/>
      <c r="CF1" s="586"/>
      <c r="CG1" s="586"/>
      <c r="CH1" s="587"/>
      <c r="CI1" s="615" t="s">
        <v>1139</v>
      </c>
      <c r="CJ1" s="616"/>
      <c r="CK1" s="616"/>
      <c r="CL1" s="616"/>
      <c r="CM1" s="616"/>
      <c r="CN1" s="616"/>
      <c r="CO1" s="616"/>
      <c r="CP1" s="616"/>
      <c r="CQ1" s="616"/>
      <c r="CR1" s="616"/>
      <c r="CS1" s="616"/>
      <c r="CT1" s="616"/>
      <c r="CU1" s="616"/>
      <c r="CV1" s="616"/>
      <c r="CW1" s="616"/>
      <c r="CX1" s="616"/>
      <c r="CY1" s="616"/>
      <c r="CZ1" s="616"/>
      <c r="DA1" s="616"/>
      <c r="DB1" s="616"/>
      <c r="DC1" s="616"/>
      <c r="DD1" s="616"/>
      <c r="DE1" s="617"/>
      <c r="DF1" s="618" t="s">
        <v>1140</v>
      </c>
      <c r="DG1" s="619"/>
      <c r="DH1" s="619"/>
      <c r="DI1" s="619"/>
      <c r="DJ1" s="619"/>
      <c r="DK1" s="619"/>
      <c r="DL1" s="619"/>
      <c r="DM1" s="619"/>
      <c r="DN1" s="619"/>
      <c r="DO1" s="619"/>
      <c r="DP1" s="619"/>
      <c r="DQ1" s="619"/>
      <c r="DR1" s="619"/>
      <c r="DS1" s="619"/>
      <c r="DT1" s="619"/>
      <c r="DU1" s="619"/>
      <c r="DV1" s="619"/>
      <c r="DW1" s="619"/>
      <c r="DX1" s="619"/>
      <c r="DY1" s="619"/>
      <c r="DZ1" s="620"/>
      <c r="EA1" s="585" t="s">
        <v>631</v>
      </c>
      <c r="EB1" s="586"/>
      <c r="EC1" s="586"/>
      <c r="ED1" s="586"/>
      <c r="EE1" s="586"/>
      <c r="EF1" s="586"/>
      <c r="EG1" s="586"/>
      <c r="EH1" s="586"/>
      <c r="EI1" s="586"/>
      <c r="EJ1" s="586"/>
      <c r="EK1" s="586"/>
      <c r="EL1" s="586"/>
      <c r="EM1" s="586"/>
      <c r="EN1" s="586"/>
      <c r="EO1" s="586"/>
      <c r="EP1" s="586"/>
      <c r="EQ1" s="586"/>
      <c r="ER1" s="586"/>
      <c r="ES1" s="586"/>
      <c r="ET1" s="586"/>
      <c r="EU1" s="587"/>
      <c r="EV1" s="585" t="s">
        <v>632</v>
      </c>
      <c r="EW1" s="586"/>
      <c r="EX1" s="586"/>
      <c r="EY1" s="586"/>
      <c r="EZ1" s="586"/>
      <c r="FA1" s="586"/>
      <c r="FB1" s="586"/>
      <c r="FC1" s="586"/>
      <c r="FD1" s="586"/>
      <c r="FE1" s="586"/>
      <c r="FF1" s="586"/>
      <c r="FG1" s="586"/>
      <c r="FH1" s="586"/>
      <c r="FI1" s="586"/>
      <c r="FJ1" s="586"/>
      <c r="FK1" s="586"/>
      <c r="FL1" s="586"/>
      <c r="FM1" s="586"/>
      <c r="FN1" s="586"/>
      <c r="FO1" s="586"/>
      <c r="FP1" s="587"/>
      <c r="FQ1" s="585" t="s">
        <v>633</v>
      </c>
      <c r="FR1" s="586"/>
      <c r="FS1" s="586"/>
      <c r="FT1" s="586"/>
      <c r="FU1" s="586"/>
      <c r="FV1" s="586"/>
      <c r="FW1" s="586"/>
      <c r="FX1" s="586"/>
      <c r="FY1" s="586"/>
      <c r="FZ1" s="586"/>
      <c r="GA1" s="586"/>
      <c r="GB1" s="586"/>
      <c r="GC1" s="586"/>
      <c r="GD1" s="586"/>
      <c r="GE1" s="586"/>
      <c r="GF1" s="586"/>
      <c r="GG1" s="586"/>
      <c r="GH1" s="586"/>
      <c r="GI1" s="586"/>
      <c r="GJ1" s="586"/>
      <c r="GK1" s="587"/>
      <c r="GL1" s="585" t="s">
        <v>634</v>
      </c>
      <c r="GM1" s="586"/>
      <c r="GN1" s="586"/>
      <c r="GO1" s="586"/>
      <c r="GP1" s="586"/>
      <c r="GQ1" s="586"/>
      <c r="GR1" s="586"/>
      <c r="GS1" s="586"/>
      <c r="GT1" s="586"/>
      <c r="GU1" s="586"/>
      <c r="GV1" s="586"/>
      <c r="GW1" s="586"/>
      <c r="GX1" s="586"/>
      <c r="GY1" s="586"/>
      <c r="GZ1" s="586"/>
      <c r="HA1" s="586"/>
      <c r="HB1" s="586"/>
      <c r="HC1" s="586"/>
      <c r="HD1" s="586"/>
      <c r="HE1" s="586"/>
      <c r="HF1" s="587"/>
    </row>
    <row r="2" spans="1:214" s="206" customFormat="1" ht="49" customHeight="1">
      <c r="A2" s="321"/>
      <c r="B2" s="322"/>
      <c r="C2" s="322"/>
      <c r="D2" s="323"/>
      <c r="E2" s="494"/>
      <c r="F2" s="315" t="s">
        <v>635</v>
      </c>
      <c r="G2" s="327"/>
      <c r="H2" s="187"/>
      <c r="I2" s="187"/>
      <c r="J2" s="187"/>
      <c r="K2" s="544"/>
      <c r="L2" s="588" t="s">
        <v>133</v>
      </c>
      <c r="M2" s="588"/>
      <c r="N2" s="588"/>
      <c r="O2" s="588"/>
      <c r="P2" s="588"/>
      <c r="Q2" s="588"/>
      <c r="R2" s="588"/>
      <c r="S2" s="391"/>
      <c r="T2" s="328"/>
      <c r="U2" s="328"/>
      <c r="V2" s="328"/>
      <c r="W2" s="328"/>
      <c r="X2" s="328"/>
      <c r="Z2" s="329"/>
      <c r="AA2" s="598"/>
      <c r="AB2" s="588"/>
      <c r="AC2" s="588"/>
      <c r="AD2" s="588"/>
      <c r="AE2" s="544"/>
      <c r="AF2" s="588" t="s">
        <v>133</v>
      </c>
      <c r="AG2" s="588"/>
      <c r="AH2" s="588"/>
      <c r="AI2" s="588"/>
      <c r="AJ2" s="588"/>
      <c r="AK2" s="588"/>
      <c r="AL2" s="588"/>
      <c r="AM2" s="391"/>
      <c r="AN2" s="328"/>
      <c r="AO2" s="328"/>
      <c r="AP2" s="328"/>
      <c r="AQ2" s="328"/>
      <c r="AT2" s="329"/>
      <c r="AU2" s="440"/>
      <c r="AV2" s="441"/>
      <c r="AW2" s="441"/>
      <c r="AX2" s="441"/>
      <c r="AY2" s="544"/>
      <c r="AZ2" s="601" t="s">
        <v>133</v>
      </c>
      <c r="BA2" s="601"/>
      <c r="BB2" s="601"/>
      <c r="BC2" s="601"/>
      <c r="BD2" s="601"/>
      <c r="BE2" s="601"/>
      <c r="BF2" s="601"/>
      <c r="BG2" s="391"/>
      <c r="BH2" s="328"/>
      <c r="BI2" s="328"/>
      <c r="BJ2" s="328"/>
      <c r="BK2" s="328"/>
      <c r="BN2" s="329"/>
      <c r="BO2" s="611"/>
      <c r="BP2" s="612"/>
      <c r="BQ2" s="612"/>
      <c r="BR2" s="612"/>
      <c r="BS2" s="612"/>
      <c r="BT2" s="612"/>
      <c r="BU2" s="612"/>
      <c r="BV2" s="612"/>
      <c r="BW2" s="612"/>
      <c r="BX2" s="612"/>
      <c r="BY2" s="612"/>
      <c r="BZ2" s="612"/>
      <c r="CA2" s="391"/>
      <c r="CB2" s="328"/>
      <c r="CC2" s="328"/>
      <c r="CD2" s="328"/>
      <c r="CE2" s="328"/>
      <c r="CH2" s="329"/>
      <c r="CI2" s="598" t="s">
        <v>132</v>
      </c>
      <c r="CJ2" s="588"/>
      <c r="CK2" s="588"/>
      <c r="CL2" s="588"/>
      <c r="CM2" s="588"/>
      <c r="CN2" s="391"/>
      <c r="CO2" s="588" t="s">
        <v>133</v>
      </c>
      <c r="CP2" s="588"/>
      <c r="CQ2" s="588"/>
      <c r="CR2" s="588"/>
      <c r="CS2" s="588"/>
      <c r="CT2" s="588"/>
      <c r="CU2" s="588"/>
      <c r="CV2" s="391"/>
      <c r="CW2" s="356"/>
      <c r="CX2" s="356"/>
      <c r="CY2" s="356"/>
      <c r="CZ2" s="357"/>
      <c r="DA2" s="357"/>
      <c r="DB2" s="357"/>
      <c r="DC2" s="357"/>
      <c r="DE2" s="329"/>
      <c r="DF2" s="373"/>
      <c r="DG2" s="189"/>
      <c r="DH2" s="189"/>
      <c r="DI2" s="189"/>
      <c r="DJ2" s="391"/>
      <c r="DK2" s="189"/>
      <c r="DL2" s="189"/>
      <c r="DM2" s="189"/>
      <c r="DN2" s="189"/>
      <c r="DO2" s="189"/>
      <c r="DP2" s="189"/>
      <c r="DQ2" s="189"/>
      <c r="DR2" s="391"/>
      <c r="DS2" s="189"/>
      <c r="DT2" s="189"/>
      <c r="DU2" s="189"/>
      <c r="DV2" s="189"/>
      <c r="DW2" s="189"/>
      <c r="DZ2" s="329"/>
      <c r="EA2" s="355"/>
      <c r="EE2" s="391"/>
      <c r="EF2" s="588" t="s">
        <v>133</v>
      </c>
      <c r="EG2" s="588"/>
      <c r="EH2" s="588"/>
      <c r="EI2" s="588"/>
      <c r="EJ2" s="588"/>
      <c r="EK2" s="588"/>
      <c r="EL2" s="588"/>
      <c r="EM2" s="391"/>
      <c r="EN2" s="187"/>
      <c r="EO2" s="187"/>
      <c r="EP2" s="187"/>
      <c r="EQ2" s="187"/>
      <c r="ER2" s="187"/>
      <c r="ES2" s="187"/>
      <c r="EU2" s="329"/>
      <c r="EV2" s="327"/>
      <c r="EW2" s="187"/>
      <c r="EX2" s="187"/>
      <c r="EY2" s="187"/>
      <c r="EZ2" s="391"/>
      <c r="FA2" s="588" t="s">
        <v>133</v>
      </c>
      <c r="FB2" s="588"/>
      <c r="FC2" s="588"/>
      <c r="FD2" s="588"/>
      <c r="FE2" s="588"/>
      <c r="FF2" s="588"/>
      <c r="FG2" s="588"/>
      <c r="FH2" s="391"/>
      <c r="FI2" s="187"/>
      <c r="FJ2" s="187"/>
      <c r="FK2" s="187"/>
      <c r="FL2" s="187"/>
      <c r="FM2" s="187"/>
      <c r="FN2" s="187"/>
      <c r="FP2" s="329"/>
      <c r="FQ2" s="598"/>
      <c r="FR2" s="588"/>
      <c r="FS2" s="588"/>
      <c r="FT2" s="588"/>
      <c r="FU2" s="391"/>
      <c r="FV2" s="588" t="s">
        <v>133</v>
      </c>
      <c r="FW2" s="588"/>
      <c r="FX2" s="588"/>
      <c r="FY2" s="588"/>
      <c r="FZ2" s="588"/>
      <c r="GA2" s="588"/>
      <c r="GB2" s="588"/>
      <c r="GC2" s="391"/>
      <c r="GD2" s="187"/>
      <c r="GE2" s="187"/>
      <c r="GF2" s="187"/>
      <c r="GG2" s="187"/>
      <c r="GH2" s="187"/>
      <c r="GI2" s="187"/>
      <c r="GK2" s="329"/>
      <c r="GL2" s="598"/>
      <c r="GM2" s="588"/>
      <c r="GN2" s="588"/>
      <c r="GO2" s="588"/>
      <c r="GP2" s="391"/>
      <c r="GQ2" s="588" t="s">
        <v>133</v>
      </c>
      <c r="GR2" s="588"/>
      <c r="GS2" s="588"/>
      <c r="GT2" s="588"/>
      <c r="GU2" s="588"/>
      <c r="GV2" s="588"/>
      <c r="GW2" s="588"/>
      <c r="GX2" s="391"/>
      <c r="GY2" s="187"/>
      <c r="GZ2" s="187"/>
      <c r="HA2" s="187"/>
      <c r="HB2" s="187"/>
      <c r="HC2" s="187"/>
      <c r="HD2" s="187"/>
      <c r="HF2" s="329"/>
    </row>
    <row r="3" spans="1:214" ht="100" customHeight="1">
      <c r="A3" s="23"/>
      <c r="B3" s="23"/>
      <c r="C3" s="23"/>
      <c r="D3" s="35" t="s">
        <v>134</v>
      </c>
      <c r="E3" s="495"/>
      <c r="F3" s="324" t="s">
        <v>135</v>
      </c>
      <c r="G3" s="589" t="s">
        <v>136</v>
      </c>
      <c r="H3" s="590"/>
      <c r="I3" s="590"/>
      <c r="J3" s="591"/>
      <c r="K3" s="546"/>
      <c r="L3" s="595" t="s">
        <v>137</v>
      </c>
      <c r="M3" s="596"/>
      <c r="N3" s="597"/>
      <c r="O3" s="592" t="s">
        <v>138</v>
      </c>
      <c r="P3" s="593"/>
      <c r="Q3" s="593"/>
      <c r="R3" s="594"/>
      <c r="S3" s="395"/>
      <c r="T3" s="330"/>
      <c r="U3" s="330"/>
      <c r="V3" s="330"/>
      <c r="W3" s="330"/>
      <c r="X3" s="330"/>
      <c r="Z3" s="326"/>
      <c r="AA3" s="589" t="s">
        <v>136</v>
      </c>
      <c r="AB3" s="590"/>
      <c r="AC3" s="590"/>
      <c r="AD3" s="591"/>
      <c r="AE3" s="546"/>
      <c r="AF3" s="595" t="s">
        <v>137</v>
      </c>
      <c r="AG3" s="596"/>
      <c r="AH3" s="597"/>
      <c r="AI3" s="592" t="s">
        <v>138</v>
      </c>
      <c r="AJ3" s="593"/>
      <c r="AK3" s="593"/>
      <c r="AL3" s="594"/>
      <c r="AM3" s="395"/>
      <c r="AN3" s="330"/>
      <c r="AO3" s="330"/>
      <c r="AP3" s="330"/>
      <c r="AQ3" s="330"/>
      <c r="AT3" s="326"/>
      <c r="AU3" s="602" t="s">
        <v>136</v>
      </c>
      <c r="AV3" s="603"/>
      <c r="AW3" s="603"/>
      <c r="AX3" s="604"/>
      <c r="AY3" s="546"/>
      <c r="AZ3" s="605" t="s">
        <v>137</v>
      </c>
      <c r="BA3" s="606"/>
      <c r="BB3" s="607"/>
      <c r="BC3" s="608" t="s">
        <v>138</v>
      </c>
      <c r="BD3" s="609"/>
      <c r="BE3" s="609"/>
      <c r="BF3" s="610"/>
      <c r="BG3" s="395"/>
      <c r="BH3" s="330"/>
      <c r="BI3" s="330"/>
      <c r="BJ3" s="330"/>
      <c r="BK3" s="330"/>
      <c r="BN3" s="326"/>
      <c r="BO3" s="589" t="s">
        <v>136</v>
      </c>
      <c r="BP3" s="590"/>
      <c r="BQ3" s="590"/>
      <c r="BR3" s="591"/>
      <c r="BS3" s="546"/>
      <c r="BT3" s="595" t="s">
        <v>137</v>
      </c>
      <c r="BU3" s="596"/>
      <c r="BV3" s="597"/>
      <c r="BW3" s="592" t="s">
        <v>138</v>
      </c>
      <c r="BX3" s="593"/>
      <c r="BY3" s="593"/>
      <c r="BZ3" s="594"/>
      <c r="CA3" s="395"/>
      <c r="CB3" s="330"/>
      <c r="CC3" s="330"/>
      <c r="CD3" s="330"/>
      <c r="CE3" s="330"/>
      <c r="CH3" s="326"/>
      <c r="CI3" s="358" t="s">
        <v>135</v>
      </c>
      <c r="CJ3" s="592" t="s">
        <v>136</v>
      </c>
      <c r="CK3" s="590"/>
      <c r="CL3" s="590"/>
      <c r="CM3" s="591"/>
      <c r="CN3" s="546"/>
      <c r="CO3" s="595" t="s">
        <v>137</v>
      </c>
      <c r="CP3" s="596"/>
      <c r="CQ3" s="597"/>
      <c r="CR3" s="592" t="s">
        <v>138</v>
      </c>
      <c r="CS3" s="599"/>
      <c r="CT3" s="599"/>
      <c r="CU3" s="600"/>
      <c r="CV3" s="395"/>
      <c r="CW3" s="359"/>
      <c r="CX3" s="359"/>
      <c r="CY3" s="359"/>
      <c r="DE3" s="326"/>
      <c r="DF3" s="589" t="s">
        <v>136</v>
      </c>
      <c r="DG3" s="590"/>
      <c r="DH3" s="590"/>
      <c r="DI3" s="591"/>
      <c r="DJ3" s="546"/>
      <c r="DK3" s="595" t="s">
        <v>137</v>
      </c>
      <c r="DL3" s="596"/>
      <c r="DM3" s="597"/>
      <c r="DN3" s="592" t="s">
        <v>138</v>
      </c>
      <c r="DO3" s="593"/>
      <c r="DP3" s="593"/>
      <c r="DQ3" s="594"/>
      <c r="DR3" s="395"/>
      <c r="DS3" s="314"/>
      <c r="DT3" s="330"/>
      <c r="DU3" s="330"/>
      <c r="DV3" s="330"/>
      <c r="DW3" s="330"/>
      <c r="DX3" s="6"/>
      <c r="DZ3" s="326"/>
      <c r="EA3" s="589" t="s">
        <v>136</v>
      </c>
      <c r="EB3" s="590"/>
      <c r="EC3" s="590"/>
      <c r="ED3" s="591"/>
      <c r="EE3" s="546"/>
      <c r="EF3" s="595" t="s">
        <v>137</v>
      </c>
      <c r="EG3" s="596"/>
      <c r="EH3" s="597"/>
      <c r="EI3" s="592" t="s">
        <v>138</v>
      </c>
      <c r="EJ3" s="593"/>
      <c r="EK3" s="593"/>
      <c r="EL3" s="594"/>
      <c r="EM3" s="395"/>
      <c r="EN3" s="314"/>
      <c r="EO3" s="330"/>
      <c r="EP3" s="330"/>
      <c r="EQ3" s="330"/>
      <c r="ER3" s="330"/>
      <c r="ES3" s="330"/>
      <c r="EU3" s="326"/>
      <c r="EV3" s="589" t="s">
        <v>136</v>
      </c>
      <c r="EW3" s="590"/>
      <c r="EX3" s="590"/>
      <c r="EY3" s="591"/>
      <c r="EZ3" s="546"/>
      <c r="FA3" s="595" t="s">
        <v>137</v>
      </c>
      <c r="FB3" s="596"/>
      <c r="FC3" s="597"/>
      <c r="FD3" s="592" t="s">
        <v>138</v>
      </c>
      <c r="FE3" s="593"/>
      <c r="FF3" s="593"/>
      <c r="FG3" s="594"/>
      <c r="FH3" s="395"/>
      <c r="FI3" s="314"/>
      <c r="FJ3" s="330"/>
      <c r="FK3" s="330"/>
      <c r="FL3" s="330"/>
      <c r="FM3" s="330"/>
      <c r="FN3" s="330"/>
      <c r="FP3" s="326"/>
      <c r="FQ3" s="589" t="s">
        <v>136</v>
      </c>
      <c r="FR3" s="590"/>
      <c r="FS3" s="590"/>
      <c r="FT3" s="591"/>
      <c r="FU3" s="546"/>
      <c r="FV3" s="596"/>
      <c r="FW3" s="596"/>
      <c r="FX3" s="597"/>
      <c r="FY3" s="592" t="s">
        <v>138</v>
      </c>
      <c r="FZ3" s="593"/>
      <c r="GA3" s="593"/>
      <c r="GB3" s="594"/>
      <c r="GC3" s="395"/>
      <c r="GD3" s="314"/>
      <c r="GE3" s="330"/>
      <c r="GF3" s="330"/>
      <c r="GG3" s="330"/>
      <c r="GH3" s="330"/>
      <c r="GI3" s="330"/>
      <c r="GK3" s="326"/>
      <c r="GL3" s="589" t="s">
        <v>136</v>
      </c>
      <c r="GM3" s="590"/>
      <c r="GN3" s="590"/>
      <c r="GO3" s="591"/>
      <c r="GP3" s="595" t="s">
        <v>137</v>
      </c>
      <c r="GQ3" s="596"/>
      <c r="GR3" s="596"/>
      <c r="GS3" s="597"/>
      <c r="GT3" s="592" t="s">
        <v>138</v>
      </c>
      <c r="GU3" s="593"/>
      <c r="GV3" s="593"/>
      <c r="GW3" s="594"/>
      <c r="GX3" s="395"/>
      <c r="GY3" s="314"/>
      <c r="GZ3" s="330"/>
      <c r="HA3" s="330"/>
      <c r="HB3" s="330"/>
      <c r="HC3" s="330"/>
      <c r="HD3" s="330"/>
      <c r="HF3" s="326"/>
    </row>
    <row r="4" spans="1:214" s="11" customFormat="1" ht="100" customHeight="1" thickBot="1">
      <c r="A4" s="26" t="s">
        <v>145</v>
      </c>
      <c r="B4" s="26" t="s">
        <v>26</v>
      </c>
      <c r="C4" s="27" t="s">
        <v>27</v>
      </c>
      <c r="D4" s="28" t="s">
        <v>28</v>
      </c>
      <c r="E4" s="496" t="s">
        <v>29</v>
      </c>
      <c r="F4" s="325" t="s">
        <v>146</v>
      </c>
      <c r="G4" s="331" t="s">
        <v>147</v>
      </c>
      <c r="H4" s="2" t="s">
        <v>148</v>
      </c>
      <c r="I4" s="2" t="s">
        <v>636</v>
      </c>
      <c r="J4" s="3" t="s">
        <v>150</v>
      </c>
      <c r="K4" s="545" t="s">
        <v>151</v>
      </c>
      <c r="L4" s="41" t="s">
        <v>152</v>
      </c>
      <c r="M4" s="50" t="s">
        <v>153</v>
      </c>
      <c r="N4" s="50" t="s">
        <v>154</v>
      </c>
      <c r="O4" s="448" t="s">
        <v>155</v>
      </c>
      <c r="P4" s="448" t="s">
        <v>156</v>
      </c>
      <c r="Q4" s="545" t="s">
        <v>157</v>
      </c>
      <c r="R4" s="41" t="s">
        <v>158</v>
      </c>
      <c r="S4" s="396" t="s">
        <v>159</v>
      </c>
      <c r="T4" s="332" t="s">
        <v>140</v>
      </c>
      <c r="U4" s="332" t="s">
        <v>141</v>
      </c>
      <c r="V4" s="332" t="s">
        <v>142</v>
      </c>
      <c r="W4" s="332" t="s">
        <v>143</v>
      </c>
      <c r="X4" s="332" t="s">
        <v>144</v>
      </c>
      <c r="Y4" s="226" t="s">
        <v>637</v>
      </c>
      <c r="Z4" s="333" t="s">
        <v>638</v>
      </c>
      <c r="AA4" s="331" t="s">
        <v>147</v>
      </c>
      <c r="AB4" s="2" t="s">
        <v>148</v>
      </c>
      <c r="AC4" s="2" t="s">
        <v>636</v>
      </c>
      <c r="AD4" s="3" t="s">
        <v>150</v>
      </c>
      <c r="AE4" s="545" t="s">
        <v>151</v>
      </c>
      <c r="AF4" s="41" t="s">
        <v>152</v>
      </c>
      <c r="AG4" s="50" t="s">
        <v>153</v>
      </c>
      <c r="AH4" s="50" t="s">
        <v>154</v>
      </c>
      <c r="AI4" s="49" t="s">
        <v>155</v>
      </c>
      <c r="AJ4" s="49" t="s">
        <v>156</v>
      </c>
      <c r="AK4" s="545" t="s">
        <v>157</v>
      </c>
      <c r="AL4" s="41" t="s">
        <v>158</v>
      </c>
      <c r="AM4" s="396" t="s">
        <v>159</v>
      </c>
      <c r="AN4" s="332" t="s">
        <v>140</v>
      </c>
      <c r="AO4" s="332" t="s">
        <v>141</v>
      </c>
      <c r="AP4" s="332" t="s">
        <v>142</v>
      </c>
      <c r="AQ4" s="332" t="s">
        <v>143</v>
      </c>
      <c r="AR4" s="332" t="s">
        <v>144</v>
      </c>
      <c r="AS4" s="226" t="s">
        <v>637</v>
      </c>
      <c r="AT4" s="333" t="s">
        <v>638</v>
      </c>
      <c r="AU4" s="442" t="s">
        <v>147</v>
      </c>
      <c r="AV4" s="443" t="s">
        <v>148</v>
      </c>
      <c r="AW4" s="443" t="s">
        <v>636</v>
      </c>
      <c r="AX4" s="444" t="s">
        <v>150</v>
      </c>
      <c r="AY4" s="545" t="s">
        <v>151</v>
      </c>
      <c r="AZ4" s="445" t="s">
        <v>152</v>
      </c>
      <c r="BA4" s="446" t="s">
        <v>153</v>
      </c>
      <c r="BB4" s="447" t="s">
        <v>154</v>
      </c>
      <c r="BC4" s="448" t="s">
        <v>155</v>
      </c>
      <c r="BD4" s="448" t="s">
        <v>156</v>
      </c>
      <c r="BE4" s="545" t="s">
        <v>157</v>
      </c>
      <c r="BF4" s="445" t="s">
        <v>158</v>
      </c>
      <c r="BG4" s="396" t="s">
        <v>159</v>
      </c>
      <c r="BH4" s="332" t="s">
        <v>140</v>
      </c>
      <c r="BI4" s="332" t="s">
        <v>141</v>
      </c>
      <c r="BJ4" s="332" t="s">
        <v>142</v>
      </c>
      <c r="BK4" s="332" t="s">
        <v>143</v>
      </c>
      <c r="BL4" s="332" t="s">
        <v>144</v>
      </c>
      <c r="BM4" s="226" t="s">
        <v>637</v>
      </c>
      <c r="BN4" s="333" t="s">
        <v>638</v>
      </c>
      <c r="BO4" s="331" t="s">
        <v>147</v>
      </c>
      <c r="BP4" s="2" t="s">
        <v>148</v>
      </c>
      <c r="BQ4" s="2" t="s">
        <v>636</v>
      </c>
      <c r="BR4" s="3" t="s">
        <v>150</v>
      </c>
      <c r="BS4" s="545" t="s">
        <v>151</v>
      </c>
      <c r="BT4" s="41" t="s">
        <v>152</v>
      </c>
      <c r="BU4" s="50" t="s">
        <v>153</v>
      </c>
      <c r="BV4" s="50" t="s">
        <v>154</v>
      </c>
      <c r="BW4" s="49" t="s">
        <v>155</v>
      </c>
      <c r="BX4" s="49" t="s">
        <v>156</v>
      </c>
      <c r="BY4" s="659" t="s">
        <v>157</v>
      </c>
      <c r="BZ4" s="41" t="s">
        <v>158</v>
      </c>
      <c r="CA4" s="396" t="s">
        <v>159</v>
      </c>
      <c r="CB4" s="332" t="s">
        <v>140</v>
      </c>
      <c r="CC4" s="332" t="s">
        <v>141</v>
      </c>
      <c r="CD4" s="332" t="s">
        <v>142</v>
      </c>
      <c r="CE4" s="332" t="s">
        <v>143</v>
      </c>
      <c r="CF4" s="332" t="s">
        <v>144</v>
      </c>
      <c r="CG4" s="226" t="s">
        <v>637</v>
      </c>
      <c r="CH4" s="333" t="s">
        <v>638</v>
      </c>
      <c r="CI4" s="360" t="s">
        <v>146</v>
      </c>
      <c r="CJ4" s="1" t="s">
        <v>147</v>
      </c>
      <c r="CK4" s="2" t="s">
        <v>148</v>
      </c>
      <c r="CL4" s="2" t="s">
        <v>636</v>
      </c>
      <c r="CM4" s="3" t="s">
        <v>150</v>
      </c>
      <c r="CN4" s="545" t="s">
        <v>151</v>
      </c>
      <c r="CO4" s="41" t="s">
        <v>152</v>
      </c>
      <c r="CP4" s="50" t="s">
        <v>153</v>
      </c>
      <c r="CQ4" s="50" t="s">
        <v>154</v>
      </c>
      <c r="CR4" s="49" t="s">
        <v>155</v>
      </c>
      <c r="CS4" s="49" t="s">
        <v>156</v>
      </c>
      <c r="CT4" s="545" t="s">
        <v>157</v>
      </c>
      <c r="CU4" s="41" t="s">
        <v>158</v>
      </c>
      <c r="CV4" s="396" t="s">
        <v>159</v>
      </c>
      <c r="CW4" s="361" t="s">
        <v>639</v>
      </c>
      <c r="CX4" s="361" t="s">
        <v>31</v>
      </c>
      <c r="CY4" s="362" t="s">
        <v>140</v>
      </c>
      <c r="CZ4" s="362" t="s">
        <v>141</v>
      </c>
      <c r="DA4" s="362" t="s">
        <v>142</v>
      </c>
      <c r="DB4" s="362" t="s">
        <v>143</v>
      </c>
      <c r="DC4" s="362" t="s">
        <v>144</v>
      </c>
      <c r="DD4" s="226" t="s">
        <v>637</v>
      </c>
      <c r="DE4" s="333" t="s">
        <v>638</v>
      </c>
      <c r="DF4" s="331" t="s">
        <v>147</v>
      </c>
      <c r="DG4" s="2" t="s">
        <v>148</v>
      </c>
      <c r="DH4" s="2" t="s">
        <v>636</v>
      </c>
      <c r="DI4" s="3" t="s">
        <v>150</v>
      </c>
      <c r="DJ4" s="545" t="s">
        <v>151</v>
      </c>
      <c r="DK4" s="41" t="s">
        <v>152</v>
      </c>
      <c r="DL4" s="378" t="s">
        <v>153</v>
      </c>
      <c r="DM4" s="378" t="s">
        <v>154</v>
      </c>
      <c r="DN4" s="49" t="s">
        <v>155</v>
      </c>
      <c r="DO4" s="49" t="s">
        <v>156</v>
      </c>
      <c r="DP4" s="545" t="s">
        <v>157</v>
      </c>
      <c r="DQ4" s="41" t="s">
        <v>158</v>
      </c>
      <c r="DR4" s="396" t="s">
        <v>159</v>
      </c>
      <c r="DS4" s="374" t="s">
        <v>640</v>
      </c>
      <c r="DT4" s="332" t="s">
        <v>140</v>
      </c>
      <c r="DU4" s="332" t="s">
        <v>141</v>
      </c>
      <c r="DV4" s="332" t="s">
        <v>142</v>
      </c>
      <c r="DW4" s="332" t="s">
        <v>143</v>
      </c>
      <c r="DX4" s="332" t="s">
        <v>144</v>
      </c>
      <c r="DY4" s="226" t="s">
        <v>637</v>
      </c>
      <c r="DZ4" s="333" t="s">
        <v>638</v>
      </c>
      <c r="EA4" s="331" t="s">
        <v>147</v>
      </c>
      <c r="EB4" s="2" t="s">
        <v>148</v>
      </c>
      <c r="EC4" s="2" t="s">
        <v>636</v>
      </c>
      <c r="ED4" s="3" t="s">
        <v>150</v>
      </c>
      <c r="EE4" s="545" t="s">
        <v>151</v>
      </c>
      <c r="EF4" s="41" t="s">
        <v>152</v>
      </c>
      <c r="EG4" s="378" t="s">
        <v>153</v>
      </c>
      <c r="EH4" s="378" t="s">
        <v>154</v>
      </c>
      <c r="EI4" s="49" t="s">
        <v>155</v>
      </c>
      <c r="EJ4" s="49" t="s">
        <v>156</v>
      </c>
      <c r="EK4" s="545" t="s">
        <v>157</v>
      </c>
      <c r="EL4" s="41" t="s">
        <v>158</v>
      </c>
      <c r="EM4" s="396" t="s">
        <v>159</v>
      </c>
      <c r="EN4" s="374" t="s">
        <v>640</v>
      </c>
      <c r="EO4" s="332" t="s">
        <v>140</v>
      </c>
      <c r="EP4" s="332" t="s">
        <v>141</v>
      </c>
      <c r="EQ4" s="332" t="s">
        <v>142</v>
      </c>
      <c r="ER4" s="332" t="s">
        <v>143</v>
      </c>
      <c r="ES4" s="332" t="s">
        <v>144</v>
      </c>
      <c r="ET4" s="226" t="s">
        <v>637</v>
      </c>
      <c r="EU4" s="333" t="s">
        <v>638</v>
      </c>
      <c r="EV4" s="331" t="s">
        <v>147</v>
      </c>
      <c r="EW4" s="2" t="s">
        <v>148</v>
      </c>
      <c r="EX4" s="2" t="s">
        <v>636</v>
      </c>
      <c r="EY4" s="3" t="s">
        <v>150</v>
      </c>
      <c r="EZ4" s="545" t="s">
        <v>151</v>
      </c>
      <c r="FA4" s="41" t="s">
        <v>152</v>
      </c>
      <c r="FB4" s="50" t="s">
        <v>153</v>
      </c>
      <c r="FC4" s="50" t="s">
        <v>154</v>
      </c>
      <c r="FD4" s="49" t="s">
        <v>155</v>
      </c>
      <c r="FE4" s="49" t="s">
        <v>156</v>
      </c>
      <c r="FF4" s="545" t="s">
        <v>157</v>
      </c>
      <c r="FG4" s="41" t="s">
        <v>158</v>
      </c>
      <c r="FH4" s="396" t="s">
        <v>159</v>
      </c>
      <c r="FI4" s="374" t="s">
        <v>640</v>
      </c>
      <c r="FJ4" s="332" t="s">
        <v>140</v>
      </c>
      <c r="FK4" s="332" t="s">
        <v>141</v>
      </c>
      <c r="FL4" s="332" t="s">
        <v>142</v>
      </c>
      <c r="FM4" s="332" t="s">
        <v>143</v>
      </c>
      <c r="FN4" s="332" t="s">
        <v>144</v>
      </c>
      <c r="FO4" s="226" t="s">
        <v>637</v>
      </c>
      <c r="FP4" s="333" t="s">
        <v>638</v>
      </c>
      <c r="FQ4" s="331" t="s">
        <v>147</v>
      </c>
      <c r="FR4" s="2" t="s">
        <v>148</v>
      </c>
      <c r="FS4" s="2" t="s">
        <v>636</v>
      </c>
      <c r="FT4" s="3" t="s">
        <v>150</v>
      </c>
      <c r="FU4" s="545" t="s">
        <v>151</v>
      </c>
      <c r="FV4" s="41" t="s">
        <v>152</v>
      </c>
      <c r="FW4" s="50" t="s">
        <v>153</v>
      </c>
      <c r="FX4" s="50" t="s">
        <v>154</v>
      </c>
      <c r="FY4" s="49" t="s">
        <v>155</v>
      </c>
      <c r="FZ4" s="49" t="s">
        <v>156</v>
      </c>
      <c r="GA4" s="545" t="s">
        <v>157</v>
      </c>
      <c r="GB4" s="41" t="s">
        <v>158</v>
      </c>
      <c r="GC4" s="396" t="s">
        <v>159</v>
      </c>
      <c r="GD4" s="374" t="s">
        <v>640</v>
      </c>
      <c r="GE4" s="332" t="s">
        <v>140</v>
      </c>
      <c r="GF4" s="332" t="s">
        <v>141</v>
      </c>
      <c r="GG4" s="332" t="s">
        <v>142</v>
      </c>
      <c r="GH4" s="332" t="s">
        <v>143</v>
      </c>
      <c r="GI4" s="332" t="s">
        <v>144</v>
      </c>
      <c r="GJ4" s="226" t="s">
        <v>637</v>
      </c>
      <c r="GK4" s="333" t="s">
        <v>638</v>
      </c>
      <c r="GL4" s="331" t="s">
        <v>147</v>
      </c>
      <c r="GM4" s="2" t="s">
        <v>148</v>
      </c>
      <c r="GN4" s="2" t="s">
        <v>636</v>
      </c>
      <c r="GO4" s="3" t="s">
        <v>150</v>
      </c>
      <c r="GP4" s="545" t="s">
        <v>151</v>
      </c>
      <c r="GQ4" s="41" t="s">
        <v>152</v>
      </c>
      <c r="GR4" s="50" t="s">
        <v>153</v>
      </c>
      <c r="GS4" s="50" t="s">
        <v>154</v>
      </c>
      <c r="GT4" s="49" t="s">
        <v>155</v>
      </c>
      <c r="GU4" s="49" t="s">
        <v>156</v>
      </c>
      <c r="GV4" s="545" t="s">
        <v>157</v>
      </c>
      <c r="GW4" s="41" t="s">
        <v>158</v>
      </c>
      <c r="GX4" s="396" t="s">
        <v>159</v>
      </c>
      <c r="GY4" s="374" t="s">
        <v>640</v>
      </c>
      <c r="GZ4" s="332" t="s">
        <v>140</v>
      </c>
      <c r="HA4" s="332" t="s">
        <v>141</v>
      </c>
      <c r="HB4" s="332" t="s">
        <v>142</v>
      </c>
      <c r="HC4" s="332" t="s">
        <v>143</v>
      </c>
      <c r="HD4" s="332" t="s">
        <v>144</v>
      </c>
      <c r="HE4" s="226" t="s">
        <v>637</v>
      </c>
      <c r="HF4" s="333" t="s">
        <v>638</v>
      </c>
    </row>
    <row r="5" spans="1:214" ht="100" customHeight="1" thickTop="1" thickBot="1">
      <c r="A5" s="178" t="s">
        <v>162</v>
      </c>
      <c r="B5" s="175" t="s">
        <v>38</v>
      </c>
      <c r="C5" s="175" t="s">
        <v>39</v>
      </c>
      <c r="D5" s="13" t="s">
        <v>40</v>
      </c>
      <c r="E5" s="497">
        <v>1</v>
      </c>
      <c r="F5" s="37" t="s">
        <v>163</v>
      </c>
      <c r="G5" s="334">
        <v>1</v>
      </c>
      <c r="H5" s="186">
        <v>5</v>
      </c>
      <c r="I5" s="186">
        <v>1</v>
      </c>
      <c r="J5" s="335" t="s">
        <v>186</v>
      </c>
      <c r="K5" s="181">
        <f>(M5*I5)</f>
        <v>2</v>
      </c>
      <c r="L5" s="185" t="str">
        <f t="shared" ref="L5:L36" si="0">VLOOKUP(M5*I5,biorisk,3,FALSE)</f>
        <v>Very Low</v>
      </c>
      <c r="M5" s="184">
        <f t="shared" ref="M5:M36" si="1">VLOOKUP(G5*H5,likelihood,2,FALSE)</f>
        <v>2</v>
      </c>
      <c r="N5" s="183">
        <f>VLOOKUP(M5*I5,biorisk,2,FALSE)</f>
        <v>1</v>
      </c>
      <c r="O5" s="182">
        <v>3</v>
      </c>
      <c r="P5" s="182">
        <v>3</v>
      </c>
      <c r="Q5" s="658" t="str">
        <f>(N5&amp;P5)</f>
        <v>13</v>
      </c>
      <c r="R5" s="172" t="str">
        <f>VLOOKUP(N5&amp;P5,futurerisk,3,FALSE)</f>
        <v>Very Low</v>
      </c>
      <c r="S5" s="296"/>
      <c r="T5" s="336"/>
      <c r="U5" s="336"/>
      <c r="V5" s="336"/>
      <c r="W5" s="336"/>
      <c r="X5" s="336"/>
      <c r="Y5" s="337" t="s">
        <v>641</v>
      </c>
      <c r="Z5" s="338" t="s">
        <v>642</v>
      </c>
      <c r="AA5" s="334">
        <v>1</v>
      </c>
      <c r="AB5" s="186">
        <v>5</v>
      </c>
      <c r="AC5" s="186">
        <v>1</v>
      </c>
      <c r="AD5" s="335" t="s">
        <v>186</v>
      </c>
      <c r="AE5" s="181">
        <f>(AG5*AC5)</f>
        <v>2</v>
      </c>
      <c r="AF5" s="185" t="str">
        <f t="shared" ref="AF5:AF36" si="2">VLOOKUP(AG5*AC5,biorisk,3,FALSE)</f>
        <v>Very Low</v>
      </c>
      <c r="AG5" s="184">
        <f t="shared" ref="AG5:AG37" si="3">VLOOKUP(AA5*AB5,likelihood,2,FALSE)</f>
        <v>2</v>
      </c>
      <c r="AH5" s="183">
        <f t="shared" ref="AH5:AH35" si="4">VLOOKUP(AG5*AC5,biorisk,2,FALSE)</f>
        <v>1</v>
      </c>
      <c r="AI5" s="182">
        <v>3</v>
      </c>
      <c r="AJ5" s="182">
        <v>3</v>
      </c>
      <c r="AK5" s="181" t="str">
        <f>(AH5&amp;AJ5)</f>
        <v>13</v>
      </c>
      <c r="AL5" s="172" t="str">
        <f t="shared" ref="AL5:AL37" si="5">VLOOKUP(AH5&amp;AJ5,futurerisk,3,FALSE)</f>
        <v>Very Low</v>
      </c>
      <c r="AM5" s="296"/>
      <c r="AN5" s="351"/>
      <c r="AO5" s="351"/>
      <c r="AP5" s="351"/>
      <c r="AQ5" s="351"/>
      <c r="AR5" s="351"/>
      <c r="AS5" s="337" t="s">
        <v>641</v>
      </c>
      <c r="AT5" s="338" t="s">
        <v>642</v>
      </c>
      <c r="AU5" s="449">
        <v>2</v>
      </c>
      <c r="AV5" s="450">
        <v>5</v>
      </c>
      <c r="AW5" s="450">
        <v>2</v>
      </c>
      <c r="AX5" s="451" t="s">
        <v>186</v>
      </c>
      <c r="AY5" s="181">
        <f>(BA5*AW5)</f>
        <v>6</v>
      </c>
      <c r="AZ5" s="185" t="str">
        <f>VLOOKUP(BA5*AW5,biorisk,3,FALSE)</f>
        <v>Low</v>
      </c>
      <c r="BA5" s="434">
        <f t="shared" ref="BA5:BA35" si="6">VLOOKUP(AU5*AV5,likelihood,2,FALSE)</f>
        <v>3</v>
      </c>
      <c r="BB5" s="452">
        <f>VLOOKUP(BA5*AW5,biorisk,2,FALSE)</f>
        <v>2</v>
      </c>
      <c r="BC5" s="437">
        <v>3</v>
      </c>
      <c r="BD5" s="182">
        <v>4</v>
      </c>
      <c r="BE5" s="181" t="str">
        <f>(BB5&amp;BD5)</f>
        <v>24</v>
      </c>
      <c r="BF5" s="172" t="str">
        <f>VLOOKUP(BB5&amp;BD5,futurerisk,3,FALSE)</f>
        <v>Moderate</v>
      </c>
      <c r="BG5" s="296"/>
      <c r="BH5" s="351"/>
      <c r="BI5" s="351"/>
      <c r="BJ5" s="351"/>
      <c r="BK5" s="351"/>
      <c r="BL5" s="351"/>
      <c r="BM5" s="337" t="s">
        <v>641</v>
      </c>
      <c r="BN5" s="338" t="s">
        <v>642</v>
      </c>
      <c r="BO5" s="334">
        <v>1</v>
      </c>
      <c r="BP5" s="186">
        <v>5</v>
      </c>
      <c r="BQ5" s="186">
        <v>1</v>
      </c>
      <c r="BR5" s="335" t="s">
        <v>186</v>
      </c>
      <c r="BS5" s="181">
        <f>(BU5*BQ5)</f>
        <v>2</v>
      </c>
      <c r="BT5" s="185" t="str">
        <f t="shared" ref="BT5:BT35" si="7">VLOOKUP(BU5*BQ5,biorisk,3,FALSE)</f>
        <v>Very Low</v>
      </c>
      <c r="BU5" s="184">
        <f t="shared" ref="BU5:BU35" si="8">VLOOKUP(BO5*BP5,likelihood,2,FALSE)</f>
        <v>2</v>
      </c>
      <c r="BV5" s="183">
        <f t="shared" ref="BV5:BV35" si="9">VLOOKUP(BU5*BQ5,biorisk,2,FALSE)</f>
        <v>1</v>
      </c>
      <c r="BW5" s="182">
        <v>3</v>
      </c>
      <c r="BX5" s="182">
        <v>3</v>
      </c>
      <c r="BY5" s="181" t="str">
        <f>(BV5&amp;BX5)</f>
        <v>13</v>
      </c>
      <c r="BZ5" s="172" t="str">
        <f t="shared" ref="BZ5:BZ68" si="10">VLOOKUP(BV5&amp;BX5,futurerisk,3,FALSE)</f>
        <v>Very Low</v>
      </c>
      <c r="CA5" s="296"/>
      <c r="CB5" s="351"/>
      <c r="CC5" s="351"/>
      <c r="CD5" s="351"/>
      <c r="CE5" s="351"/>
      <c r="CF5" s="351"/>
      <c r="CG5" s="337" t="s">
        <v>641</v>
      </c>
      <c r="CH5" s="338" t="s">
        <v>642</v>
      </c>
      <c r="CI5" s="363" t="s">
        <v>163</v>
      </c>
      <c r="CJ5" s="186">
        <v>2</v>
      </c>
      <c r="CK5" s="186">
        <v>5</v>
      </c>
      <c r="CL5" s="186">
        <v>3</v>
      </c>
      <c r="CM5" s="335" t="s">
        <v>186</v>
      </c>
      <c r="CN5" s="181">
        <f>(CP5*CL5)</f>
        <v>9</v>
      </c>
      <c r="CO5" s="185" t="str">
        <f t="shared" ref="CO5:CO36" si="11">VLOOKUP(CP5*CL5,biorisk,3,FALSE)</f>
        <v>Moderate</v>
      </c>
      <c r="CP5" s="184">
        <f>VLOOKUP(CJ5*CK5,likelihood,2,FALSE)</f>
        <v>3</v>
      </c>
      <c r="CQ5" s="183">
        <f t="shared" ref="CQ5:CQ37" si="12">VLOOKUP(CP5*CL5,biorisk,2,FALSE)</f>
        <v>3</v>
      </c>
      <c r="CR5" s="182">
        <v>3</v>
      </c>
      <c r="CS5" s="182">
        <v>3</v>
      </c>
      <c r="CT5" s="181" t="str">
        <f>(CQ5&amp;CS5)</f>
        <v>33</v>
      </c>
      <c r="CU5" s="172" t="str">
        <f>VLOOKUP(CQ5&amp;CS5,futurerisk,3,FALSE)</f>
        <v>Moderate</v>
      </c>
      <c r="CV5" s="296" t="s">
        <v>181</v>
      </c>
      <c r="CW5" s="364" t="s">
        <v>643</v>
      </c>
      <c r="CX5" s="364" t="s">
        <v>644</v>
      </c>
      <c r="CY5" s="365"/>
      <c r="CZ5" s="365"/>
      <c r="DA5" s="365" t="s">
        <v>645</v>
      </c>
      <c r="DB5" s="365"/>
      <c r="DC5" s="365" t="s">
        <v>646</v>
      </c>
      <c r="DD5" s="337" t="s">
        <v>641</v>
      </c>
      <c r="DE5" s="338" t="s">
        <v>642</v>
      </c>
      <c r="DF5" s="334">
        <v>2</v>
      </c>
      <c r="DG5" s="186">
        <v>2</v>
      </c>
      <c r="DH5" s="186">
        <v>2</v>
      </c>
      <c r="DI5" s="335" t="s">
        <v>164</v>
      </c>
      <c r="DJ5" s="181">
        <f>(DL5*DH5)</f>
        <v>4</v>
      </c>
      <c r="DK5" s="172" t="str">
        <f t="shared" ref="DK5:DK35" si="13">VLOOKUP(DL5*DH5,biorisk,3,FALSE)</f>
        <v>Low</v>
      </c>
      <c r="DL5" s="174">
        <f t="shared" ref="DL5:DL35" si="14">VLOOKUP(DF5*DG5,likelihood,2,FALSE)</f>
        <v>2</v>
      </c>
      <c r="DM5" s="379">
        <f t="shared" ref="DM5:DM35" si="15">VLOOKUP(DL5*DH5,biorisk,2,FALSE)</f>
        <v>2</v>
      </c>
      <c r="DN5" s="182">
        <v>3</v>
      </c>
      <c r="DO5" s="182">
        <v>4</v>
      </c>
      <c r="DP5" s="181" t="str">
        <f>(DM5&amp;DO5)</f>
        <v>24</v>
      </c>
      <c r="DQ5" s="172" t="str">
        <f t="shared" ref="DQ5:DQ35" si="16">VLOOKUP(DM5&amp;DO5,futurerisk,3,FALSE)</f>
        <v>Moderate</v>
      </c>
      <c r="DR5" s="296"/>
      <c r="DS5" s="375" t="s">
        <v>647</v>
      </c>
      <c r="DT5" s="351"/>
      <c r="DU5" s="351"/>
      <c r="DV5" s="351"/>
      <c r="DW5" s="351"/>
      <c r="DX5" s="351"/>
      <c r="DY5" s="337" t="s">
        <v>641</v>
      </c>
      <c r="DZ5" s="338" t="s">
        <v>642</v>
      </c>
      <c r="EA5" s="334">
        <v>2</v>
      </c>
      <c r="EB5" s="186">
        <v>2</v>
      </c>
      <c r="EC5" s="186">
        <v>3</v>
      </c>
      <c r="ED5" s="335" t="s">
        <v>186</v>
      </c>
      <c r="EE5" s="181">
        <f>(EG5*EC5)</f>
        <v>6</v>
      </c>
      <c r="EF5" s="172" t="str">
        <f t="shared" ref="EF5:EF35" si="17">VLOOKUP(EG5*EC5,biorisk,3,FALSE)</f>
        <v>Low</v>
      </c>
      <c r="EG5" s="380">
        <f t="shared" ref="EG5:EG35" si="18">VLOOKUP(EA5*EB5,likelihood,2,FALSE)</f>
        <v>2</v>
      </c>
      <c r="EH5" s="379">
        <f t="shared" ref="EH5:EH35" si="19">VLOOKUP(EG5*EC5,biorisk,2,FALSE)</f>
        <v>2</v>
      </c>
      <c r="EI5" s="182">
        <v>1</v>
      </c>
      <c r="EJ5" s="182">
        <v>4</v>
      </c>
      <c r="EK5" s="181" t="str">
        <f>(EH5&amp;EJ5)</f>
        <v>24</v>
      </c>
      <c r="EL5" s="172" t="str">
        <f t="shared" ref="EL5:EL35" si="20">VLOOKUP(EH5&amp;EJ5,futurerisk,3,FALSE)</f>
        <v>Moderate</v>
      </c>
      <c r="EM5" s="296"/>
      <c r="EN5" s="375" t="s">
        <v>648</v>
      </c>
      <c r="EO5" s="336"/>
      <c r="EP5" s="336"/>
      <c r="EQ5" s="336"/>
      <c r="ER5" s="336"/>
      <c r="ES5" s="336"/>
      <c r="ET5" s="337" t="s">
        <v>641</v>
      </c>
      <c r="EU5" s="338" t="s">
        <v>642</v>
      </c>
      <c r="EV5" s="334">
        <v>1</v>
      </c>
      <c r="EW5" s="186">
        <v>1</v>
      </c>
      <c r="EX5" s="186">
        <v>3</v>
      </c>
      <c r="EY5" s="335" t="s">
        <v>164</v>
      </c>
      <c r="EZ5" s="181">
        <f t="shared" ref="EZ5:EZ36" si="21">(FB5*EX5)</f>
        <v>3</v>
      </c>
      <c r="FA5" s="172" t="str">
        <f t="shared" ref="FA5:FA50" si="22">VLOOKUP(FB5*EX5,biorisk,3,FALSE)</f>
        <v>Very Low</v>
      </c>
      <c r="FB5" s="380">
        <f t="shared" ref="FB5:FB50" si="23">VLOOKUP(EV5*EW5,likelihood,2,FALSE)</f>
        <v>1</v>
      </c>
      <c r="FC5" s="379">
        <f t="shared" ref="FC5:FC50" si="24">VLOOKUP(FB5*EX5,biorisk,2,FALSE)</f>
        <v>1</v>
      </c>
      <c r="FD5" s="182">
        <v>3</v>
      </c>
      <c r="FE5" s="182">
        <v>3</v>
      </c>
      <c r="FF5" s="181" t="str">
        <f>(FC5&amp;FE5)</f>
        <v>13</v>
      </c>
      <c r="FG5" s="172" t="str">
        <f t="shared" ref="FG5:FG35" si="25">VLOOKUP(FC5&amp;FE5,futurerisk,3,FALSE)</f>
        <v>Very Low</v>
      </c>
      <c r="FH5" s="296"/>
      <c r="FI5" s="375" t="s">
        <v>649</v>
      </c>
      <c r="FJ5" s="336"/>
      <c r="FK5" s="336"/>
      <c r="FL5" s="336"/>
      <c r="FM5" s="336"/>
      <c r="FN5" s="336"/>
      <c r="FO5" s="337" t="s">
        <v>641</v>
      </c>
      <c r="FP5" s="338" t="s">
        <v>642</v>
      </c>
      <c r="FQ5" s="334">
        <v>2</v>
      </c>
      <c r="FR5" s="186">
        <v>2</v>
      </c>
      <c r="FS5" s="186">
        <v>3</v>
      </c>
      <c r="FT5" s="335" t="s">
        <v>186</v>
      </c>
      <c r="FU5" s="181">
        <f t="shared" ref="FU5:FU36" si="26">(FW5*FS5)</f>
        <v>6</v>
      </c>
      <c r="FV5" s="172" t="str">
        <f t="shared" ref="FV5:FV36" si="27">VLOOKUP(FW5*FS5,biorisk,3,FALSE)</f>
        <v>Low</v>
      </c>
      <c r="FW5" s="380">
        <f t="shared" ref="FW5:FW36" si="28">VLOOKUP(FQ5*FR5,likelihood,2,FALSE)</f>
        <v>2</v>
      </c>
      <c r="FX5" s="379">
        <f t="shared" ref="FX5:FX36" si="29">VLOOKUP(FW5*FS5,biorisk,2,FALSE)</f>
        <v>2</v>
      </c>
      <c r="FY5" s="182">
        <v>3</v>
      </c>
      <c r="FZ5" s="182">
        <v>4</v>
      </c>
      <c r="GA5" s="181" t="str">
        <f>(FX5&amp;FZ5)</f>
        <v>24</v>
      </c>
      <c r="GB5" s="172" t="str">
        <f t="shared" ref="GB5:GB36" si="30">VLOOKUP(FX5&amp;FZ5,futurerisk,3,FALSE)</f>
        <v>Moderate</v>
      </c>
      <c r="GC5" s="296"/>
      <c r="GD5" s="375" t="s">
        <v>650</v>
      </c>
      <c r="GE5" s="336"/>
      <c r="GF5" s="336"/>
      <c r="GG5" s="336"/>
      <c r="GH5" s="336"/>
      <c r="GI5" s="336"/>
      <c r="GJ5" s="337" t="s">
        <v>641</v>
      </c>
      <c r="GK5" s="338" t="s">
        <v>642</v>
      </c>
      <c r="GL5" s="334">
        <v>2</v>
      </c>
      <c r="GM5" s="186">
        <v>2</v>
      </c>
      <c r="GN5" s="186">
        <v>4</v>
      </c>
      <c r="GO5" s="335" t="s">
        <v>164</v>
      </c>
      <c r="GP5" s="181">
        <f>(GR5*GN5)</f>
        <v>8</v>
      </c>
      <c r="GQ5" s="172" t="str">
        <f t="shared" ref="GQ5:GQ57" si="31">VLOOKUP(GR5*GN5,biorisk,3,FALSE)</f>
        <v>Moderate</v>
      </c>
      <c r="GR5" s="380">
        <f t="shared" ref="GR5:GR68" si="32">VLOOKUP(GL5*GM5,likelihood,2,FALSE)</f>
        <v>2</v>
      </c>
      <c r="GS5" s="379">
        <f t="shared" ref="GS5:GS35" si="33">VLOOKUP(GR5*GN5,biorisk,2,FALSE)</f>
        <v>3</v>
      </c>
      <c r="GT5" s="182">
        <v>3</v>
      </c>
      <c r="GU5" s="182">
        <v>4</v>
      </c>
      <c r="GV5" s="181" t="str">
        <f>(GS5&amp;GU5)</f>
        <v>34</v>
      </c>
      <c r="GW5" s="172" t="str">
        <f>VLOOKUP(GS5&amp;GU5,futurerisk,3,FALSE)</f>
        <v>High</v>
      </c>
      <c r="GX5" s="296"/>
      <c r="GY5" s="375" t="s">
        <v>651</v>
      </c>
      <c r="GZ5" s="336"/>
      <c r="HA5" s="336"/>
      <c r="HB5" s="336"/>
      <c r="HC5" s="336"/>
      <c r="HD5" s="336"/>
      <c r="HE5" s="337" t="s">
        <v>641</v>
      </c>
      <c r="HF5" s="338" t="s">
        <v>642</v>
      </c>
    </row>
    <row r="6" spans="1:214" ht="100" customHeight="1" thickBot="1">
      <c r="A6" s="178" t="s">
        <v>179</v>
      </c>
      <c r="B6" s="175" t="s">
        <v>38</v>
      </c>
      <c r="C6" s="175" t="s">
        <v>39</v>
      </c>
      <c r="D6" s="13" t="s">
        <v>41</v>
      </c>
      <c r="E6" s="497">
        <v>2</v>
      </c>
      <c r="F6" s="37" t="s">
        <v>180</v>
      </c>
      <c r="G6" s="263">
        <v>1</v>
      </c>
      <c r="H6" s="263">
        <v>1</v>
      </c>
      <c r="I6" s="263">
        <v>1</v>
      </c>
      <c r="J6" s="263">
        <v>1</v>
      </c>
      <c r="K6" s="181">
        <f>(M6*I6)</f>
        <v>1</v>
      </c>
      <c r="L6" s="260" t="str">
        <f t="shared" si="0"/>
        <v>Very Low</v>
      </c>
      <c r="M6" s="264">
        <f t="shared" si="1"/>
        <v>1</v>
      </c>
      <c r="N6" s="264">
        <v>2</v>
      </c>
      <c r="O6" s="265">
        <v>1</v>
      </c>
      <c r="P6" s="265">
        <v>1</v>
      </c>
      <c r="Q6" s="181" t="str">
        <f t="shared" ref="Q6:Q69" si="34">(N6&amp;P6)</f>
        <v>21</v>
      </c>
      <c r="R6" s="260" t="str">
        <f t="shared" ref="R6:R37" si="35">VLOOKUP(N6&amp;P6,futurerisk,3,FALSE)</f>
        <v>Very Low</v>
      </c>
      <c r="S6" s="296" t="s">
        <v>181</v>
      </c>
      <c r="T6" s="336"/>
      <c r="U6" s="336"/>
      <c r="V6" s="336"/>
      <c r="W6" s="340"/>
      <c r="X6" s="336"/>
      <c r="Y6" s="337" t="s">
        <v>652</v>
      </c>
      <c r="Z6" s="338" t="s">
        <v>653</v>
      </c>
      <c r="AA6" s="263">
        <v>1</v>
      </c>
      <c r="AB6" s="263">
        <v>1</v>
      </c>
      <c r="AC6" s="263">
        <v>1</v>
      </c>
      <c r="AD6" s="263">
        <v>1</v>
      </c>
      <c r="AE6" s="181">
        <f>(AG6*AC6)</f>
        <v>1</v>
      </c>
      <c r="AF6" s="260" t="str">
        <f t="shared" si="2"/>
        <v>Very Low</v>
      </c>
      <c r="AG6" s="264">
        <f t="shared" si="3"/>
        <v>1</v>
      </c>
      <c r="AH6" s="264">
        <v>2</v>
      </c>
      <c r="AI6" s="265">
        <v>1</v>
      </c>
      <c r="AJ6" s="265">
        <v>1</v>
      </c>
      <c r="AK6" s="181" t="str">
        <f t="shared" ref="AK6:AK69" si="36">(AH6&amp;AJ6)</f>
        <v>21</v>
      </c>
      <c r="AL6" s="260" t="str">
        <f t="shared" si="5"/>
        <v>Very Low</v>
      </c>
      <c r="AM6" s="296" t="s">
        <v>181</v>
      </c>
      <c r="AN6" s="351"/>
      <c r="AO6" s="351"/>
      <c r="AP6" s="351"/>
      <c r="AQ6" s="352"/>
      <c r="AR6" s="351"/>
      <c r="AS6" s="337" t="s">
        <v>652</v>
      </c>
      <c r="AT6" s="338" t="s">
        <v>653</v>
      </c>
      <c r="AU6" s="453">
        <v>1</v>
      </c>
      <c r="AV6" s="451">
        <v>1</v>
      </c>
      <c r="AW6" s="451">
        <v>1</v>
      </c>
      <c r="AX6" s="451"/>
      <c r="AY6" s="181">
        <f>(BA6*AW6)</f>
        <v>1</v>
      </c>
      <c r="AZ6" s="172" t="str">
        <f t="shared" ref="AZ6:AZ35" si="37">VLOOKUP(BA6*AW6,biorisk,3,FALSE)</f>
        <v>Very Low</v>
      </c>
      <c r="BA6" s="435">
        <f t="shared" si="6"/>
        <v>1</v>
      </c>
      <c r="BB6" s="452">
        <f>VLOOKUP(BA6*AW6,biorisk,2,FALSE)</f>
        <v>1</v>
      </c>
      <c r="BC6" s="438">
        <v>1</v>
      </c>
      <c r="BD6" s="173">
        <v>1</v>
      </c>
      <c r="BE6" s="181" t="str">
        <f t="shared" ref="BE6:BE69" si="38">(BB6&amp;BD6)</f>
        <v>11</v>
      </c>
      <c r="BF6" s="172" t="str">
        <f>VLOOKUP(BB6&amp;BD6,futurerisk,3,FALSE)</f>
        <v>Very Low</v>
      </c>
      <c r="BG6" s="296" t="s">
        <v>181</v>
      </c>
      <c r="BH6" s="351"/>
      <c r="BI6" s="351"/>
      <c r="BJ6" s="351"/>
      <c r="BK6" s="352"/>
      <c r="BL6" s="351"/>
      <c r="BM6" s="337" t="s">
        <v>652</v>
      </c>
      <c r="BN6" s="338" t="s">
        <v>653</v>
      </c>
      <c r="BO6" s="21">
        <v>1</v>
      </c>
      <c r="BP6" s="21">
        <v>1</v>
      </c>
      <c r="BQ6" s="21">
        <v>1</v>
      </c>
      <c r="BR6" s="21"/>
      <c r="BS6" s="181">
        <f>(BU6*BQ6)</f>
        <v>1</v>
      </c>
      <c r="BT6" s="42" t="str">
        <f t="shared" si="7"/>
        <v>Very Low</v>
      </c>
      <c r="BU6" s="43">
        <f t="shared" si="8"/>
        <v>1</v>
      </c>
      <c r="BV6" s="43">
        <f t="shared" si="9"/>
        <v>1</v>
      </c>
      <c r="BW6" s="44">
        <v>3</v>
      </c>
      <c r="BX6" s="44">
        <v>3</v>
      </c>
      <c r="BY6" s="181" t="str">
        <f t="shared" ref="BY6:BY69" si="39">(BV6&amp;BX6)</f>
        <v>13</v>
      </c>
      <c r="BZ6" s="42" t="str">
        <f t="shared" si="10"/>
        <v>Very Low</v>
      </c>
      <c r="CA6" s="296" t="s">
        <v>181</v>
      </c>
      <c r="CB6" s="351"/>
      <c r="CC6" s="351"/>
      <c r="CD6" s="351"/>
      <c r="CE6" s="352"/>
      <c r="CF6" s="351"/>
      <c r="CG6" s="337" t="s">
        <v>652</v>
      </c>
      <c r="CH6" s="338" t="s">
        <v>653</v>
      </c>
      <c r="CI6" s="363" t="s">
        <v>180</v>
      </c>
      <c r="CJ6" s="335">
        <v>1</v>
      </c>
      <c r="CK6" s="335">
        <v>1</v>
      </c>
      <c r="CL6" s="335">
        <v>1</v>
      </c>
      <c r="CM6" s="335" t="s">
        <v>172</v>
      </c>
      <c r="CN6" s="181">
        <f>(CP6*CL6)</f>
        <v>1</v>
      </c>
      <c r="CO6" s="172" t="str">
        <f t="shared" si="11"/>
        <v>Very Low</v>
      </c>
      <c r="CP6" s="174">
        <f t="shared" ref="CP6:CP37" si="40">VLOOKUP(CJ6*CK6,likelihood,2,FALSE)</f>
        <v>1</v>
      </c>
      <c r="CQ6" s="174">
        <f t="shared" si="12"/>
        <v>1</v>
      </c>
      <c r="CR6" s="173">
        <v>3</v>
      </c>
      <c r="CS6" s="173">
        <v>3</v>
      </c>
      <c r="CT6" s="181" t="str">
        <f t="shared" ref="CT6:CT69" si="41">(CQ6&amp;CS6)</f>
        <v>13</v>
      </c>
      <c r="CU6" s="172" t="str">
        <f t="shared" ref="CU6:CU69" si="42">VLOOKUP(CQ6&amp;CS6,futurerisk,3,FALSE)</f>
        <v>Very Low</v>
      </c>
      <c r="CV6" s="296" t="s">
        <v>181</v>
      </c>
      <c r="DD6" s="337" t="s">
        <v>652</v>
      </c>
      <c r="DE6" s="338" t="s">
        <v>653</v>
      </c>
      <c r="DF6" s="21">
        <v>1</v>
      </c>
      <c r="DG6" s="21">
        <v>1</v>
      </c>
      <c r="DH6" s="21">
        <v>1</v>
      </c>
      <c r="DI6" s="21"/>
      <c r="DJ6" s="181">
        <f>(DL6*DH6)</f>
        <v>1</v>
      </c>
      <c r="DK6" s="42" t="str">
        <f t="shared" si="13"/>
        <v>Very Low</v>
      </c>
      <c r="DL6" s="43">
        <f t="shared" si="14"/>
        <v>1</v>
      </c>
      <c r="DM6" s="43">
        <f t="shared" si="15"/>
        <v>1</v>
      </c>
      <c r="DN6" s="44">
        <v>3</v>
      </c>
      <c r="DO6" s="44">
        <v>3</v>
      </c>
      <c r="DP6" s="181" t="str">
        <f t="shared" ref="DP6:DP69" si="43">(DM6&amp;DO6)</f>
        <v>13</v>
      </c>
      <c r="DQ6" s="42" t="str">
        <f t="shared" si="16"/>
        <v>Very Low</v>
      </c>
      <c r="DR6" s="296" t="s">
        <v>181</v>
      </c>
      <c r="DS6" s="14"/>
      <c r="DT6" s="351"/>
      <c r="DU6" s="351"/>
      <c r="DV6" s="351"/>
      <c r="DW6" s="352"/>
      <c r="DX6" s="351"/>
      <c r="DY6" s="337" t="s">
        <v>652</v>
      </c>
      <c r="DZ6" s="338" t="s">
        <v>653</v>
      </c>
      <c r="EA6" s="21">
        <v>1</v>
      </c>
      <c r="EB6" s="21">
        <v>1</v>
      </c>
      <c r="EC6" s="21">
        <v>1</v>
      </c>
      <c r="ED6" s="21"/>
      <c r="EE6" s="181">
        <f>(EG6*EC6)</f>
        <v>1</v>
      </c>
      <c r="EF6" s="42" t="str">
        <f t="shared" ref="EF6" si="44">VLOOKUP(EG6*EC6,biorisk,3,FALSE)</f>
        <v>Very Low</v>
      </c>
      <c r="EG6" s="43">
        <f t="shared" ref="EG6" si="45">VLOOKUP(EA6*EB6,likelihood,2,FALSE)</f>
        <v>1</v>
      </c>
      <c r="EH6" s="43">
        <f t="shared" ref="EH6" si="46">VLOOKUP(EG6*EC6,biorisk,2,FALSE)</f>
        <v>1</v>
      </c>
      <c r="EI6" s="44">
        <v>3</v>
      </c>
      <c r="EJ6" s="44">
        <v>3</v>
      </c>
      <c r="EK6" s="181" t="str">
        <f t="shared" ref="EK6:EK69" si="47">(EH6&amp;EJ6)</f>
        <v>13</v>
      </c>
      <c r="EL6" s="42" t="str">
        <f t="shared" ref="EL6" si="48">VLOOKUP(EH6&amp;EJ6,futurerisk,3,FALSE)</f>
        <v>Very Low</v>
      </c>
      <c r="EM6" s="296" t="s">
        <v>181</v>
      </c>
      <c r="EN6" s="14"/>
      <c r="EO6" s="336"/>
      <c r="EP6" s="336"/>
      <c r="EQ6" s="336"/>
      <c r="ER6" s="340"/>
      <c r="ES6" s="336"/>
      <c r="ET6" s="337" t="s">
        <v>652</v>
      </c>
      <c r="EU6" s="338" t="s">
        <v>653</v>
      </c>
      <c r="EV6" s="21">
        <v>1</v>
      </c>
      <c r="EW6" s="21">
        <v>1</v>
      </c>
      <c r="EX6" s="21">
        <v>1</v>
      </c>
      <c r="EY6" s="21"/>
      <c r="EZ6" s="181">
        <f t="shared" si="21"/>
        <v>1</v>
      </c>
      <c r="FA6" s="42" t="str">
        <f t="shared" si="22"/>
        <v>Very Low</v>
      </c>
      <c r="FB6" s="43">
        <f t="shared" si="23"/>
        <v>1</v>
      </c>
      <c r="FC6" s="43">
        <f t="shared" si="24"/>
        <v>1</v>
      </c>
      <c r="FD6" s="44">
        <v>3</v>
      </c>
      <c r="FE6" s="44">
        <v>3</v>
      </c>
      <c r="FF6" s="181" t="str">
        <f t="shared" ref="FF6:FF69" si="49">(FC6&amp;FE6)</f>
        <v>13</v>
      </c>
      <c r="FG6" s="42" t="str">
        <f t="shared" si="25"/>
        <v>Very Low</v>
      </c>
      <c r="FH6" s="296" t="s">
        <v>181</v>
      </c>
      <c r="FI6" s="14"/>
      <c r="FJ6" s="336"/>
      <c r="FK6" s="336"/>
      <c r="FL6" s="336"/>
      <c r="FM6" s="340"/>
      <c r="FN6" s="336"/>
      <c r="FO6" s="337" t="s">
        <v>652</v>
      </c>
      <c r="FP6" s="338" t="s">
        <v>653</v>
      </c>
      <c r="FQ6" s="21">
        <v>1</v>
      </c>
      <c r="FR6" s="21">
        <v>1</v>
      </c>
      <c r="FS6" s="21">
        <v>1</v>
      </c>
      <c r="FT6" s="21"/>
      <c r="FU6" s="181">
        <f t="shared" si="26"/>
        <v>1</v>
      </c>
      <c r="FV6" s="42" t="str">
        <f t="shared" si="27"/>
        <v>Very Low</v>
      </c>
      <c r="FW6" s="43">
        <f t="shared" si="28"/>
        <v>1</v>
      </c>
      <c r="FX6" s="43">
        <f t="shared" si="29"/>
        <v>1</v>
      </c>
      <c r="FY6" s="44">
        <v>1</v>
      </c>
      <c r="FZ6" s="44">
        <v>1</v>
      </c>
      <c r="GA6" s="181" t="str">
        <f t="shared" ref="GA6:GA69" si="50">(FX6&amp;FZ6)</f>
        <v>11</v>
      </c>
      <c r="GB6" s="42" t="str">
        <f t="shared" si="30"/>
        <v>Very Low</v>
      </c>
      <c r="GC6" s="296" t="s">
        <v>181</v>
      </c>
      <c r="GD6" s="14"/>
      <c r="GE6" s="336"/>
      <c r="GF6" s="336"/>
      <c r="GG6" s="336"/>
      <c r="GH6" s="340"/>
      <c r="GI6" s="336"/>
      <c r="GJ6" s="337" t="s">
        <v>652</v>
      </c>
      <c r="GK6" s="338" t="s">
        <v>653</v>
      </c>
      <c r="GL6" s="21">
        <v>1</v>
      </c>
      <c r="GM6" s="21">
        <v>1</v>
      </c>
      <c r="GN6" s="21">
        <v>1</v>
      </c>
      <c r="GO6" s="21"/>
      <c r="GP6" s="181">
        <f>(GR6*GN6)</f>
        <v>1</v>
      </c>
      <c r="GQ6" s="172" t="str">
        <f t="shared" si="31"/>
        <v>Very Low</v>
      </c>
      <c r="GR6" s="380">
        <f t="shared" si="32"/>
        <v>1</v>
      </c>
      <c r="GS6" s="398">
        <v>2</v>
      </c>
      <c r="GT6" s="399">
        <v>3</v>
      </c>
      <c r="GU6" s="399">
        <v>3</v>
      </c>
      <c r="GV6" s="181" t="str">
        <f t="shared" ref="GV6:GV69" si="51">(GS6&amp;GU6)</f>
        <v>23</v>
      </c>
      <c r="GW6" s="172" t="str">
        <f t="shared" ref="GW6:GW61" si="52">VLOOKUP(GS6&amp;GU6,futurerisk,3,FALSE)</f>
        <v>Low</v>
      </c>
      <c r="GX6" s="296" t="s">
        <v>181</v>
      </c>
      <c r="GY6" s="14"/>
      <c r="GZ6" s="336"/>
      <c r="HA6" s="336"/>
      <c r="HB6" s="336"/>
      <c r="HC6" s="340"/>
      <c r="HD6" s="336"/>
      <c r="HE6" s="337" t="s">
        <v>652</v>
      </c>
      <c r="HF6" s="338" t="s">
        <v>653</v>
      </c>
    </row>
    <row r="7" spans="1:214" ht="100" customHeight="1">
      <c r="A7" s="178" t="s">
        <v>179</v>
      </c>
      <c r="B7" s="175" t="s">
        <v>38</v>
      </c>
      <c r="C7" s="175" t="s">
        <v>39</v>
      </c>
      <c r="D7" s="13" t="s">
        <v>44</v>
      </c>
      <c r="E7" s="497">
        <v>3</v>
      </c>
      <c r="F7" s="37" t="s">
        <v>185</v>
      </c>
      <c r="G7" s="263">
        <v>1</v>
      </c>
      <c r="H7" s="263">
        <v>1</v>
      </c>
      <c r="I7" s="263">
        <v>1</v>
      </c>
      <c r="J7" s="263">
        <v>1</v>
      </c>
      <c r="K7" s="181">
        <f t="shared" ref="K7:K70" si="53">(M7*I7)</f>
        <v>1</v>
      </c>
      <c r="L7" s="260" t="str">
        <f t="shared" si="0"/>
        <v>Very Low</v>
      </c>
      <c r="M7" s="264">
        <f t="shared" si="1"/>
        <v>1</v>
      </c>
      <c r="N7" s="264">
        <v>2</v>
      </c>
      <c r="O7" s="265">
        <v>3</v>
      </c>
      <c r="P7" s="265">
        <v>3</v>
      </c>
      <c r="Q7" s="181" t="str">
        <f t="shared" si="34"/>
        <v>23</v>
      </c>
      <c r="R7" s="260" t="str">
        <f t="shared" si="35"/>
        <v>Low</v>
      </c>
      <c r="S7" s="296" t="s">
        <v>181</v>
      </c>
      <c r="T7" s="336"/>
      <c r="U7" s="340"/>
      <c r="V7" s="336"/>
      <c r="W7" s="340"/>
      <c r="X7" s="336"/>
      <c r="Y7" s="337" t="s">
        <v>654</v>
      </c>
      <c r="Z7" s="338" t="s">
        <v>653</v>
      </c>
      <c r="AA7" s="263">
        <v>1</v>
      </c>
      <c r="AB7" s="263">
        <v>1</v>
      </c>
      <c r="AC7" s="263">
        <v>1</v>
      </c>
      <c r="AD7" s="263">
        <v>1</v>
      </c>
      <c r="AE7" s="181">
        <f t="shared" ref="AE7:AE70" si="54">(AG7*AC7)</f>
        <v>1</v>
      </c>
      <c r="AF7" s="260" t="str">
        <f t="shared" si="2"/>
        <v>Very Low</v>
      </c>
      <c r="AG7" s="264">
        <f t="shared" si="3"/>
        <v>1</v>
      </c>
      <c r="AH7" s="264">
        <v>2</v>
      </c>
      <c r="AI7" s="265">
        <v>3</v>
      </c>
      <c r="AJ7" s="265">
        <v>3</v>
      </c>
      <c r="AK7" s="181" t="str">
        <f t="shared" si="36"/>
        <v>23</v>
      </c>
      <c r="AL7" s="260" t="str">
        <f t="shared" si="5"/>
        <v>Low</v>
      </c>
      <c r="AM7" s="296" t="s">
        <v>181</v>
      </c>
      <c r="AN7" s="351"/>
      <c r="AO7" s="352"/>
      <c r="AP7" s="351"/>
      <c r="AQ7" s="352"/>
      <c r="AR7" s="351"/>
      <c r="AS7" s="337" t="s">
        <v>654</v>
      </c>
      <c r="AT7" s="338" t="s">
        <v>653</v>
      </c>
      <c r="AU7" s="453">
        <v>1</v>
      </c>
      <c r="AV7" s="451">
        <v>1</v>
      </c>
      <c r="AW7" s="451">
        <v>1</v>
      </c>
      <c r="AX7" s="451"/>
      <c r="AY7" s="181">
        <f t="shared" ref="AY7:AY70" si="55">(BA7*AW7)</f>
        <v>1</v>
      </c>
      <c r="AZ7" s="172" t="str">
        <f t="shared" si="37"/>
        <v>Very Low</v>
      </c>
      <c r="BA7" s="435">
        <f t="shared" si="6"/>
        <v>1</v>
      </c>
      <c r="BB7" s="452">
        <f>VLOOKUP(BA7*AW7,biorisk,2,FALSE)</f>
        <v>1</v>
      </c>
      <c r="BC7" s="438">
        <v>1</v>
      </c>
      <c r="BD7" s="173">
        <v>1</v>
      </c>
      <c r="BE7" s="181" t="str">
        <f t="shared" si="38"/>
        <v>11</v>
      </c>
      <c r="BF7" s="172" t="str">
        <f>VLOOKUP(BB7&amp;BD7,futurerisk,3,FALSE)</f>
        <v>Very Low</v>
      </c>
      <c r="BG7" s="296" t="s">
        <v>181</v>
      </c>
      <c r="BH7" s="351"/>
      <c r="BI7" s="352"/>
      <c r="BJ7" s="351"/>
      <c r="BK7" s="352"/>
      <c r="BL7" s="351"/>
      <c r="BM7" s="337" t="s">
        <v>654</v>
      </c>
      <c r="BN7" s="338" t="s">
        <v>653</v>
      </c>
      <c r="BO7" s="21">
        <v>1</v>
      </c>
      <c r="BP7" s="21">
        <v>1</v>
      </c>
      <c r="BQ7" s="21">
        <v>1</v>
      </c>
      <c r="BR7" s="21"/>
      <c r="BS7" s="181">
        <f t="shared" ref="BS7:BS70" si="56">(BU7*BQ7)</f>
        <v>1</v>
      </c>
      <c r="BT7" s="42" t="str">
        <f t="shared" si="7"/>
        <v>Very Low</v>
      </c>
      <c r="BU7" s="43">
        <f t="shared" si="8"/>
        <v>1</v>
      </c>
      <c r="BV7" s="43">
        <f t="shared" si="9"/>
        <v>1</v>
      </c>
      <c r="BW7" s="44">
        <v>3</v>
      </c>
      <c r="BX7" s="44">
        <v>3</v>
      </c>
      <c r="BY7" s="181" t="str">
        <f t="shared" si="39"/>
        <v>13</v>
      </c>
      <c r="BZ7" s="42" t="str">
        <f t="shared" si="10"/>
        <v>Very Low</v>
      </c>
      <c r="CA7" s="296" t="s">
        <v>181</v>
      </c>
      <c r="CB7" s="351"/>
      <c r="CC7" s="352"/>
      <c r="CD7" s="351"/>
      <c r="CE7" s="352"/>
      <c r="CF7" s="351"/>
      <c r="CG7" s="337" t="s">
        <v>654</v>
      </c>
      <c r="CH7" s="338" t="s">
        <v>653</v>
      </c>
      <c r="CI7" s="363" t="s">
        <v>185</v>
      </c>
      <c r="CJ7" s="21">
        <v>1</v>
      </c>
      <c r="CK7" s="21">
        <v>1</v>
      </c>
      <c r="CL7" s="21">
        <v>1</v>
      </c>
      <c r="CM7" s="21"/>
      <c r="CN7" s="181">
        <f t="shared" ref="CN7:CN70" si="57">(CP7*CL7)</f>
        <v>1</v>
      </c>
      <c r="CO7" s="42" t="str">
        <f t="shared" si="11"/>
        <v>Very Low</v>
      </c>
      <c r="CP7" s="43">
        <f t="shared" si="40"/>
        <v>1</v>
      </c>
      <c r="CQ7" s="43">
        <f t="shared" si="12"/>
        <v>1</v>
      </c>
      <c r="CR7" s="44">
        <v>3</v>
      </c>
      <c r="CS7" s="44">
        <v>3</v>
      </c>
      <c r="CT7" s="181" t="str">
        <f t="shared" si="41"/>
        <v>13</v>
      </c>
      <c r="CU7" s="42" t="str">
        <f t="shared" si="42"/>
        <v>Very Low</v>
      </c>
      <c r="CV7" s="296" t="s">
        <v>181</v>
      </c>
      <c r="DD7" s="337" t="s">
        <v>654</v>
      </c>
      <c r="DE7" s="338" t="s">
        <v>653</v>
      </c>
      <c r="DF7" s="21">
        <v>1</v>
      </c>
      <c r="DG7" s="21">
        <v>1</v>
      </c>
      <c r="DH7" s="21">
        <v>1</v>
      </c>
      <c r="DI7" s="21"/>
      <c r="DJ7" s="181">
        <f t="shared" ref="DJ7:DJ70" si="58">(DL7*DH7)</f>
        <v>1</v>
      </c>
      <c r="DK7" s="42" t="str">
        <f>VLOOKUP(DL7*DH7,biorisk,3,FALSE)</f>
        <v>Very Low</v>
      </c>
      <c r="DL7" s="43">
        <f>VLOOKUP(DF7*DG7,likelihood,2,FALSE)</f>
        <v>1</v>
      </c>
      <c r="DM7" s="43">
        <f>VLOOKUP(DL7*DH7,biorisk,2,FALSE)</f>
        <v>1</v>
      </c>
      <c r="DN7" s="44">
        <v>3</v>
      </c>
      <c r="DO7" s="44">
        <v>3</v>
      </c>
      <c r="DP7" s="181" t="str">
        <f t="shared" si="43"/>
        <v>13</v>
      </c>
      <c r="DQ7" s="42" t="str">
        <f>VLOOKUP(DM7&amp;DO7,futurerisk,3,FALSE)</f>
        <v>Very Low</v>
      </c>
      <c r="DR7" s="296" t="s">
        <v>181</v>
      </c>
      <c r="DS7" s="14"/>
      <c r="DT7" s="351"/>
      <c r="DU7" s="352"/>
      <c r="DV7" s="351"/>
      <c r="DW7" s="352"/>
      <c r="DX7" s="351"/>
      <c r="DY7" s="337" t="s">
        <v>654</v>
      </c>
      <c r="DZ7" s="338" t="s">
        <v>653</v>
      </c>
      <c r="EA7" s="21">
        <v>1</v>
      </c>
      <c r="EB7" s="21">
        <v>1</v>
      </c>
      <c r="EC7" s="21">
        <v>1</v>
      </c>
      <c r="ED7" s="21"/>
      <c r="EE7" s="181">
        <f t="shared" ref="EE7:EE70" si="59">(EG7*EC7)</f>
        <v>1</v>
      </c>
      <c r="EF7" s="42" t="str">
        <f>VLOOKUP(EG7*EC7,biorisk,3,FALSE)</f>
        <v>Very Low</v>
      </c>
      <c r="EG7" s="43">
        <f>VLOOKUP(EA7*EB7,likelihood,2,FALSE)</f>
        <v>1</v>
      </c>
      <c r="EH7" s="43">
        <f>VLOOKUP(EG7*EC7,biorisk,2,FALSE)</f>
        <v>1</v>
      </c>
      <c r="EI7" s="44">
        <v>3</v>
      </c>
      <c r="EJ7" s="44">
        <v>3</v>
      </c>
      <c r="EK7" s="181" t="str">
        <f t="shared" si="47"/>
        <v>13</v>
      </c>
      <c r="EL7" s="42" t="str">
        <f>VLOOKUP(EH7&amp;EJ7,futurerisk,3,FALSE)</f>
        <v>Very Low</v>
      </c>
      <c r="EM7" s="296" t="s">
        <v>181</v>
      </c>
      <c r="EN7" s="14"/>
      <c r="EO7" s="336"/>
      <c r="EP7" s="340"/>
      <c r="EQ7" s="336"/>
      <c r="ER7" s="340"/>
      <c r="ES7" s="336"/>
      <c r="ET7" s="337" t="s">
        <v>654</v>
      </c>
      <c r="EU7" s="338" t="s">
        <v>653</v>
      </c>
      <c r="EV7" s="21">
        <v>1</v>
      </c>
      <c r="EW7" s="21">
        <v>1</v>
      </c>
      <c r="EX7" s="21">
        <v>1</v>
      </c>
      <c r="EY7" s="21"/>
      <c r="EZ7" s="181">
        <f t="shared" si="21"/>
        <v>1</v>
      </c>
      <c r="FA7" s="42" t="str">
        <f t="shared" si="22"/>
        <v>Very Low</v>
      </c>
      <c r="FB7" s="43">
        <f t="shared" si="23"/>
        <v>1</v>
      </c>
      <c r="FC7" s="43">
        <f t="shared" si="24"/>
        <v>1</v>
      </c>
      <c r="FD7" s="44">
        <v>3</v>
      </c>
      <c r="FE7" s="44">
        <v>3</v>
      </c>
      <c r="FF7" s="181" t="str">
        <f t="shared" si="49"/>
        <v>13</v>
      </c>
      <c r="FG7" s="42" t="str">
        <f>VLOOKUP(FC7&amp;FE7,futurerisk,3,FALSE)</f>
        <v>Very Low</v>
      </c>
      <c r="FH7" s="296" t="s">
        <v>181</v>
      </c>
      <c r="FI7" s="14"/>
      <c r="FJ7" s="336"/>
      <c r="FK7" s="340"/>
      <c r="FL7" s="336"/>
      <c r="FM7" s="340"/>
      <c r="FN7" s="336"/>
      <c r="FO7" s="337" t="s">
        <v>654</v>
      </c>
      <c r="FP7" s="338" t="s">
        <v>653</v>
      </c>
      <c r="FQ7" s="21">
        <v>1</v>
      </c>
      <c r="FR7" s="21">
        <v>1</v>
      </c>
      <c r="FS7" s="21">
        <v>1</v>
      </c>
      <c r="FT7" s="21"/>
      <c r="FU7" s="181">
        <f t="shared" si="26"/>
        <v>1</v>
      </c>
      <c r="FV7" s="42" t="str">
        <f t="shared" si="27"/>
        <v>Very Low</v>
      </c>
      <c r="FW7" s="43">
        <f t="shared" si="28"/>
        <v>1</v>
      </c>
      <c r="FX7" s="43">
        <f t="shared" si="29"/>
        <v>1</v>
      </c>
      <c r="FY7" s="44">
        <v>3</v>
      </c>
      <c r="FZ7" s="44">
        <v>3</v>
      </c>
      <c r="GA7" s="181" t="str">
        <f t="shared" si="50"/>
        <v>13</v>
      </c>
      <c r="GB7" s="42" t="str">
        <f t="shared" si="30"/>
        <v>Very Low</v>
      </c>
      <c r="GC7" s="296" t="s">
        <v>181</v>
      </c>
      <c r="GD7" s="14"/>
      <c r="GE7" s="336"/>
      <c r="GF7" s="340"/>
      <c r="GG7" s="336"/>
      <c r="GH7" s="340"/>
      <c r="GI7" s="336"/>
      <c r="GJ7" s="337" t="s">
        <v>654</v>
      </c>
      <c r="GK7" s="338" t="s">
        <v>653</v>
      </c>
      <c r="GL7" s="21">
        <v>1</v>
      </c>
      <c r="GM7" s="21">
        <v>1</v>
      </c>
      <c r="GN7" s="21">
        <v>1</v>
      </c>
      <c r="GO7" s="21"/>
      <c r="GP7" s="181">
        <f t="shared" ref="GP7:GP70" si="60">(GR7*GN7)</f>
        <v>1</v>
      </c>
      <c r="GQ7" s="172" t="str">
        <f t="shared" si="31"/>
        <v>Very Low</v>
      </c>
      <c r="GR7" s="380">
        <f t="shared" si="32"/>
        <v>1</v>
      </c>
      <c r="GS7" s="398">
        <v>2</v>
      </c>
      <c r="GT7" s="399">
        <v>3</v>
      </c>
      <c r="GU7" s="399">
        <v>3</v>
      </c>
      <c r="GV7" s="181" t="str">
        <f t="shared" si="51"/>
        <v>23</v>
      </c>
      <c r="GW7" s="172" t="str">
        <f t="shared" si="52"/>
        <v>Low</v>
      </c>
      <c r="GX7" s="296" t="s">
        <v>181</v>
      </c>
      <c r="GY7" s="14"/>
      <c r="GZ7" s="336"/>
      <c r="HA7" s="340"/>
      <c r="HB7" s="336"/>
      <c r="HC7" s="340"/>
      <c r="HD7" s="336"/>
      <c r="HE7" s="337" t="s">
        <v>654</v>
      </c>
      <c r="HF7" s="338" t="s">
        <v>653</v>
      </c>
    </row>
    <row r="8" spans="1:214" ht="100" customHeight="1" thickBot="1">
      <c r="A8" s="178" t="s">
        <v>179</v>
      </c>
      <c r="B8" s="175" t="s">
        <v>38</v>
      </c>
      <c r="C8" s="175" t="s">
        <v>39</v>
      </c>
      <c r="D8" s="13" t="s">
        <v>45</v>
      </c>
      <c r="E8" s="497">
        <v>4</v>
      </c>
      <c r="F8" s="37" t="s">
        <v>200</v>
      </c>
      <c r="G8" s="339">
        <v>-1</v>
      </c>
      <c r="H8" s="335">
        <v>-1</v>
      </c>
      <c r="I8" s="335">
        <v>-1</v>
      </c>
      <c r="J8" s="335"/>
      <c r="K8" s="181">
        <f t="shared" si="53"/>
        <v>-1</v>
      </c>
      <c r="L8" s="172" t="str">
        <f t="shared" si="0"/>
        <v>High Priority Data Gap</v>
      </c>
      <c r="M8" s="174">
        <f t="shared" si="1"/>
        <v>1</v>
      </c>
      <c r="N8" s="174">
        <f>VLOOKUP(M8*I8,biorisk,2,FALSE)</f>
        <v>-1</v>
      </c>
      <c r="O8" s="173">
        <v>-1</v>
      </c>
      <c r="P8" s="173">
        <v>-1</v>
      </c>
      <c r="Q8" s="181" t="str">
        <f t="shared" si="34"/>
        <v>-1-1</v>
      </c>
      <c r="R8" s="172" t="str">
        <f t="shared" si="35"/>
        <v>High Priority Data Gap</v>
      </c>
      <c r="S8" s="296"/>
      <c r="T8" s="336"/>
      <c r="U8" s="340"/>
      <c r="V8" s="336"/>
      <c r="W8" s="340"/>
      <c r="X8" s="336"/>
      <c r="Y8" s="337" t="s">
        <v>654</v>
      </c>
      <c r="Z8" s="338" t="s">
        <v>653</v>
      </c>
      <c r="AA8" s="339">
        <v>-1</v>
      </c>
      <c r="AB8" s="335">
        <v>-1</v>
      </c>
      <c r="AC8" s="335">
        <v>-1</v>
      </c>
      <c r="AD8" s="335"/>
      <c r="AE8" s="181">
        <f t="shared" si="54"/>
        <v>-1</v>
      </c>
      <c r="AF8" s="172" t="str">
        <f>VLOOKUP(AG8*AC8,biorisk,3,FALSE)</f>
        <v>High Priority Data Gap</v>
      </c>
      <c r="AG8" s="174">
        <f t="shared" si="3"/>
        <v>1</v>
      </c>
      <c r="AH8" s="174">
        <f t="shared" ref="AH8" si="61">VLOOKUP(AG8*AC8,biorisk,2,FALSE)</f>
        <v>-1</v>
      </c>
      <c r="AI8" s="173">
        <v>-1</v>
      </c>
      <c r="AJ8" s="173">
        <v>-1</v>
      </c>
      <c r="AK8" s="181" t="str">
        <f t="shared" si="36"/>
        <v>-1-1</v>
      </c>
      <c r="AL8" s="172" t="str">
        <f t="shared" si="5"/>
        <v>High Priority Data Gap</v>
      </c>
      <c r="AM8" s="296"/>
      <c r="AN8" s="351"/>
      <c r="AO8" s="352"/>
      <c r="AP8" s="351"/>
      <c r="AQ8" s="352"/>
      <c r="AR8" s="351"/>
      <c r="AS8" s="337" t="s">
        <v>654</v>
      </c>
      <c r="AT8" s="338" t="s">
        <v>653</v>
      </c>
      <c r="AU8" s="339">
        <v>-1</v>
      </c>
      <c r="AV8" s="335">
        <v>-1</v>
      </c>
      <c r="AW8" s="335">
        <v>-1</v>
      </c>
      <c r="AX8" s="335"/>
      <c r="AY8" s="181">
        <f t="shared" si="55"/>
        <v>-1</v>
      </c>
      <c r="AZ8" s="172" t="str">
        <f>VLOOKUP(BA8*AW8,biorisk,3,FALSE)</f>
        <v>High Priority Data Gap</v>
      </c>
      <c r="BA8" s="174">
        <f t="shared" si="6"/>
        <v>1</v>
      </c>
      <c r="BB8" s="174">
        <f t="shared" ref="BB8" si="62">VLOOKUP(BA8*AW8,biorisk,2,FALSE)</f>
        <v>-1</v>
      </c>
      <c r="BC8" s="173">
        <v>-1</v>
      </c>
      <c r="BD8" s="173">
        <v>-1</v>
      </c>
      <c r="BE8" s="181" t="str">
        <f t="shared" si="38"/>
        <v>-1-1</v>
      </c>
      <c r="BF8" s="172" t="str">
        <f t="shared" ref="BF8" si="63">VLOOKUP(BB8&amp;BD8,futurerisk,3,FALSE)</f>
        <v>High Priority Data Gap</v>
      </c>
      <c r="BG8" s="296"/>
      <c r="BH8" s="351"/>
      <c r="BI8" s="352"/>
      <c r="BJ8" s="351"/>
      <c r="BK8" s="352"/>
      <c r="BL8" s="351"/>
      <c r="BM8" s="337" t="s">
        <v>654</v>
      </c>
      <c r="BN8" s="338" t="s">
        <v>653</v>
      </c>
      <c r="BO8" s="339">
        <v>-1</v>
      </c>
      <c r="BP8" s="335">
        <v>-1</v>
      </c>
      <c r="BQ8" s="335">
        <v>-1</v>
      </c>
      <c r="BR8" s="335"/>
      <c r="BS8" s="181">
        <f t="shared" si="56"/>
        <v>-1</v>
      </c>
      <c r="BT8" s="172" t="str">
        <f>VLOOKUP(BU8*BQ8,biorisk,3,FALSE)</f>
        <v>High Priority Data Gap</v>
      </c>
      <c r="BU8" s="174">
        <f t="shared" si="8"/>
        <v>1</v>
      </c>
      <c r="BV8" s="174">
        <f t="shared" si="9"/>
        <v>-1</v>
      </c>
      <c r="BW8" s="173">
        <v>-1</v>
      </c>
      <c r="BX8" s="173">
        <v>-1</v>
      </c>
      <c r="BY8" s="181" t="str">
        <f t="shared" si="39"/>
        <v>-1-1</v>
      </c>
      <c r="BZ8" s="172" t="str">
        <f t="shared" si="10"/>
        <v>High Priority Data Gap</v>
      </c>
      <c r="CA8" s="296"/>
      <c r="CB8" s="351"/>
      <c r="CC8" s="352"/>
      <c r="CD8" s="351"/>
      <c r="CE8" s="352"/>
      <c r="CF8" s="351"/>
      <c r="CG8" s="337" t="s">
        <v>654</v>
      </c>
      <c r="CH8" s="338" t="s">
        <v>653</v>
      </c>
      <c r="CI8" s="363" t="s">
        <v>200</v>
      </c>
      <c r="CJ8" s="339">
        <v>-1</v>
      </c>
      <c r="CK8" s="335">
        <v>-1</v>
      </c>
      <c r="CL8" s="335">
        <v>-1</v>
      </c>
      <c r="CM8" s="335"/>
      <c r="CN8" s="181">
        <f t="shared" si="57"/>
        <v>-1</v>
      </c>
      <c r="CO8" s="172" t="str">
        <f>VLOOKUP(CP8*CL8,biorisk,3,FALSE)</f>
        <v>High Priority Data Gap</v>
      </c>
      <c r="CP8" s="174">
        <f t="shared" si="40"/>
        <v>1</v>
      </c>
      <c r="CQ8" s="174">
        <f t="shared" si="12"/>
        <v>-1</v>
      </c>
      <c r="CR8" s="173">
        <v>-1</v>
      </c>
      <c r="CS8" s="173">
        <v>-1</v>
      </c>
      <c r="CT8" s="181" t="str">
        <f t="shared" si="41"/>
        <v>-1-1</v>
      </c>
      <c r="CU8" s="172" t="str">
        <f t="shared" si="42"/>
        <v>High Priority Data Gap</v>
      </c>
      <c r="CV8" s="296"/>
      <c r="DD8" s="337" t="s">
        <v>654</v>
      </c>
      <c r="DE8" s="338" t="s">
        <v>653</v>
      </c>
      <c r="DF8" s="339">
        <v>-1</v>
      </c>
      <c r="DG8" s="335">
        <v>-1</v>
      </c>
      <c r="DH8" s="335">
        <v>-1</v>
      </c>
      <c r="DI8" s="335"/>
      <c r="DJ8" s="181">
        <f t="shared" si="58"/>
        <v>-1</v>
      </c>
      <c r="DK8" s="172" t="str">
        <f>VLOOKUP(DL8*DH8,biorisk,3,FALSE)</f>
        <v>High Priority Data Gap</v>
      </c>
      <c r="DL8" s="174">
        <f t="shared" si="14"/>
        <v>1</v>
      </c>
      <c r="DM8" s="174">
        <f t="shared" si="15"/>
        <v>-1</v>
      </c>
      <c r="DN8" s="173">
        <v>-1</v>
      </c>
      <c r="DO8" s="173">
        <v>-1</v>
      </c>
      <c r="DP8" s="181" t="str">
        <f t="shared" si="43"/>
        <v>-1-1</v>
      </c>
      <c r="DQ8" s="172" t="str">
        <f t="shared" si="16"/>
        <v>High Priority Data Gap</v>
      </c>
      <c r="DR8" s="296"/>
      <c r="DS8" s="14"/>
      <c r="DT8" s="351"/>
      <c r="DU8" s="352"/>
      <c r="DV8" s="351"/>
      <c r="DW8" s="352"/>
      <c r="DX8" s="351"/>
      <c r="DY8" s="337" t="s">
        <v>654</v>
      </c>
      <c r="DZ8" s="338" t="s">
        <v>653</v>
      </c>
      <c r="EA8" s="339">
        <v>-1</v>
      </c>
      <c r="EB8" s="335">
        <v>-1</v>
      </c>
      <c r="EC8" s="335">
        <v>-1</v>
      </c>
      <c r="ED8" s="335"/>
      <c r="EE8" s="181">
        <f t="shared" si="59"/>
        <v>-1</v>
      </c>
      <c r="EF8" s="172" t="str">
        <f>VLOOKUP(EG8*EC8,biorisk,3,FALSE)</f>
        <v>High Priority Data Gap</v>
      </c>
      <c r="EG8" s="174">
        <f t="shared" ref="EG8" si="64">VLOOKUP(EA8*EB8,likelihood,2,FALSE)</f>
        <v>1</v>
      </c>
      <c r="EH8" s="174">
        <f t="shared" ref="EH8" si="65">VLOOKUP(EG8*EC8,biorisk,2,FALSE)</f>
        <v>-1</v>
      </c>
      <c r="EI8" s="173">
        <v>-1</v>
      </c>
      <c r="EJ8" s="173">
        <v>-1</v>
      </c>
      <c r="EK8" s="181" t="str">
        <f t="shared" si="47"/>
        <v>-1-1</v>
      </c>
      <c r="EL8" s="172" t="str">
        <f t="shared" ref="EL8" si="66">VLOOKUP(EH8&amp;EJ8,futurerisk,3,FALSE)</f>
        <v>High Priority Data Gap</v>
      </c>
      <c r="EM8" s="296"/>
      <c r="EN8" s="14"/>
      <c r="EO8" s="336"/>
      <c r="EP8" s="340"/>
      <c r="EQ8" s="336"/>
      <c r="ER8" s="340"/>
      <c r="ES8" s="336"/>
      <c r="ET8" s="337" t="s">
        <v>654</v>
      </c>
      <c r="EU8" s="338" t="s">
        <v>653</v>
      </c>
      <c r="EV8" s="339">
        <v>-1</v>
      </c>
      <c r="EW8" s="335">
        <v>-1</v>
      </c>
      <c r="EX8" s="335">
        <v>-1</v>
      </c>
      <c r="EY8" s="335"/>
      <c r="EZ8" s="181">
        <f t="shared" si="21"/>
        <v>-1</v>
      </c>
      <c r="FA8" s="172" t="str">
        <f t="shared" si="22"/>
        <v>High Priority Data Gap</v>
      </c>
      <c r="FB8" s="174">
        <f t="shared" si="23"/>
        <v>1</v>
      </c>
      <c r="FC8" s="174">
        <f t="shared" si="24"/>
        <v>-1</v>
      </c>
      <c r="FD8" s="173">
        <v>-1</v>
      </c>
      <c r="FE8" s="173">
        <v>-1</v>
      </c>
      <c r="FF8" s="181" t="str">
        <f t="shared" si="49"/>
        <v>-1-1</v>
      </c>
      <c r="FG8" s="172" t="str">
        <f t="shared" si="25"/>
        <v>High Priority Data Gap</v>
      </c>
      <c r="FH8" s="296"/>
      <c r="FI8" s="14"/>
      <c r="FJ8" s="336"/>
      <c r="FK8" s="340"/>
      <c r="FL8" s="336"/>
      <c r="FM8" s="340"/>
      <c r="FN8" s="336"/>
      <c r="FO8" s="337" t="s">
        <v>654</v>
      </c>
      <c r="FP8" s="338" t="s">
        <v>653</v>
      </c>
      <c r="FQ8" s="339">
        <v>-1</v>
      </c>
      <c r="FR8" s="335">
        <v>-1</v>
      </c>
      <c r="FS8" s="335">
        <v>-1</v>
      </c>
      <c r="FT8" s="335"/>
      <c r="FU8" s="181">
        <f t="shared" si="26"/>
        <v>-1</v>
      </c>
      <c r="FV8" s="172" t="str">
        <f t="shared" si="27"/>
        <v>High Priority Data Gap</v>
      </c>
      <c r="FW8" s="380">
        <f t="shared" si="28"/>
        <v>1</v>
      </c>
      <c r="FX8" s="379">
        <f t="shared" si="29"/>
        <v>-1</v>
      </c>
      <c r="FY8" s="173">
        <v>-1</v>
      </c>
      <c r="FZ8" s="173">
        <v>-1</v>
      </c>
      <c r="GA8" s="181" t="str">
        <f t="shared" si="50"/>
        <v>-1-1</v>
      </c>
      <c r="GB8" s="172" t="str">
        <f t="shared" si="30"/>
        <v>High Priority Data Gap</v>
      </c>
      <c r="GC8" s="296"/>
      <c r="GD8" s="14"/>
      <c r="GE8" s="336"/>
      <c r="GF8" s="340"/>
      <c r="GG8" s="336"/>
      <c r="GH8" s="340"/>
      <c r="GI8" s="336"/>
      <c r="GJ8" s="337" t="s">
        <v>654</v>
      </c>
      <c r="GK8" s="338" t="s">
        <v>653</v>
      </c>
      <c r="GL8" s="339">
        <v>-1</v>
      </c>
      <c r="GM8" s="335">
        <v>-1</v>
      </c>
      <c r="GN8" s="335">
        <v>-1</v>
      </c>
      <c r="GO8" s="335"/>
      <c r="GP8" s="181">
        <f t="shared" si="60"/>
        <v>-1</v>
      </c>
      <c r="GQ8" s="172" t="str">
        <f t="shared" si="31"/>
        <v>High Priority Data Gap</v>
      </c>
      <c r="GR8" s="380">
        <f t="shared" si="32"/>
        <v>1</v>
      </c>
      <c r="GS8" s="379">
        <f t="shared" si="33"/>
        <v>-1</v>
      </c>
      <c r="GT8" s="173">
        <v>-1</v>
      </c>
      <c r="GU8" s="173">
        <v>-1</v>
      </c>
      <c r="GV8" s="181" t="str">
        <f t="shared" si="51"/>
        <v>-1-1</v>
      </c>
      <c r="GW8" s="172" t="str">
        <f t="shared" si="52"/>
        <v>High Priority Data Gap</v>
      </c>
      <c r="GX8" s="296"/>
      <c r="GY8" s="14"/>
      <c r="GZ8" s="336"/>
      <c r="HA8" s="340"/>
      <c r="HB8" s="336"/>
      <c r="HC8" s="340"/>
      <c r="HD8" s="336"/>
      <c r="HE8" s="337" t="s">
        <v>654</v>
      </c>
      <c r="HF8" s="338" t="s">
        <v>653</v>
      </c>
    </row>
    <row r="9" spans="1:214" ht="100" customHeight="1">
      <c r="A9" s="178" t="s">
        <v>179</v>
      </c>
      <c r="B9" s="175" t="s">
        <v>38</v>
      </c>
      <c r="C9" s="175" t="s">
        <v>39</v>
      </c>
      <c r="D9" s="19" t="s">
        <v>46</v>
      </c>
      <c r="E9" s="497">
        <v>5</v>
      </c>
      <c r="F9" s="37" t="s">
        <v>202</v>
      </c>
      <c r="G9" s="263">
        <v>1</v>
      </c>
      <c r="H9" s="263">
        <v>1</v>
      </c>
      <c r="I9" s="263">
        <v>1</v>
      </c>
      <c r="J9" s="263">
        <v>1</v>
      </c>
      <c r="K9" s="181">
        <f t="shared" si="53"/>
        <v>1</v>
      </c>
      <c r="L9" s="260" t="str">
        <f t="shared" si="0"/>
        <v>Very Low</v>
      </c>
      <c r="M9" s="264">
        <f t="shared" si="1"/>
        <v>1</v>
      </c>
      <c r="N9" s="264">
        <v>2</v>
      </c>
      <c r="O9" s="265">
        <v>1</v>
      </c>
      <c r="P9" s="265">
        <v>1</v>
      </c>
      <c r="Q9" s="181" t="str">
        <f t="shared" si="34"/>
        <v>21</v>
      </c>
      <c r="R9" s="172" t="str">
        <f t="shared" si="35"/>
        <v>Very Low</v>
      </c>
      <c r="S9" s="296" t="s">
        <v>181</v>
      </c>
      <c r="T9" s="340"/>
      <c r="U9" s="340"/>
      <c r="V9" s="336"/>
      <c r="W9" s="340"/>
      <c r="X9" s="336"/>
      <c r="Y9" s="337" t="s">
        <v>654</v>
      </c>
      <c r="Z9" s="338" t="s">
        <v>653</v>
      </c>
      <c r="AA9" s="339">
        <v>1</v>
      </c>
      <c r="AB9" s="335">
        <v>1</v>
      </c>
      <c r="AC9" s="335">
        <v>1</v>
      </c>
      <c r="AD9" s="335" t="s">
        <v>186</v>
      </c>
      <c r="AE9" s="181">
        <f t="shared" si="54"/>
        <v>1</v>
      </c>
      <c r="AF9" s="172" t="str">
        <f t="shared" si="2"/>
        <v>Very Low</v>
      </c>
      <c r="AG9" s="174">
        <f t="shared" si="3"/>
        <v>1</v>
      </c>
      <c r="AH9" s="174">
        <f t="shared" si="4"/>
        <v>1</v>
      </c>
      <c r="AI9" s="173">
        <v>3</v>
      </c>
      <c r="AJ9" s="173">
        <v>3</v>
      </c>
      <c r="AK9" s="181" t="str">
        <f t="shared" si="36"/>
        <v>13</v>
      </c>
      <c r="AL9" s="172" t="str">
        <f t="shared" si="5"/>
        <v>Very Low</v>
      </c>
      <c r="AM9" s="296" t="s">
        <v>181</v>
      </c>
      <c r="AN9" s="352"/>
      <c r="AO9" s="352"/>
      <c r="AP9" s="351"/>
      <c r="AQ9" s="352"/>
      <c r="AR9" s="351"/>
      <c r="AS9" s="337" t="s">
        <v>654</v>
      </c>
      <c r="AT9" s="338" t="s">
        <v>653</v>
      </c>
      <c r="AU9" s="453">
        <v>1</v>
      </c>
      <c r="AV9" s="451">
        <v>1</v>
      </c>
      <c r="AW9" s="451">
        <v>1</v>
      </c>
      <c r="AX9" s="451"/>
      <c r="AY9" s="181">
        <f t="shared" si="55"/>
        <v>1</v>
      </c>
      <c r="AZ9" s="172" t="str">
        <f t="shared" si="37"/>
        <v>Very Low</v>
      </c>
      <c r="BA9" s="435">
        <f t="shared" si="6"/>
        <v>1</v>
      </c>
      <c r="BB9" s="452">
        <f>VLOOKUP(BA9*AW9,biorisk,2,FALSE)</f>
        <v>1</v>
      </c>
      <c r="BC9" s="438">
        <v>3</v>
      </c>
      <c r="BD9" s="173">
        <v>3</v>
      </c>
      <c r="BE9" s="181" t="str">
        <f t="shared" si="38"/>
        <v>13</v>
      </c>
      <c r="BF9" s="172" t="str">
        <f t="shared" ref="BF9:BF13" si="67">VLOOKUP(BB9&amp;BD9,futurerisk,3,FALSE)</f>
        <v>Very Low</v>
      </c>
      <c r="BG9" s="296" t="s">
        <v>181</v>
      </c>
      <c r="BH9" s="352"/>
      <c r="BI9" s="352"/>
      <c r="BJ9" s="351"/>
      <c r="BK9" s="352"/>
      <c r="BL9" s="351"/>
      <c r="BM9" s="337" t="s">
        <v>654</v>
      </c>
      <c r="BN9" s="338" t="s">
        <v>653</v>
      </c>
      <c r="BO9" s="21">
        <v>1</v>
      </c>
      <c r="BP9" s="21">
        <v>1</v>
      </c>
      <c r="BQ9" s="21">
        <v>1</v>
      </c>
      <c r="BR9" s="21"/>
      <c r="BS9" s="181">
        <f t="shared" si="56"/>
        <v>1</v>
      </c>
      <c r="BT9" s="42" t="str">
        <f>VLOOKUP(BU9*BQ9,biorisk,3,FALSE)</f>
        <v>Very Low</v>
      </c>
      <c r="BU9" s="43">
        <f>VLOOKUP(BO9*BP9,likelihood,2,FALSE)</f>
        <v>1</v>
      </c>
      <c r="BV9" s="43">
        <f>VLOOKUP(BU9*BQ9,biorisk,2,FALSE)</f>
        <v>1</v>
      </c>
      <c r="BW9" s="44">
        <v>3</v>
      </c>
      <c r="BX9" s="44">
        <v>3</v>
      </c>
      <c r="BY9" s="181" t="str">
        <f t="shared" si="39"/>
        <v>13</v>
      </c>
      <c r="BZ9" s="42" t="str">
        <f>VLOOKUP(BV9&amp;BX9,futurerisk,3,FALSE)</f>
        <v>Very Low</v>
      </c>
      <c r="CA9" s="296" t="s">
        <v>181</v>
      </c>
      <c r="CB9" s="352"/>
      <c r="CC9" s="352"/>
      <c r="CD9" s="351"/>
      <c r="CE9" s="352"/>
      <c r="CF9" s="351"/>
      <c r="CG9" s="337" t="s">
        <v>654</v>
      </c>
      <c r="CH9" s="338" t="s">
        <v>653</v>
      </c>
      <c r="CI9" s="363" t="s">
        <v>202</v>
      </c>
      <c r="CJ9" s="21">
        <v>1</v>
      </c>
      <c r="CK9" s="21">
        <v>1</v>
      </c>
      <c r="CL9" s="21">
        <v>1</v>
      </c>
      <c r="CM9" s="21"/>
      <c r="CN9" s="181">
        <f t="shared" si="57"/>
        <v>1</v>
      </c>
      <c r="CO9" s="42" t="str">
        <f>VLOOKUP(CP9*CL9,biorisk,3,FALSE)</f>
        <v>Very Low</v>
      </c>
      <c r="CP9" s="43">
        <f>VLOOKUP(CJ9*CK9,likelihood,2,FALSE)</f>
        <v>1</v>
      </c>
      <c r="CQ9" s="43">
        <f>VLOOKUP(CP9*CL9,biorisk,2,FALSE)</f>
        <v>1</v>
      </c>
      <c r="CR9" s="44">
        <v>3</v>
      </c>
      <c r="CS9" s="44">
        <v>3</v>
      </c>
      <c r="CT9" s="181" t="str">
        <f t="shared" si="41"/>
        <v>13</v>
      </c>
      <c r="CU9" s="42" t="str">
        <f>VLOOKUP(CQ9&amp;CS9,futurerisk,3,FALSE)</f>
        <v>Very Low</v>
      </c>
      <c r="CV9" s="296" t="s">
        <v>181</v>
      </c>
      <c r="DD9" s="337" t="s">
        <v>654</v>
      </c>
      <c r="DE9" s="338" t="s">
        <v>653</v>
      </c>
      <c r="DF9" s="21">
        <v>1</v>
      </c>
      <c r="DG9" s="21">
        <v>1</v>
      </c>
      <c r="DH9" s="21">
        <v>1</v>
      </c>
      <c r="DI9" s="21"/>
      <c r="DJ9" s="181">
        <f t="shared" si="58"/>
        <v>1</v>
      </c>
      <c r="DK9" s="42" t="str">
        <f>VLOOKUP(DL9*DH9,biorisk,3,FALSE)</f>
        <v>Very Low</v>
      </c>
      <c r="DL9" s="43">
        <f>VLOOKUP(DF9*DG9,likelihood,2,FALSE)</f>
        <v>1</v>
      </c>
      <c r="DM9" s="43">
        <f>VLOOKUP(DL9*DH9,biorisk,2,FALSE)</f>
        <v>1</v>
      </c>
      <c r="DN9" s="44">
        <v>3</v>
      </c>
      <c r="DO9" s="44">
        <v>3</v>
      </c>
      <c r="DP9" s="181" t="str">
        <f t="shared" si="43"/>
        <v>13</v>
      </c>
      <c r="DQ9" s="42" t="str">
        <f>VLOOKUP(DM9&amp;DO9,futurerisk,3,FALSE)</f>
        <v>Very Low</v>
      </c>
      <c r="DR9" s="296" t="s">
        <v>181</v>
      </c>
      <c r="DS9" s="14"/>
      <c r="DT9" s="352"/>
      <c r="DU9" s="352"/>
      <c r="DV9" s="351"/>
      <c r="DW9" s="352"/>
      <c r="DX9" s="351"/>
      <c r="DY9" s="337" t="s">
        <v>654</v>
      </c>
      <c r="DZ9" s="338" t="s">
        <v>653</v>
      </c>
      <c r="EA9" s="21">
        <v>1</v>
      </c>
      <c r="EB9" s="21">
        <v>1</v>
      </c>
      <c r="EC9" s="21">
        <v>1</v>
      </c>
      <c r="ED9" s="21"/>
      <c r="EE9" s="181">
        <f t="shared" si="59"/>
        <v>1</v>
      </c>
      <c r="EF9" s="42" t="str">
        <f>VLOOKUP(EG9*EC9,biorisk,3,FALSE)</f>
        <v>Very Low</v>
      </c>
      <c r="EG9" s="43">
        <f>VLOOKUP(EA9*EB9,likelihood,2,FALSE)</f>
        <v>1</v>
      </c>
      <c r="EH9" s="43">
        <f>VLOOKUP(EG9*EC9,biorisk,2,FALSE)</f>
        <v>1</v>
      </c>
      <c r="EI9" s="44">
        <v>3</v>
      </c>
      <c r="EJ9" s="44">
        <v>3</v>
      </c>
      <c r="EK9" s="181" t="str">
        <f t="shared" si="47"/>
        <v>13</v>
      </c>
      <c r="EL9" s="42" t="str">
        <f>VLOOKUP(EH9&amp;EJ9,futurerisk,3,FALSE)</f>
        <v>Very Low</v>
      </c>
      <c r="EM9" s="296" t="s">
        <v>181</v>
      </c>
      <c r="EN9" s="14"/>
      <c r="EO9" s="340"/>
      <c r="EP9" s="340"/>
      <c r="EQ9" s="336"/>
      <c r="ER9" s="340"/>
      <c r="ES9" s="336"/>
      <c r="ET9" s="337" t="s">
        <v>654</v>
      </c>
      <c r="EU9" s="338" t="s">
        <v>653</v>
      </c>
      <c r="EV9" s="21">
        <v>1</v>
      </c>
      <c r="EW9" s="21">
        <v>1</v>
      </c>
      <c r="EX9" s="21">
        <v>1</v>
      </c>
      <c r="EY9" s="21"/>
      <c r="EZ9" s="181">
        <f t="shared" si="21"/>
        <v>1</v>
      </c>
      <c r="FA9" s="42" t="str">
        <f t="shared" si="22"/>
        <v>Very Low</v>
      </c>
      <c r="FB9" s="43">
        <f t="shared" si="23"/>
        <v>1</v>
      </c>
      <c r="FC9" s="43">
        <f t="shared" si="24"/>
        <v>1</v>
      </c>
      <c r="FD9" s="44">
        <v>3</v>
      </c>
      <c r="FE9" s="44">
        <v>3</v>
      </c>
      <c r="FF9" s="181" t="str">
        <f t="shared" si="49"/>
        <v>13</v>
      </c>
      <c r="FG9" s="42" t="str">
        <f>VLOOKUP(FC9&amp;FE9,futurerisk,3,FALSE)</f>
        <v>Very Low</v>
      </c>
      <c r="FH9" s="296" t="s">
        <v>181</v>
      </c>
      <c r="FI9" s="14"/>
      <c r="FJ9" s="340"/>
      <c r="FK9" s="340"/>
      <c r="FL9" s="336"/>
      <c r="FM9" s="340"/>
      <c r="FN9" s="336"/>
      <c r="FO9" s="337" t="s">
        <v>654</v>
      </c>
      <c r="FP9" s="338" t="s">
        <v>653</v>
      </c>
      <c r="FQ9" s="21">
        <v>1</v>
      </c>
      <c r="FR9" s="21">
        <v>2</v>
      </c>
      <c r="FS9" s="21">
        <v>2</v>
      </c>
      <c r="FT9" s="21"/>
      <c r="FU9" s="181">
        <f t="shared" si="26"/>
        <v>2</v>
      </c>
      <c r="FV9" s="42" t="str">
        <f t="shared" si="27"/>
        <v>Very Low</v>
      </c>
      <c r="FW9" s="43">
        <f t="shared" si="28"/>
        <v>1</v>
      </c>
      <c r="FX9" s="43">
        <f t="shared" si="29"/>
        <v>1</v>
      </c>
      <c r="FY9" s="44">
        <v>2</v>
      </c>
      <c r="FZ9" s="44">
        <v>3</v>
      </c>
      <c r="GA9" s="181" t="str">
        <f t="shared" si="50"/>
        <v>13</v>
      </c>
      <c r="GB9" s="42" t="str">
        <f t="shared" si="30"/>
        <v>Very Low</v>
      </c>
      <c r="GC9" s="296" t="s">
        <v>181</v>
      </c>
      <c r="GD9" s="14"/>
      <c r="GE9" s="340"/>
      <c r="GF9" s="340"/>
      <c r="GG9" s="336"/>
      <c r="GH9" s="340"/>
      <c r="GI9" s="336"/>
      <c r="GJ9" s="337" t="s">
        <v>654</v>
      </c>
      <c r="GK9" s="338" t="s">
        <v>653</v>
      </c>
      <c r="GL9" s="21">
        <v>1</v>
      </c>
      <c r="GM9" s="21">
        <v>1</v>
      </c>
      <c r="GN9" s="21">
        <v>1</v>
      </c>
      <c r="GO9" s="21"/>
      <c r="GP9" s="181">
        <f t="shared" si="60"/>
        <v>1</v>
      </c>
      <c r="GQ9" s="172" t="str">
        <f t="shared" si="31"/>
        <v>Very Low</v>
      </c>
      <c r="GR9" s="380">
        <f t="shared" si="32"/>
        <v>1</v>
      </c>
      <c r="GS9" s="398">
        <v>2</v>
      </c>
      <c r="GT9" s="399">
        <v>1</v>
      </c>
      <c r="GU9" s="399">
        <v>1</v>
      </c>
      <c r="GV9" s="181" t="str">
        <f t="shared" si="51"/>
        <v>21</v>
      </c>
      <c r="GW9" s="172" t="str">
        <f t="shared" si="52"/>
        <v>Very Low</v>
      </c>
      <c r="GX9" s="296" t="s">
        <v>181</v>
      </c>
      <c r="GY9" s="14"/>
      <c r="GZ9" s="340"/>
      <c r="HA9" s="340"/>
      <c r="HB9" s="336"/>
      <c r="HC9" s="340"/>
      <c r="HD9" s="336"/>
      <c r="HE9" s="337" t="s">
        <v>654</v>
      </c>
      <c r="HF9" s="338" t="s">
        <v>653</v>
      </c>
    </row>
    <row r="10" spans="1:214" ht="100" customHeight="1">
      <c r="A10" s="177" t="s">
        <v>203</v>
      </c>
      <c r="B10" s="175" t="s">
        <v>38</v>
      </c>
      <c r="C10" s="175" t="s">
        <v>47</v>
      </c>
      <c r="D10" s="16" t="s">
        <v>48</v>
      </c>
      <c r="E10" s="497">
        <v>6</v>
      </c>
      <c r="F10" s="37" t="s">
        <v>204</v>
      </c>
      <c r="G10" s="339">
        <v>1</v>
      </c>
      <c r="H10" s="335">
        <v>1</v>
      </c>
      <c r="I10" s="335">
        <v>1</v>
      </c>
      <c r="J10" s="335" t="s">
        <v>164</v>
      </c>
      <c r="K10" s="181">
        <f t="shared" si="53"/>
        <v>1</v>
      </c>
      <c r="L10" s="172" t="str">
        <f t="shared" si="0"/>
        <v>Very Low</v>
      </c>
      <c r="M10" s="174">
        <f t="shared" si="1"/>
        <v>1</v>
      </c>
      <c r="N10" s="174">
        <f t="shared" ref="N10:N19" si="68">VLOOKUP(M10*I10,biorisk,2,FALSE)</f>
        <v>1</v>
      </c>
      <c r="O10" s="173">
        <v>3</v>
      </c>
      <c r="P10" s="173">
        <v>4</v>
      </c>
      <c r="Q10" s="181" t="str">
        <f t="shared" si="34"/>
        <v>14</v>
      </c>
      <c r="R10" s="172" t="str">
        <f t="shared" si="35"/>
        <v>Low</v>
      </c>
      <c r="S10" s="296" t="s">
        <v>181</v>
      </c>
      <c r="T10" s="340" t="s">
        <v>655</v>
      </c>
      <c r="U10" s="340"/>
      <c r="V10" s="336"/>
      <c r="W10" s="336"/>
      <c r="X10" s="336"/>
      <c r="Y10" s="337" t="s">
        <v>656</v>
      </c>
      <c r="Z10" s="338" t="s">
        <v>657</v>
      </c>
      <c r="AA10" s="339">
        <v>1</v>
      </c>
      <c r="AB10" s="335">
        <v>1</v>
      </c>
      <c r="AC10" s="335">
        <v>1</v>
      </c>
      <c r="AD10" s="335" t="s">
        <v>164</v>
      </c>
      <c r="AE10" s="181">
        <f t="shared" si="54"/>
        <v>1</v>
      </c>
      <c r="AF10" s="172" t="str">
        <f t="shared" si="2"/>
        <v>Very Low</v>
      </c>
      <c r="AG10" s="174">
        <f t="shared" si="3"/>
        <v>1</v>
      </c>
      <c r="AH10" s="174">
        <f t="shared" si="4"/>
        <v>1</v>
      </c>
      <c r="AI10" s="173">
        <v>3</v>
      </c>
      <c r="AJ10" s="173">
        <v>4</v>
      </c>
      <c r="AK10" s="181" t="str">
        <f t="shared" si="36"/>
        <v>14</v>
      </c>
      <c r="AL10" s="172" t="str">
        <f t="shared" si="5"/>
        <v>Low</v>
      </c>
      <c r="AM10" s="296" t="s">
        <v>181</v>
      </c>
      <c r="AN10" s="340" t="s">
        <v>655</v>
      </c>
      <c r="AO10" s="352"/>
      <c r="AP10" s="351"/>
      <c r="AQ10" s="351"/>
      <c r="AR10" s="351"/>
      <c r="AS10" s="337" t="s">
        <v>656</v>
      </c>
      <c r="AT10" s="338" t="s">
        <v>657</v>
      </c>
      <c r="AU10" s="453">
        <v>5</v>
      </c>
      <c r="AV10" s="451">
        <v>4</v>
      </c>
      <c r="AW10" s="451">
        <v>2</v>
      </c>
      <c r="AX10" s="451" t="s">
        <v>186</v>
      </c>
      <c r="AY10" s="181">
        <f t="shared" si="55"/>
        <v>10</v>
      </c>
      <c r="AZ10" s="172" t="str">
        <f t="shared" si="37"/>
        <v>Moderate</v>
      </c>
      <c r="BA10" s="435">
        <f t="shared" si="6"/>
        <v>5</v>
      </c>
      <c r="BB10" s="452">
        <f>VLOOKUP(BA10*AW10,biorisk,2,FALSE)</f>
        <v>3</v>
      </c>
      <c r="BC10" s="438">
        <v>4</v>
      </c>
      <c r="BD10" s="173">
        <v>4</v>
      </c>
      <c r="BE10" s="181" t="str">
        <f t="shared" si="38"/>
        <v>34</v>
      </c>
      <c r="BF10" s="172" t="str">
        <f t="shared" si="67"/>
        <v>High</v>
      </c>
      <c r="BG10" s="296" t="s">
        <v>181</v>
      </c>
      <c r="BH10" s="340" t="s">
        <v>655</v>
      </c>
      <c r="BI10" s="352"/>
      <c r="BJ10" s="351"/>
      <c r="BK10" s="351"/>
      <c r="BL10" s="351"/>
      <c r="BM10" s="337" t="s">
        <v>656</v>
      </c>
      <c r="BN10" s="338" t="s">
        <v>657</v>
      </c>
      <c r="BO10" s="339">
        <v>3</v>
      </c>
      <c r="BP10" s="335">
        <v>3</v>
      </c>
      <c r="BQ10" s="335">
        <v>3</v>
      </c>
      <c r="BR10" s="335" t="s">
        <v>164</v>
      </c>
      <c r="BS10" s="181">
        <f t="shared" si="56"/>
        <v>9</v>
      </c>
      <c r="BT10" s="172" t="str">
        <f t="shared" si="7"/>
        <v>Moderate</v>
      </c>
      <c r="BU10" s="174">
        <f t="shared" si="8"/>
        <v>3</v>
      </c>
      <c r="BV10" s="174">
        <f t="shared" si="9"/>
        <v>3</v>
      </c>
      <c r="BW10" s="173">
        <v>3</v>
      </c>
      <c r="BX10" s="173">
        <v>4</v>
      </c>
      <c r="BY10" s="181" t="str">
        <f t="shared" si="39"/>
        <v>34</v>
      </c>
      <c r="BZ10" s="172" t="str">
        <f t="shared" si="10"/>
        <v>High</v>
      </c>
      <c r="CA10" s="296" t="s">
        <v>181</v>
      </c>
      <c r="CB10" s="340" t="s">
        <v>655</v>
      </c>
      <c r="CC10" s="352"/>
      <c r="CD10" s="351"/>
      <c r="CE10" s="351"/>
      <c r="CF10" s="351"/>
      <c r="CG10" s="337" t="s">
        <v>656</v>
      </c>
      <c r="CH10" s="338" t="s">
        <v>657</v>
      </c>
      <c r="CI10" s="363" t="s">
        <v>204</v>
      </c>
      <c r="CJ10" s="335">
        <v>5</v>
      </c>
      <c r="CK10" s="335">
        <v>3</v>
      </c>
      <c r="CL10" s="335">
        <v>4</v>
      </c>
      <c r="CM10" s="335" t="s">
        <v>186</v>
      </c>
      <c r="CN10" s="181">
        <f t="shared" si="57"/>
        <v>16</v>
      </c>
      <c r="CO10" s="172" t="str">
        <f t="shared" si="11"/>
        <v>High</v>
      </c>
      <c r="CP10" s="174">
        <f t="shared" si="40"/>
        <v>4</v>
      </c>
      <c r="CQ10" s="174">
        <f t="shared" si="12"/>
        <v>4</v>
      </c>
      <c r="CR10" s="173">
        <v>4</v>
      </c>
      <c r="CS10" s="173">
        <v>4</v>
      </c>
      <c r="CT10" s="181" t="str">
        <f t="shared" si="41"/>
        <v>44</v>
      </c>
      <c r="CU10" s="172" t="str">
        <f t="shared" si="42"/>
        <v>Very High</v>
      </c>
      <c r="CV10" s="296" t="s">
        <v>181</v>
      </c>
      <c r="CW10" s="364" t="s">
        <v>658</v>
      </c>
      <c r="CX10" s="364" t="s">
        <v>659</v>
      </c>
      <c r="CY10" s="365"/>
      <c r="CZ10" s="365"/>
      <c r="DA10" s="365" t="s">
        <v>645</v>
      </c>
      <c r="DB10" s="366"/>
      <c r="DC10" s="365" t="s">
        <v>646</v>
      </c>
      <c r="DD10" s="337" t="s">
        <v>656</v>
      </c>
      <c r="DE10" s="338" t="s">
        <v>657</v>
      </c>
      <c r="DF10" s="339">
        <v>1</v>
      </c>
      <c r="DG10" s="335">
        <v>1</v>
      </c>
      <c r="DH10" s="335">
        <v>1</v>
      </c>
      <c r="DI10" s="335" t="s">
        <v>164</v>
      </c>
      <c r="DJ10" s="181">
        <f t="shared" si="58"/>
        <v>1</v>
      </c>
      <c r="DK10" s="172" t="str">
        <f t="shared" si="13"/>
        <v>Very Low</v>
      </c>
      <c r="DL10" s="174">
        <f t="shared" si="14"/>
        <v>1</v>
      </c>
      <c r="DM10" s="379">
        <f t="shared" si="15"/>
        <v>1</v>
      </c>
      <c r="DN10" s="173">
        <v>3</v>
      </c>
      <c r="DO10" s="173">
        <v>3</v>
      </c>
      <c r="DP10" s="181" t="str">
        <f t="shared" si="43"/>
        <v>13</v>
      </c>
      <c r="DQ10" s="172" t="str">
        <f t="shared" si="16"/>
        <v>Very Low</v>
      </c>
      <c r="DR10" s="296" t="s">
        <v>181</v>
      </c>
      <c r="DS10" s="375" t="s">
        <v>660</v>
      </c>
      <c r="DT10" s="352" t="s">
        <v>655</v>
      </c>
      <c r="DU10" s="352"/>
      <c r="DV10" s="351"/>
      <c r="DW10" s="351"/>
      <c r="DX10" s="351"/>
      <c r="DY10" s="337" t="s">
        <v>656</v>
      </c>
      <c r="DZ10" s="338" t="s">
        <v>657</v>
      </c>
      <c r="EA10" s="339">
        <v>4</v>
      </c>
      <c r="EB10" s="335">
        <v>4</v>
      </c>
      <c r="EC10" s="335">
        <v>4</v>
      </c>
      <c r="ED10" s="335" t="s">
        <v>164</v>
      </c>
      <c r="EE10" s="181">
        <f t="shared" si="59"/>
        <v>16</v>
      </c>
      <c r="EF10" s="172" t="str">
        <f t="shared" si="17"/>
        <v>High</v>
      </c>
      <c r="EG10" s="380">
        <f t="shared" si="18"/>
        <v>4</v>
      </c>
      <c r="EH10" s="379">
        <f t="shared" si="19"/>
        <v>4</v>
      </c>
      <c r="EI10" s="173">
        <v>4</v>
      </c>
      <c r="EJ10" s="173">
        <v>5</v>
      </c>
      <c r="EK10" s="181" t="str">
        <f t="shared" si="47"/>
        <v>45</v>
      </c>
      <c r="EL10" s="172" t="str">
        <f t="shared" si="20"/>
        <v>Very High</v>
      </c>
      <c r="EM10" s="296" t="s">
        <v>181</v>
      </c>
      <c r="EN10" s="375" t="s">
        <v>661</v>
      </c>
      <c r="EO10" s="352" t="s">
        <v>655</v>
      </c>
      <c r="EP10" s="340"/>
      <c r="EQ10" s="336"/>
      <c r="ER10" s="336"/>
      <c r="ES10" s="336"/>
      <c r="ET10" s="337" t="s">
        <v>656</v>
      </c>
      <c r="EU10" s="338" t="s">
        <v>657</v>
      </c>
      <c r="EV10" s="339">
        <v>5</v>
      </c>
      <c r="EW10" s="335">
        <v>4</v>
      </c>
      <c r="EX10" s="335">
        <v>5</v>
      </c>
      <c r="EY10" s="335" t="s">
        <v>164</v>
      </c>
      <c r="EZ10" s="181">
        <f t="shared" si="21"/>
        <v>25</v>
      </c>
      <c r="FA10" s="172" t="str">
        <f t="shared" si="22"/>
        <v>Very High</v>
      </c>
      <c r="FB10" s="380">
        <f t="shared" si="23"/>
        <v>5</v>
      </c>
      <c r="FC10" s="379">
        <f t="shared" si="24"/>
        <v>5</v>
      </c>
      <c r="FD10" s="173">
        <v>4</v>
      </c>
      <c r="FE10" s="173">
        <v>5</v>
      </c>
      <c r="FF10" s="181" t="str">
        <f t="shared" si="49"/>
        <v>55</v>
      </c>
      <c r="FG10" s="172" t="str">
        <f t="shared" si="25"/>
        <v>Very High</v>
      </c>
      <c r="FH10" s="296" t="s">
        <v>181</v>
      </c>
      <c r="FI10" s="375" t="s">
        <v>662</v>
      </c>
      <c r="FJ10" s="457" t="s">
        <v>655</v>
      </c>
      <c r="FK10" s="340"/>
      <c r="FL10" s="336"/>
      <c r="FM10" s="336"/>
      <c r="FN10" s="336"/>
      <c r="FO10" s="337" t="s">
        <v>656</v>
      </c>
      <c r="FP10" s="338" t="s">
        <v>657</v>
      </c>
      <c r="FQ10" s="339">
        <v>4</v>
      </c>
      <c r="FR10" s="335">
        <v>4</v>
      </c>
      <c r="FS10" s="335">
        <v>4</v>
      </c>
      <c r="FT10" s="335" t="s">
        <v>164</v>
      </c>
      <c r="FU10" s="181">
        <f t="shared" si="26"/>
        <v>16</v>
      </c>
      <c r="FV10" s="172" t="str">
        <f t="shared" si="27"/>
        <v>High</v>
      </c>
      <c r="FW10" s="380">
        <f t="shared" si="28"/>
        <v>4</v>
      </c>
      <c r="FX10" s="379">
        <f t="shared" si="29"/>
        <v>4</v>
      </c>
      <c r="FY10" s="173">
        <v>4</v>
      </c>
      <c r="FZ10" s="173">
        <v>5</v>
      </c>
      <c r="GA10" s="181" t="str">
        <f t="shared" si="50"/>
        <v>45</v>
      </c>
      <c r="GB10" s="172" t="str">
        <f t="shared" si="30"/>
        <v>Very High</v>
      </c>
      <c r="GC10" s="296" t="s">
        <v>181</v>
      </c>
      <c r="GD10" s="375" t="s">
        <v>663</v>
      </c>
      <c r="GE10" s="457" t="s">
        <v>655</v>
      </c>
      <c r="GF10" s="340"/>
      <c r="GG10" s="336"/>
      <c r="GH10" s="336"/>
      <c r="GI10" s="336"/>
      <c r="GJ10" s="337" t="s">
        <v>656</v>
      </c>
      <c r="GK10" s="338" t="s">
        <v>657</v>
      </c>
      <c r="GL10" s="339">
        <v>5</v>
      </c>
      <c r="GM10" s="335">
        <v>5</v>
      </c>
      <c r="GN10" s="335">
        <v>5</v>
      </c>
      <c r="GO10" s="335" t="s">
        <v>164</v>
      </c>
      <c r="GP10" s="181">
        <f t="shared" si="60"/>
        <v>25</v>
      </c>
      <c r="GQ10" s="172" t="str">
        <f t="shared" si="31"/>
        <v>Very High</v>
      </c>
      <c r="GR10" s="380">
        <f t="shared" si="32"/>
        <v>5</v>
      </c>
      <c r="GS10" s="379">
        <f t="shared" si="33"/>
        <v>5</v>
      </c>
      <c r="GT10" s="173">
        <v>4</v>
      </c>
      <c r="GU10" s="173">
        <v>5</v>
      </c>
      <c r="GV10" s="181" t="str">
        <f t="shared" si="51"/>
        <v>55</v>
      </c>
      <c r="GW10" s="172" t="str">
        <f t="shared" si="52"/>
        <v>Very High</v>
      </c>
      <c r="GX10" s="296" t="s">
        <v>181</v>
      </c>
      <c r="GY10" s="375" t="s">
        <v>664</v>
      </c>
      <c r="GZ10" s="457" t="s">
        <v>655</v>
      </c>
      <c r="HA10" s="340"/>
      <c r="HB10" s="336"/>
      <c r="HC10" s="336"/>
      <c r="HD10" s="336"/>
      <c r="HE10" s="337" t="s">
        <v>656</v>
      </c>
      <c r="HF10" s="338" t="s">
        <v>657</v>
      </c>
    </row>
    <row r="11" spans="1:214" ht="100" customHeight="1">
      <c r="A11" s="177" t="s">
        <v>212</v>
      </c>
      <c r="B11" s="175" t="s">
        <v>38</v>
      </c>
      <c r="C11" s="175" t="s">
        <v>47</v>
      </c>
      <c r="D11" s="16" t="s">
        <v>49</v>
      </c>
      <c r="E11" s="497">
        <v>7</v>
      </c>
      <c r="F11" s="38" t="s">
        <v>213</v>
      </c>
      <c r="G11" s="339">
        <v>1</v>
      </c>
      <c r="H11" s="335">
        <v>1</v>
      </c>
      <c r="I11" s="335">
        <v>1</v>
      </c>
      <c r="J11" s="335" t="s">
        <v>164</v>
      </c>
      <c r="K11" s="181">
        <f t="shared" si="53"/>
        <v>1</v>
      </c>
      <c r="L11" s="172" t="str">
        <f t="shared" si="0"/>
        <v>Very Low</v>
      </c>
      <c r="M11" s="174">
        <f t="shared" si="1"/>
        <v>1</v>
      </c>
      <c r="N11" s="174">
        <f t="shared" si="68"/>
        <v>1</v>
      </c>
      <c r="O11" s="173">
        <v>3</v>
      </c>
      <c r="P11" s="173">
        <v>3</v>
      </c>
      <c r="Q11" s="181" t="str">
        <f t="shared" si="34"/>
        <v>13</v>
      </c>
      <c r="R11" s="172" t="str">
        <f t="shared" si="35"/>
        <v>Very Low</v>
      </c>
      <c r="S11" s="296"/>
      <c r="T11" s="336"/>
      <c r="U11" s="336"/>
      <c r="V11" s="336"/>
      <c r="W11" s="336"/>
      <c r="X11" s="336"/>
      <c r="Y11" s="337" t="s">
        <v>665</v>
      </c>
      <c r="Z11" s="338" t="s">
        <v>666</v>
      </c>
      <c r="AA11" s="339">
        <v>1</v>
      </c>
      <c r="AB11" s="335">
        <v>1</v>
      </c>
      <c r="AC11" s="335">
        <v>1</v>
      </c>
      <c r="AD11" s="335" t="s">
        <v>164</v>
      </c>
      <c r="AE11" s="181">
        <f t="shared" si="54"/>
        <v>1</v>
      </c>
      <c r="AF11" s="172" t="str">
        <f t="shared" si="2"/>
        <v>Very Low</v>
      </c>
      <c r="AG11" s="174">
        <f t="shared" si="3"/>
        <v>1</v>
      </c>
      <c r="AH11" s="174">
        <f t="shared" si="4"/>
        <v>1</v>
      </c>
      <c r="AI11" s="173">
        <v>3</v>
      </c>
      <c r="AJ11" s="173">
        <v>3</v>
      </c>
      <c r="AK11" s="181" t="str">
        <f t="shared" si="36"/>
        <v>13</v>
      </c>
      <c r="AL11" s="172" t="str">
        <f t="shared" si="5"/>
        <v>Very Low</v>
      </c>
      <c r="AM11" s="296"/>
      <c r="AN11" s="351"/>
      <c r="AO11" s="351"/>
      <c r="AP11" s="351"/>
      <c r="AQ11" s="351"/>
      <c r="AR11" s="351"/>
      <c r="AS11" s="337" t="s">
        <v>665</v>
      </c>
      <c r="AT11" s="338" t="s">
        <v>666</v>
      </c>
      <c r="AU11" s="453">
        <v>4</v>
      </c>
      <c r="AV11" s="451">
        <v>5</v>
      </c>
      <c r="AW11" s="451">
        <v>2</v>
      </c>
      <c r="AX11" s="451" t="s">
        <v>172</v>
      </c>
      <c r="AY11" s="181">
        <f t="shared" si="55"/>
        <v>10</v>
      </c>
      <c r="AZ11" s="172" t="str">
        <f t="shared" si="37"/>
        <v>Moderate</v>
      </c>
      <c r="BA11" s="435">
        <f t="shared" si="6"/>
        <v>5</v>
      </c>
      <c r="BB11" s="452">
        <f>VLOOKUP(BA11*AW11,biorisk,2,FALSE)</f>
        <v>3</v>
      </c>
      <c r="BC11" s="438">
        <v>4</v>
      </c>
      <c r="BD11" s="173">
        <v>4</v>
      </c>
      <c r="BE11" s="181" t="str">
        <f t="shared" si="38"/>
        <v>34</v>
      </c>
      <c r="BF11" s="172" t="str">
        <f t="shared" si="67"/>
        <v>High</v>
      </c>
      <c r="BG11" s="296"/>
      <c r="BH11" s="351"/>
      <c r="BI11" s="351"/>
      <c r="BJ11" s="351"/>
      <c r="BK11" s="351"/>
      <c r="BL11" s="351"/>
      <c r="BM11" s="337" t="s">
        <v>665</v>
      </c>
      <c r="BN11" s="338" t="s">
        <v>666</v>
      </c>
      <c r="BO11" s="339">
        <v>3</v>
      </c>
      <c r="BP11" s="335">
        <v>5</v>
      </c>
      <c r="BQ11" s="335">
        <v>2</v>
      </c>
      <c r="BR11" s="335" t="s">
        <v>172</v>
      </c>
      <c r="BS11" s="181">
        <f t="shared" si="56"/>
        <v>8</v>
      </c>
      <c r="BT11" s="172" t="str">
        <f t="shared" si="7"/>
        <v>Moderate</v>
      </c>
      <c r="BU11" s="174">
        <f t="shared" si="8"/>
        <v>4</v>
      </c>
      <c r="BV11" s="174">
        <f t="shared" si="9"/>
        <v>3</v>
      </c>
      <c r="BW11" s="173">
        <v>4</v>
      </c>
      <c r="BX11" s="173">
        <v>4</v>
      </c>
      <c r="BY11" s="181" t="str">
        <f t="shared" si="39"/>
        <v>34</v>
      </c>
      <c r="BZ11" s="172" t="str">
        <f t="shared" si="10"/>
        <v>High</v>
      </c>
      <c r="CA11" s="296"/>
      <c r="CB11" s="351"/>
      <c r="CC11" s="351"/>
      <c r="CD11" s="351"/>
      <c r="CE11" s="351"/>
      <c r="CF11" s="351"/>
      <c r="CG11" s="337" t="s">
        <v>665</v>
      </c>
      <c r="CH11" s="338" t="s">
        <v>666</v>
      </c>
      <c r="CI11" s="367" t="s">
        <v>213</v>
      </c>
      <c r="CJ11" s="335">
        <v>3</v>
      </c>
      <c r="CK11" s="335">
        <v>5</v>
      </c>
      <c r="CL11" s="335">
        <v>3</v>
      </c>
      <c r="CM11" s="335" t="s">
        <v>164</v>
      </c>
      <c r="CN11" s="181">
        <f t="shared" si="57"/>
        <v>12</v>
      </c>
      <c r="CO11" s="172" t="str">
        <f t="shared" si="11"/>
        <v>Moderate</v>
      </c>
      <c r="CP11" s="174">
        <f t="shared" si="40"/>
        <v>4</v>
      </c>
      <c r="CQ11" s="174">
        <f t="shared" si="12"/>
        <v>3</v>
      </c>
      <c r="CR11" s="173">
        <v>2</v>
      </c>
      <c r="CS11" s="173">
        <v>4</v>
      </c>
      <c r="CT11" s="181" t="str">
        <f t="shared" si="41"/>
        <v>34</v>
      </c>
      <c r="CU11" s="172" t="str">
        <f t="shared" si="42"/>
        <v>High</v>
      </c>
      <c r="CV11" s="296"/>
      <c r="CW11" s="364" t="s">
        <v>667</v>
      </c>
      <c r="CX11" s="364" t="s">
        <v>668</v>
      </c>
      <c r="CY11" s="365"/>
      <c r="CZ11" s="366"/>
      <c r="DA11" s="365" t="s">
        <v>645</v>
      </c>
      <c r="DB11" s="366"/>
      <c r="DC11" s="365"/>
      <c r="DD11" s="337" t="s">
        <v>665</v>
      </c>
      <c r="DE11" s="338" t="s">
        <v>666</v>
      </c>
      <c r="DF11" s="339">
        <v>1</v>
      </c>
      <c r="DG11" s="335">
        <v>1</v>
      </c>
      <c r="DH11" s="335">
        <v>1</v>
      </c>
      <c r="DI11" s="335" t="s">
        <v>164</v>
      </c>
      <c r="DJ11" s="181">
        <f t="shared" si="58"/>
        <v>1</v>
      </c>
      <c r="DK11" s="172" t="str">
        <f t="shared" si="13"/>
        <v>Very Low</v>
      </c>
      <c r="DL11" s="174">
        <f t="shared" si="14"/>
        <v>1</v>
      </c>
      <c r="DM11" s="379">
        <f t="shared" si="15"/>
        <v>1</v>
      </c>
      <c r="DN11" s="173">
        <v>3</v>
      </c>
      <c r="DO11" s="173">
        <v>3</v>
      </c>
      <c r="DP11" s="181" t="str">
        <f t="shared" si="43"/>
        <v>13</v>
      </c>
      <c r="DQ11" s="172" t="str">
        <f t="shared" si="16"/>
        <v>Very Low</v>
      </c>
      <c r="DR11" s="296"/>
      <c r="DS11" s="376" t="s">
        <v>669</v>
      </c>
      <c r="DT11" s="351"/>
      <c r="DU11" s="351"/>
      <c r="DV11" s="351"/>
      <c r="DW11" s="351"/>
      <c r="DX11" s="351"/>
      <c r="DY11" s="337" t="s">
        <v>665</v>
      </c>
      <c r="DZ11" s="338" t="s">
        <v>666</v>
      </c>
      <c r="EA11" s="339">
        <v>4</v>
      </c>
      <c r="EB11" s="335">
        <v>5</v>
      </c>
      <c r="EC11" s="335">
        <v>3</v>
      </c>
      <c r="ED11" s="335" t="s">
        <v>172</v>
      </c>
      <c r="EE11" s="181">
        <f t="shared" si="59"/>
        <v>15</v>
      </c>
      <c r="EF11" s="172" t="str">
        <f t="shared" si="17"/>
        <v>High</v>
      </c>
      <c r="EG11" s="380">
        <f t="shared" si="18"/>
        <v>5</v>
      </c>
      <c r="EH11" s="379">
        <f t="shared" si="19"/>
        <v>4</v>
      </c>
      <c r="EI11" s="173">
        <v>4</v>
      </c>
      <c r="EJ11" s="173">
        <v>5</v>
      </c>
      <c r="EK11" s="181" t="str">
        <f t="shared" si="47"/>
        <v>45</v>
      </c>
      <c r="EL11" s="172" t="str">
        <f t="shared" si="20"/>
        <v>Very High</v>
      </c>
      <c r="EM11" s="296"/>
      <c r="EN11" s="14"/>
      <c r="EO11" s="336"/>
      <c r="EP11" s="336"/>
      <c r="EQ11" s="336"/>
      <c r="ER11" s="336"/>
      <c r="ES11" s="336"/>
      <c r="ET11" s="337" t="s">
        <v>665</v>
      </c>
      <c r="EU11" s="338" t="s">
        <v>666</v>
      </c>
      <c r="EV11" s="339">
        <v>5</v>
      </c>
      <c r="EW11" s="335">
        <v>5</v>
      </c>
      <c r="EX11" s="335">
        <v>5</v>
      </c>
      <c r="EY11" s="335" t="s">
        <v>164</v>
      </c>
      <c r="EZ11" s="181">
        <f t="shared" si="21"/>
        <v>25</v>
      </c>
      <c r="FA11" s="172" t="str">
        <f t="shared" si="22"/>
        <v>Very High</v>
      </c>
      <c r="FB11" s="380">
        <f t="shared" si="23"/>
        <v>5</v>
      </c>
      <c r="FC11" s="379">
        <f t="shared" si="24"/>
        <v>5</v>
      </c>
      <c r="FD11" s="173">
        <v>4</v>
      </c>
      <c r="FE11" s="173">
        <v>5</v>
      </c>
      <c r="FF11" s="181" t="str">
        <f t="shared" si="49"/>
        <v>55</v>
      </c>
      <c r="FG11" s="172" t="str">
        <f t="shared" si="25"/>
        <v>Very High</v>
      </c>
      <c r="FH11" s="296"/>
      <c r="FI11" s="14"/>
      <c r="FJ11" s="336"/>
      <c r="FK11" s="336"/>
      <c r="FL11" s="336"/>
      <c r="FM11" s="336"/>
      <c r="FN11" s="336"/>
      <c r="FO11" s="337" t="s">
        <v>665</v>
      </c>
      <c r="FP11" s="338" t="s">
        <v>666</v>
      </c>
      <c r="FQ11" s="339"/>
      <c r="FR11" s="335"/>
      <c r="FS11" s="335"/>
      <c r="FT11" s="335"/>
      <c r="FU11" s="181">
        <f t="shared" si="26"/>
        <v>0</v>
      </c>
      <c r="FV11" s="172" t="str">
        <f t="shared" si="27"/>
        <v>Low Priority Data Gap</v>
      </c>
      <c r="FW11" s="380">
        <f t="shared" si="28"/>
        <v>0</v>
      </c>
      <c r="FX11" s="379">
        <f t="shared" si="29"/>
        <v>0</v>
      </c>
      <c r="FY11" s="173"/>
      <c r="FZ11" s="173"/>
      <c r="GA11" s="181" t="str">
        <f t="shared" si="50"/>
        <v>0</v>
      </c>
      <c r="GB11" s="172" t="str">
        <f t="shared" si="30"/>
        <v>Low Priority Data Gap</v>
      </c>
      <c r="GC11" s="296"/>
      <c r="GD11" s="14"/>
      <c r="GE11" s="336"/>
      <c r="GF11" s="336"/>
      <c r="GG11" s="336"/>
      <c r="GH11" s="336"/>
      <c r="GI11" s="336"/>
      <c r="GJ11" s="337" t="s">
        <v>665</v>
      </c>
      <c r="GK11" s="338" t="s">
        <v>666</v>
      </c>
      <c r="GL11" s="339">
        <v>2</v>
      </c>
      <c r="GM11" s="335">
        <v>2</v>
      </c>
      <c r="GN11" s="335">
        <v>2</v>
      </c>
      <c r="GO11" s="335" t="s">
        <v>172</v>
      </c>
      <c r="GP11" s="181">
        <f t="shared" si="60"/>
        <v>4</v>
      </c>
      <c r="GQ11" s="172" t="str">
        <f t="shared" si="31"/>
        <v>Low</v>
      </c>
      <c r="GR11" s="380">
        <f t="shared" si="32"/>
        <v>2</v>
      </c>
      <c r="GS11" s="379">
        <f t="shared" si="33"/>
        <v>2</v>
      </c>
      <c r="GT11" s="173">
        <v>3</v>
      </c>
      <c r="GU11" s="173">
        <v>3</v>
      </c>
      <c r="GV11" s="181" t="str">
        <f t="shared" si="51"/>
        <v>23</v>
      </c>
      <c r="GW11" s="172" t="str">
        <f t="shared" si="52"/>
        <v>Low</v>
      </c>
      <c r="GX11" s="296"/>
      <c r="GY11" s="14"/>
      <c r="GZ11" s="336"/>
      <c r="HA11" s="336"/>
      <c r="HB11" s="336"/>
      <c r="HC11" s="336"/>
      <c r="HD11" s="336"/>
      <c r="HE11" s="337" t="s">
        <v>665</v>
      </c>
      <c r="HF11" s="338" t="s">
        <v>666</v>
      </c>
    </row>
    <row r="12" spans="1:214" ht="100" customHeight="1">
      <c r="A12" s="177" t="s">
        <v>222</v>
      </c>
      <c r="B12" s="175" t="s">
        <v>38</v>
      </c>
      <c r="C12" s="175" t="s">
        <v>47</v>
      </c>
      <c r="D12" s="16" t="s">
        <v>50</v>
      </c>
      <c r="E12" s="497">
        <v>8</v>
      </c>
      <c r="F12" s="38" t="s">
        <v>223</v>
      </c>
      <c r="G12" s="339">
        <v>1</v>
      </c>
      <c r="H12" s="335">
        <v>1</v>
      </c>
      <c r="I12" s="335">
        <v>1</v>
      </c>
      <c r="J12" s="335" t="s">
        <v>164</v>
      </c>
      <c r="K12" s="181">
        <f t="shared" si="53"/>
        <v>1</v>
      </c>
      <c r="L12" s="172" t="str">
        <f t="shared" si="0"/>
        <v>Very Low</v>
      </c>
      <c r="M12" s="174">
        <f t="shared" si="1"/>
        <v>1</v>
      </c>
      <c r="N12" s="174">
        <f t="shared" si="68"/>
        <v>1</v>
      </c>
      <c r="O12" s="173">
        <v>3</v>
      </c>
      <c r="P12" s="173">
        <v>3</v>
      </c>
      <c r="Q12" s="181" t="str">
        <f t="shared" si="34"/>
        <v>13</v>
      </c>
      <c r="R12" s="172" t="str">
        <f t="shared" si="35"/>
        <v>Very Low</v>
      </c>
      <c r="S12" s="296"/>
      <c r="T12" s="336"/>
      <c r="U12" s="336"/>
      <c r="V12" s="336"/>
      <c r="W12" s="336"/>
      <c r="X12" s="336"/>
      <c r="Y12" s="337" t="s">
        <v>670</v>
      </c>
      <c r="Z12" s="338" t="s">
        <v>671</v>
      </c>
      <c r="AA12" s="339">
        <v>1</v>
      </c>
      <c r="AB12" s="335">
        <v>1</v>
      </c>
      <c r="AC12" s="335">
        <v>1</v>
      </c>
      <c r="AD12" s="335" t="s">
        <v>164</v>
      </c>
      <c r="AE12" s="181">
        <f t="shared" si="54"/>
        <v>1</v>
      </c>
      <c r="AF12" s="172" t="str">
        <f t="shared" si="2"/>
        <v>Very Low</v>
      </c>
      <c r="AG12" s="174">
        <f t="shared" si="3"/>
        <v>1</v>
      </c>
      <c r="AH12" s="174">
        <f t="shared" si="4"/>
        <v>1</v>
      </c>
      <c r="AI12" s="173">
        <v>3</v>
      </c>
      <c r="AJ12" s="173">
        <v>3</v>
      </c>
      <c r="AK12" s="181" t="str">
        <f t="shared" si="36"/>
        <v>13</v>
      </c>
      <c r="AL12" s="172" t="str">
        <f t="shared" si="5"/>
        <v>Very Low</v>
      </c>
      <c r="AM12" s="296"/>
      <c r="AN12" s="351"/>
      <c r="AO12" s="351"/>
      <c r="AP12" s="351"/>
      <c r="AQ12" s="351"/>
      <c r="AR12" s="351"/>
      <c r="AS12" s="337" t="s">
        <v>670</v>
      </c>
      <c r="AT12" s="338" t="s">
        <v>671</v>
      </c>
      <c r="AU12" s="453">
        <v>4</v>
      </c>
      <c r="AV12" s="451">
        <v>5</v>
      </c>
      <c r="AW12" s="451">
        <v>2</v>
      </c>
      <c r="AX12" s="451" t="s">
        <v>172</v>
      </c>
      <c r="AY12" s="181">
        <f t="shared" si="55"/>
        <v>10</v>
      </c>
      <c r="AZ12" s="172" t="str">
        <f t="shared" si="37"/>
        <v>Moderate</v>
      </c>
      <c r="BA12" s="435">
        <f t="shared" si="6"/>
        <v>5</v>
      </c>
      <c r="BB12" s="452">
        <f>VLOOKUP(BA12*AW12,biorisk,2,FALSE)</f>
        <v>3</v>
      </c>
      <c r="BC12" s="438">
        <v>4</v>
      </c>
      <c r="BD12" s="173">
        <v>4</v>
      </c>
      <c r="BE12" s="181" t="str">
        <f t="shared" si="38"/>
        <v>34</v>
      </c>
      <c r="BF12" s="172" t="str">
        <f>VLOOKUP(BB12&amp;BD12,futurerisk,3,FALSE)</f>
        <v>High</v>
      </c>
      <c r="BG12" s="296"/>
      <c r="BH12" s="351"/>
      <c r="BI12" s="351"/>
      <c r="BJ12" s="351"/>
      <c r="BK12" s="351"/>
      <c r="BL12" s="351"/>
      <c r="BM12" s="337" t="s">
        <v>670</v>
      </c>
      <c r="BN12" s="338" t="s">
        <v>671</v>
      </c>
      <c r="BO12" s="339">
        <v>3</v>
      </c>
      <c r="BP12" s="335">
        <v>5</v>
      </c>
      <c r="BQ12" s="335">
        <v>2</v>
      </c>
      <c r="BR12" s="335" t="s">
        <v>172</v>
      </c>
      <c r="BS12" s="181">
        <f t="shared" si="56"/>
        <v>8</v>
      </c>
      <c r="BT12" s="172" t="str">
        <f t="shared" si="7"/>
        <v>Moderate</v>
      </c>
      <c r="BU12" s="174">
        <f t="shared" si="8"/>
        <v>4</v>
      </c>
      <c r="BV12" s="174">
        <f t="shared" si="9"/>
        <v>3</v>
      </c>
      <c r="BW12" s="173">
        <v>4</v>
      </c>
      <c r="BX12" s="173">
        <v>4</v>
      </c>
      <c r="BY12" s="181" t="str">
        <f t="shared" si="39"/>
        <v>34</v>
      </c>
      <c r="BZ12" s="172" t="str">
        <f t="shared" si="10"/>
        <v>High</v>
      </c>
      <c r="CA12" s="296"/>
      <c r="CB12" s="351"/>
      <c r="CC12" s="351"/>
      <c r="CD12" s="351"/>
      <c r="CE12" s="351"/>
      <c r="CF12" s="351"/>
      <c r="CG12" s="337" t="s">
        <v>670</v>
      </c>
      <c r="CH12" s="338" t="s">
        <v>671</v>
      </c>
      <c r="CI12" s="367" t="s">
        <v>223</v>
      </c>
      <c r="CJ12" s="335">
        <v>1</v>
      </c>
      <c r="CK12" s="335">
        <v>1</v>
      </c>
      <c r="CL12" s="335">
        <v>1</v>
      </c>
      <c r="CM12" s="335" t="s">
        <v>164</v>
      </c>
      <c r="CN12" s="181">
        <f t="shared" si="57"/>
        <v>1</v>
      </c>
      <c r="CO12" s="172" t="str">
        <f t="shared" si="11"/>
        <v>Very Low</v>
      </c>
      <c r="CP12" s="174">
        <f t="shared" si="40"/>
        <v>1</v>
      </c>
      <c r="CQ12" s="174">
        <f t="shared" si="12"/>
        <v>1</v>
      </c>
      <c r="CR12" s="173">
        <v>2</v>
      </c>
      <c r="CS12" s="173">
        <v>3</v>
      </c>
      <c r="CT12" s="181" t="str">
        <f t="shared" si="41"/>
        <v>13</v>
      </c>
      <c r="CU12" s="172" t="str">
        <f t="shared" si="42"/>
        <v>Very Low</v>
      </c>
      <c r="CV12" s="296"/>
      <c r="CW12" s="364" t="s">
        <v>672</v>
      </c>
      <c r="CX12" s="364" t="s">
        <v>673</v>
      </c>
      <c r="CY12" s="365"/>
      <c r="CZ12" s="366"/>
      <c r="DA12" s="365" t="s">
        <v>645</v>
      </c>
      <c r="DB12" s="366"/>
      <c r="DC12" s="364"/>
      <c r="DD12" s="337" t="s">
        <v>670</v>
      </c>
      <c r="DE12" s="338" t="s">
        <v>671</v>
      </c>
      <c r="DF12" s="339">
        <v>1</v>
      </c>
      <c r="DG12" s="335">
        <v>1</v>
      </c>
      <c r="DH12" s="335">
        <v>1</v>
      </c>
      <c r="DI12" s="335" t="s">
        <v>164</v>
      </c>
      <c r="DJ12" s="181">
        <f t="shared" si="58"/>
        <v>1</v>
      </c>
      <c r="DK12" s="172" t="str">
        <f t="shared" si="13"/>
        <v>Very Low</v>
      </c>
      <c r="DL12" s="174">
        <f t="shared" si="14"/>
        <v>1</v>
      </c>
      <c r="DM12" s="379">
        <f t="shared" si="15"/>
        <v>1</v>
      </c>
      <c r="DN12" s="173">
        <v>3</v>
      </c>
      <c r="DO12" s="173">
        <v>3</v>
      </c>
      <c r="DP12" s="181" t="str">
        <f t="shared" si="43"/>
        <v>13</v>
      </c>
      <c r="DQ12" s="172" t="str">
        <f t="shared" si="16"/>
        <v>Very Low</v>
      </c>
      <c r="DR12" s="296"/>
      <c r="DS12" s="14"/>
      <c r="DT12" s="351"/>
      <c r="DU12" s="351"/>
      <c r="DV12" s="351"/>
      <c r="DW12" s="351"/>
      <c r="DX12" s="351"/>
      <c r="DY12" s="337" t="s">
        <v>670</v>
      </c>
      <c r="DZ12" s="338" t="s">
        <v>671</v>
      </c>
      <c r="EA12" s="339">
        <v>2</v>
      </c>
      <c r="EB12" s="335">
        <v>1</v>
      </c>
      <c r="EC12" s="335">
        <v>1</v>
      </c>
      <c r="ED12" s="335" t="s">
        <v>172</v>
      </c>
      <c r="EE12" s="181">
        <f t="shared" si="59"/>
        <v>1</v>
      </c>
      <c r="EF12" s="172" t="str">
        <f t="shared" si="17"/>
        <v>Very Low</v>
      </c>
      <c r="EG12" s="380">
        <f t="shared" si="18"/>
        <v>1</v>
      </c>
      <c r="EH12" s="379">
        <f t="shared" si="19"/>
        <v>1</v>
      </c>
      <c r="EI12" s="173">
        <v>3</v>
      </c>
      <c r="EJ12" s="173">
        <v>3</v>
      </c>
      <c r="EK12" s="181" t="str">
        <f t="shared" si="47"/>
        <v>13</v>
      </c>
      <c r="EL12" s="172" t="str">
        <f t="shared" si="20"/>
        <v>Very Low</v>
      </c>
      <c r="EM12" s="296"/>
      <c r="EN12" s="14"/>
      <c r="EO12" s="336"/>
      <c r="EP12" s="336"/>
      <c r="EQ12" s="336"/>
      <c r="ER12" s="336"/>
      <c r="ES12" s="336"/>
      <c r="ET12" s="337" t="s">
        <v>670</v>
      </c>
      <c r="EU12" s="338" t="s">
        <v>671</v>
      </c>
      <c r="EV12" s="339">
        <v>5</v>
      </c>
      <c r="EW12" s="335">
        <v>5</v>
      </c>
      <c r="EX12" s="335">
        <v>5</v>
      </c>
      <c r="EY12" s="335" t="s">
        <v>164</v>
      </c>
      <c r="EZ12" s="181">
        <f t="shared" si="21"/>
        <v>25</v>
      </c>
      <c r="FA12" s="172" t="str">
        <f t="shared" si="22"/>
        <v>Very High</v>
      </c>
      <c r="FB12" s="380">
        <f t="shared" si="23"/>
        <v>5</v>
      </c>
      <c r="FC12" s="379">
        <f t="shared" si="24"/>
        <v>5</v>
      </c>
      <c r="FD12" s="173">
        <v>4</v>
      </c>
      <c r="FE12" s="173">
        <v>5</v>
      </c>
      <c r="FF12" s="181" t="str">
        <f t="shared" si="49"/>
        <v>55</v>
      </c>
      <c r="FG12" s="172" t="str">
        <f t="shared" si="25"/>
        <v>Very High</v>
      </c>
      <c r="FH12" s="296"/>
      <c r="FI12" s="14"/>
      <c r="FJ12" s="336"/>
      <c r="FK12" s="336"/>
      <c r="FL12" s="336"/>
      <c r="FM12" s="336"/>
      <c r="FN12" s="336"/>
      <c r="FO12" s="337" t="s">
        <v>670</v>
      </c>
      <c r="FP12" s="338" t="s">
        <v>671</v>
      </c>
      <c r="FQ12" s="339"/>
      <c r="FR12" s="335"/>
      <c r="FS12" s="335"/>
      <c r="FT12" s="335"/>
      <c r="FU12" s="181">
        <f t="shared" si="26"/>
        <v>0</v>
      </c>
      <c r="FV12" s="172" t="str">
        <f t="shared" si="27"/>
        <v>Low Priority Data Gap</v>
      </c>
      <c r="FW12" s="380">
        <f t="shared" si="28"/>
        <v>0</v>
      </c>
      <c r="FX12" s="379">
        <f t="shared" si="29"/>
        <v>0</v>
      </c>
      <c r="FY12" s="173"/>
      <c r="FZ12" s="173"/>
      <c r="GA12" s="181" t="str">
        <f t="shared" si="50"/>
        <v>0</v>
      </c>
      <c r="GB12" s="172" t="str">
        <f t="shared" si="30"/>
        <v>Low Priority Data Gap</v>
      </c>
      <c r="GC12" s="296"/>
      <c r="GD12" s="14"/>
      <c r="GE12" s="336"/>
      <c r="GF12" s="336"/>
      <c r="GG12" s="336"/>
      <c r="GH12" s="336"/>
      <c r="GI12" s="336"/>
      <c r="GJ12" s="337" t="s">
        <v>670</v>
      </c>
      <c r="GK12" s="338" t="s">
        <v>671</v>
      </c>
      <c r="GL12" s="339">
        <v>2</v>
      </c>
      <c r="GM12" s="335">
        <v>2</v>
      </c>
      <c r="GN12" s="335">
        <v>2</v>
      </c>
      <c r="GO12" s="335" t="s">
        <v>172</v>
      </c>
      <c r="GP12" s="181">
        <f t="shared" si="60"/>
        <v>4</v>
      </c>
      <c r="GQ12" s="172" t="str">
        <f t="shared" si="31"/>
        <v>Low</v>
      </c>
      <c r="GR12" s="380">
        <f t="shared" si="32"/>
        <v>2</v>
      </c>
      <c r="GS12" s="379">
        <f t="shared" si="33"/>
        <v>2</v>
      </c>
      <c r="GT12" s="173">
        <v>3</v>
      </c>
      <c r="GU12" s="173">
        <v>3</v>
      </c>
      <c r="GV12" s="181" t="str">
        <f t="shared" si="51"/>
        <v>23</v>
      </c>
      <c r="GW12" s="172" t="str">
        <f t="shared" si="52"/>
        <v>Low</v>
      </c>
      <c r="GX12" s="296"/>
      <c r="GY12" s="14"/>
      <c r="GZ12" s="336"/>
      <c r="HA12" s="336"/>
      <c r="HB12" s="336"/>
      <c r="HC12" s="336"/>
      <c r="HD12" s="336"/>
      <c r="HE12" s="337" t="s">
        <v>670</v>
      </c>
      <c r="HF12" s="338" t="s">
        <v>671</v>
      </c>
    </row>
    <row r="13" spans="1:214" ht="100" customHeight="1">
      <c r="A13" s="177" t="s">
        <v>203</v>
      </c>
      <c r="B13" s="175" t="s">
        <v>38</v>
      </c>
      <c r="C13" s="175" t="s">
        <v>51</v>
      </c>
      <c r="D13" s="16" t="s">
        <v>52</v>
      </c>
      <c r="E13" s="497">
        <v>9</v>
      </c>
      <c r="F13" s="38" t="s">
        <v>230</v>
      </c>
      <c r="G13" s="339">
        <v>1</v>
      </c>
      <c r="H13" s="335">
        <v>5</v>
      </c>
      <c r="I13" s="335">
        <v>1</v>
      </c>
      <c r="J13" s="335" t="s">
        <v>164</v>
      </c>
      <c r="K13" s="181">
        <f t="shared" si="53"/>
        <v>2</v>
      </c>
      <c r="L13" s="172" t="str">
        <f t="shared" si="0"/>
        <v>Very Low</v>
      </c>
      <c r="M13" s="174">
        <f t="shared" si="1"/>
        <v>2</v>
      </c>
      <c r="N13" s="174">
        <f t="shared" si="68"/>
        <v>1</v>
      </c>
      <c r="O13" s="173">
        <v>3</v>
      </c>
      <c r="P13" s="173">
        <v>2</v>
      </c>
      <c r="Q13" s="181" t="str">
        <f t="shared" si="34"/>
        <v>12</v>
      </c>
      <c r="R13" s="172" t="str">
        <f t="shared" si="35"/>
        <v>Very Low</v>
      </c>
      <c r="S13" s="296"/>
      <c r="T13" s="336"/>
      <c r="U13" s="336"/>
      <c r="V13" s="336"/>
      <c r="W13" s="336"/>
      <c r="X13" s="336"/>
      <c r="Y13" s="337" t="s">
        <v>674</v>
      </c>
      <c r="Z13" s="338" t="s">
        <v>675</v>
      </c>
      <c r="AA13" s="339">
        <v>1</v>
      </c>
      <c r="AB13" s="335">
        <v>5</v>
      </c>
      <c r="AC13" s="335">
        <v>1</v>
      </c>
      <c r="AD13" s="335" t="s">
        <v>164</v>
      </c>
      <c r="AE13" s="181">
        <f t="shared" si="54"/>
        <v>2</v>
      </c>
      <c r="AF13" s="172" t="str">
        <f t="shared" si="2"/>
        <v>Very Low</v>
      </c>
      <c r="AG13" s="174">
        <f t="shared" si="3"/>
        <v>2</v>
      </c>
      <c r="AH13" s="174">
        <f t="shared" si="4"/>
        <v>1</v>
      </c>
      <c r="AI13" s="173">
        <v>3</v>
      </c>
      <c r="AJ13" s="173">
        <v>2</v>
      </c>
      <c r="AK13" s="181" t="str">
        <f t="shared" si="36"/>
        <v>12</v>
      </c>
      <c r="AL13" s="172" t="str">
        <f t="shared" si="5"/>
        <v>Very Low</v>
      </c>
      <c r="AM13" s="296"/>
      <c r="AN13" s="351"/>
      <c r="AO13" s="351"/>
      <c r="AP13" s="351"/>
      <c r="AQ13" s="351"/>
      <c r="AR13" s="351"/>
      <c r="AS13" s="337" t="s">
        <v>674</v>
      </c>
      <c r="AT13" s="338" t="s">
        <v>675</v>
      </c>
      <c r="AU13" s="453">
        <v>1</v>
      </c>
      <c r="AV13" s="451">
        <v>2</v>
      </c>
      <c r="AW13" s="451">
        <v>1</v>
      </c>
      <c r="AX13" s="451" t="s">
        <v>186</v>
      </c>
      <c r="AY13" s="181">
        <f t="shared" si="55"/>
        <v>1</v>
      </c>
      <c r="AZ13" s="172" t="str">
        <f t="shared" si="37"/>
        <v>Very Low</v>
      </c>
      <c r="BA13" s="435">
        <f t="shared" si="6"/>
        <v>1</v>
      </c>
      <c r="BB13" s="452">
        <f>VLOOKUP(BA13*AW13,biorisk,2,FALSE)</f>
        <v>1</v>
      </c>
      <c r="BC13" s="438">
        <v>2</v>
      </c>
      <c r="BD13" s="173">
        <v>2</v>
      </c>
      <c r="BE13" s="181" t="str">
        <f t="shared" si="38"/>
        <v>12</v>
      </c>
      <c r="BF13" s="172" t="str">
        <f t="shared" si="67"/>
        <v>Very Low</v>
      </c>
      <c r="BG13" s="296"/>
      <c r="BH13" s="351"/>
      <c r="BI13" s="351"/>
      <c r="BJ13" s="351"/>
      <c r="BK13" s="351"/>
      <c r="BL13" s="351"/>
      <c r="BM13" s="337" t="s">
        <v>674</v>
      </c>
      <c r="BN13" s="338" t="s">
        <v>675</v>
      </c>
      <c r="BO13" s="339">
        <v>1</v>
      </c>
      <c r="BP13" s="335">
        <v>5</v>
      </c>
      <c r="BQ13" s="335">
        <v>1</v>
      </c>
      <c r="BR13" s="335" t="s">
        <v>164</v>
      </c>
      <c r="BS13" s="181">
        <f t="shared" si="56"/>
        <v>2</v>
      </c>
      <c r="BT13" s="172" t="str">
        <f t="shared" si="7"/>
        <v>Very Low</v>
      </c>
      <c r="BU13" s="174">
        <f t="shared" si="8"/>
        <v>2</v>
      </c>
      <c r="BV13" s="174">
        <f t="shared" si="9"/>
        <v>1</v>
      </c>
      <c r="BW13" s="173">
        <v>3</v>
      </c>
      <c r="BX13" s="173">
        <v>2</v>
      </c>
      <c r="BY13" s="181" t="str">
        <f t="shared" si="39"/>
        <v>12</v>
      </c>
      <c r="BZ13" s="172" t="str">
        <f t="shared" si="10"/>
        <v>Very Low</v>
      </c>
      <c r="CA13" s="296"/>
      <c r="CB13" s="351"/>
      <c r="CC13" s="351"/>
      <c r="CD13" s="351"/>
      <c r="CE13" s="351"/>
      <c r="CF13" s="351"/>
      <c r="CG13" s="337" t="s">
        <v>674</v>
      </c>
      <c r="CH13" s="338" t="s">
        <v>675</v>
      </c>
      <c r="CI13" s="367" t="s">
        <v>230</v>
      </c>
      <c r="CJ13" s="335">
        <v>1</v>
      </c>
      <c r="CK13" s="335">
        <v>1</v>
      </c>
      <c r="CL13" s="335">
        <v>1</v>
      </c>
      <c r="CM13" s="335" t="s">
        <v>164</v>
      </c>
      <c r="CN13" s="181">
        <f t="shared" si="57"/>
        <v>1</v>
      </c>
      <c r="CO13" s="172" t="str">
        <f t="shared" si="11"/>
        <v>Very Low</v>
      </c>
      <c r="CP13" s="174">
        <f t="shared" si="40"/>
        <v>1</v>
      </c>
      <c r="CQ13" s="174">
        <f t="shared" si="12"/>
        <v>1</v>
      </c>
      <c r="CR13" s="173">
        <v>3</v>
      </c>
      <c r="CS13" s="173">
        <v>3</v>
      </c>
      <c r="CT13" s="181" t="str">
        <f t="shared" si="41"/>
        <v>13</v>
      </c>
      <c r="CU13" s="172" t="str">
        <f t="shared" si="42"/>
        <v>Very Low</v>
      </c>
      <c r="CV13" s="296"/>
      <c r="CW13" s="364"/>
      <c r="CX13" s="364" t="s">
        <v>676</v>
      </c>
      <c r="CY13" s="366"/>
      <c r="CZ13" s="366"/>
      <c r="DA13" s="365" t="s">
        <v>645</v>
      </c>
      <c r="DB13" s="366"/>
      <c r="DC13" s="365" t="s">
        <v>677</v>
      </c>
      <c r="DD13" s="337" t="s">
        <v>674</v>
      </c>
      <c r="DE13" s="338" t="s">
        <v>675</v>
      </c>
      <c r="DF13" s="339">
        <v>1</v>
      </c>
      <c r="DG13" s="335">
        <v>5</v>
      </c>
      <c r="DH13" s="335">
        <v>2</v>
      </c>
      <c r="DI13" s="335" t="s">
        <v>164</v>
      </c>
      <c r="DJ13" s="181">
        <f t="shared" si="58"/>
        <v>4</v>
      </c>
      <c r="DK13" s="172" t="str">
        <f t="shared" si="13"/>
        <v>Low</v>
      </c>
      <c r="DL13" s="174">
        <f t="shared" si="14"/>
        <v>2</v>
      </c>
      <c r="DM13" s="379">
        <f t="shared" si="15"/>
        <v>2</v>
      </c>
      <c r="DN13" s="173">
        <v>3</v>
      </c>
      <c r="DO13" s="173">
        <v>4</v>
      </c>
      <c r="DP13" s="181" t="str">
        <f t="shared" si="43"/>
        <v>24</v>
      </c>
      <c r="DQ13" s="172" t="str">
        <f t="shared" si="16"/>
        <v>Moderate</v>
      </c>
      <c r="DR13" s="296"/>
      <c r="DS13" s="14"/>
      <c r="DT13" s="351"/>
      <c r="DU13" s="351"/>
      <c r="DV13" s="351"/>
      <c r="DW13" s="351"/>
      <c r="DX13" s="351"/>
      <c r="DY13" s="337" t="s">
        <v>674</v>
      </c>
      <c r="DZ13" s="338" t="s">
        <v>675</v>
      </c>
      <c r="EA13" s="339">
        <v>2</v>
      </c>
      <c r="EB13" s="335">
        <v>5</v>
      </c>
      <c r="EC13" s="335">
        <v>2</v>
      </c>
      <c r="ED13" s="335" t="s">
        <v>164</v>
      </c>
      <c r="EE13" s="181">
        <f t="shared" si="59"/>
        <v>6</v>
      </c>
      <c r="EF13" s="172" t="str">
        <f t="shared" si="17"/>
        <v>Low</v>
      </c>
      <c r="EG13" s="380">
        <f t="shared" si="18"/>
        <v>3</v>
      </c>
      <c r="EH13" s="379">
        <f t="shared" si="19"/>
        <v>2</v>
      </c>
      <c r="EI13" s="173">
        <v>3</v>
      </c>
      <c r="EJ13" s="173">
        <v>4</v>
      </c>
      <c r="EK13" s="181" t="str">
        <f t="shared" si="47"/>
        <v>24</v>
      </c>
      <c r="EL13" s="172" t="str">
        <f t="shared" si="20"/>
        <v>Moderate</v>
      </c>
      <c r="EM13" s="296"/>
      <c r="EN13" s="14"/>
      <c r="EO13" s="336"/>
      <c r="EP13" s="336"/>
      <c r="EQ13" s="336"/>
      <c r="ER13" s="336"/>
      <c r="ES13" s="336"/>
      <c r="ET13" s="337" t="s">
        <v>674</v>
      </c>
      <c r="EU13" s="338" t="s">
        <v>675</v>
      </c>
      <c r="EV13" s="339">
        <v>1</v>
      </c>
      <c r="EW13" s="335">
        <v>5</v>
      </c>
      <c r="EX13" s="335">
        <v>1</v>
      </c>
      <c r="EY13" s="335" t="s">
        <v>164</v>
      </c>
      <c r="EZ13" s="181">
        <f t="shared" si="21"/>
        <v>2</v>
      </c>
      <c r="FA13" s="172" t="str">
        <f t="shared" si="22"/>
        <v>Very Low</v>
      </c>
      <c r="FB13" s="380">
        <f t="shared" si="23"/>
        <v>2</v>
      </c>
      <c r="FC13" s="379">
        <f t="shared" si="24"/>
        <v>1</v>
      </c>
      <c r="FD13" s="173">
        <v>3</v>
      </c>
      <c r="FE13" s="173">
        <v>4</v>
      </c>
      <c r="FF13" s="181" t="str">
        <f t="shared" si="49"/>
        <v>14</v>
      </c>
      <c r="FG13" s="172" t="str">
        <f t="shared" si="25"/>
        <v>Low</v>
      </c>
      <c r="FH13" s="296"/>
      <c r="FI13" s="14"/>
      <c r="FJ13" s="336"/>
      <c r="FK13" s="336"/>
      <c r="FL13" s="336"/>
      <c r="FM13" s="336"/>
      <c r="FN13" s="336"/>
      <c r="FO13" s="337" t="s">
        <v>674</v>
      </c>
      <c r="FP13" s="338" t="s">
        <v>675</v>
      </c>
      <c r="FQ13" s="339">
        <v>1</v>
      </c>
      <c r="FR13" s="335">
        <v>3</v>
      </c>
      <c r="FS13" s="335">
        <v>1</v>
      </c>
      <c r="FT13" s="335" t="s">
        <v>164</v>
      </c>
      <c r="FU13" s="181">
        <f t="shared" si="26"/>
        <v>1</v>
      </c>
      <c r="FV13" s="172" t="str">
        <f t="shared" si="27"/>
        <v>Very Low</v>
      </c>
      <c r="FW13" s="380">
        <f t="shared" si="28"/>
        <v>1</v>
      </c>
      <c r="FX13" s="379">
        <f t="shared" si="29"/>
        <v>1</v>
      </c>
      <c r="FY13" s="173">
        <v>3</v>
      </c>
      <c r="FZ13" s="173">
        <v>4</v>
      </c>
      <c r="GA13" s="181" t="str">
        <f t="shared" si="50"/>
        <v>14</v>
      </c>
      <c r="GB13" s="172" t="str">
        <f t="shared" si="30"/>
        <v>Low</v>
      </c>
      <c r="GC13" s="296"/>
      <c r="GD13" s="14"/>
      <c r="GE13" s="336"/>
      <c r="GF13" s="336"/>
      <c r="GG13" s="336"/>
      <c r="GH13" s="336"/>
      <c r="GI13" s="336"/>
      <c r="GJ13" s="337" t="s">
        <v>674</v>
      </c>
      <c r="GK13" s="338" t="s">
        <v>675</v>
      </c>
      <c r="GL13" s="339">
        <v>1</v>
      </c>
      <c r="GM13" s="335">
        <v>5</v>
      </c>
      <c r="GN13" s="335">
        <v>1</v>
      </c>
      <c r="GO13" s="335" t="s">
        <v>164</v>
      </c>
      <c r="GP13" s="181">
        <f t="shared" si="60"/>
        <v>2</v>
      </c>
      <c r="GQ13" s="172" t="str">
        <f t="shared" si="31"/>
        <v>Very Low</v>
      </c>
      <c r="GR13" s="380">
        <f t="shared" si="32"/>
        <v>2</v>
      </c>
      <c r="GS13" s="379">
        <f t="shared" si="33"/>
        <v>1</v>
      </c>
      <c r="GT13" s="173">
        <v>3</v>
      </c>
      <c r="GU13" s="173">
        <v>4</v>
      </c>
      <c r="GV13" s="181" t="str">
        <f t="shared" si="51"/>
        <v>14</v>
      </c>
      <c r="GW13" s="172" t="str">
        <f t="shared" si="52"/>
        <v>Low</v>
      </c>
      <c r="GX13" s="296"/>
      <c r="GY13" s="14"/>
      <c r="GZ13" s="336"/>
      <c r="HA13" s="336"/>
      <c r="HB13" s="336"/>
      <c r="HC13" s="336"/>
      <c r="HD13" s="336"/>
      <c r="HE13" s="337" t="s">
        <v>674</v>
      </c>
      <c r="HF13" s="338" t="s">
        <v>675</v>
      </c>
    </row>
    <row r="14" spans="1:214" ht="100" customHeight="1">
      <c r="A14" s="178" t="s">
        <v>179</v>
      </c>
      <c r="B14" s="175" t="s">
        <v>38</v>
      </c>
      <c r="C14" s="175" t="s">
        <v>51</v>
      </c>
      <c r="D14" s="16" t="s">
        <v>53</v>
      </c>
      <c r="E14" s="497">
        <v>10</v>
      </c>
      <c r="F14" s="38" t="s">
        <v>242</v>
      </c>
      <c r="G14" s="339">
        <v>-1</v>
      </c>
      <c r="H14" s="335">
        <v>-1</v>
      </c>
      <c r="I14" s="335">
        <v>-1</v>
      </c>
      <c r="J14" s="335"/>
      <c r="K14" s="181">
        <f t="shared" si="53"/>
        <v>-1</v>
      </c>
      <c r="L14" s="172" t="str">
        <f t="shared" si="0"/>
        <v>High Priority Data Gap</v>
      </c>
      <c r="M14" s="174">
        <f t="shared" si="1"/>
        <v>1</v>
      </c>
      <c r="N14" s="174">
        <f t="shared" si="68"/>
        <v>-1</v>
      </c>
      <c r="O14" s="173">
        <v>-1</v>
      </c>
      <c r="P14" s="173">
        <v>-1</v>
      </c>
      <c r="Q14" s="181" t="str">
        <f t="shared" si="34"/>
        <v>-1-1</v>
      </c>
      <c r="R14" s="172" t="str">
        <f t="shared" si="35"/>
        <v>High Priority Data Gap</v>
      </c>
      <c r="S14" s="296" t="s">
        <v>181</v>
      </c>
      <c r="T14" s="336"/>
      <c r="U14" s="336"/>
      <c r="V14" s="336"/>
      <c r="W14" s="336"/>
      <c r="X14" s="336"/>
      <c r="Y14" s="337" t="s">
        <v>654</v>
      </c>
      <c r="Z14" s="338" t="s">
        <v>653</v>
      </c>
      <c r="AA14" s="339">
        <v>-1</v>
      </c>
      <c r="AB14" s="335">
        <v>-1</v>
      </c>
      <c r="AC14" s="335">
        <v>-1</v>
      </c>
      <c r="AD14" s="335"/>
      <c r="AE14" s="181">
        <f t="shared" si="54"/>
        <v>-1</v>
      </c>
      <c r="AF14" s="172" t="str">
        <f>VLOOKUP(AG14*AC14,biorisk,3,FALSE)</f>
        <v>High Priority Data Gap</v>
      </c>
      <c r="AG14" s="174">
        <f t="shared" si="3"/>
        <v>1</v>
      </c>
      <c r="AH14" s="174">
        <f t="shared" si="4"/>
        <v>-1</v>
      </c>
      <c r="AI14" s="173">
        <v>-1</v>
      </c>
      <c r="AJ14" s="173">
        <v>-1</v>
      </c>
      <c r="AK14" s="181" t="str">
        <f t="shared" si="36"/>
        <v>-1-1</v>
      </c>
      <c r="AL14" s="172" t="str">
        <f>VLOOKUP(AH14&amp;AJ14,futurerisk,3,FALSE)</f>
        <v>High Priority Data Gap</v>
      </c>
      <c r="AM14" s="296" t="s">
        <v>181</v>
      </c>
      <c r="AN14" s="351"/>
      <c r="AO14" s="351"/>
      <c r="AP14" s="351"/>
      <c r="AQ14" s="351"/>
      <c r="AR14" s="351"/>
      <c r="AS14" s="337" t="s">
        <v>654</v>
      </c>
      <c r="AT14" s="338" t="s">
        <v>653</v>
      </c>
      <c r="AU14" s="339">
        <v>-1</v>
      </c>
      <c r="AV14" s="335">
        <v>-1</v>
      </c>
      <c r="AW14" s="335">
        <v>-1</v>
      </c>
      <c r="AX14" s="335"/>
      <c r="AY14" s="181">
        <f t="shared" si="55"/>
        <v>-1</v>
      </c>
      <c r="AZ14" s="172" t="str">
        <f>VLOOKUP(BA14*AW14,biorisk,3,FALSE)</f>
        <v>High Priority Data Gap</v>
      </c>
      <c r="BA14" s="174">
        <f t="shared" si="6"/>
        <v>1</v>
      </c>
      <c r="BB14" s="174">
        <f t="shared" ref="BB14" si="69">VLOOKUP(BA14*AW14,biorisk,2,FALSE)</f>
        <v>-1</v>
      </c>
      <c r="BC14" s="173">
        <v>-1</v>
      </c>
      <c r="BD14" s="173">
        <v>-1</v>
      </c>
      <c r="BE14" s="181" t="str">
        <f t="shared" si="38"/>
        <v>-1-1</v>
      </c>
      <c r="BF14" s="172" t="str">
        <f>VLOOKUP(BB14&amp;BD14,futurerisk,3,FALSE)</f>
        <v>High Priority Data Gap</v>
      </c>
      <c r="BG14" s="296" t="s">
        <v>181</v>
      </c>
      <c r="BH14" s="351"/>
      <c r="BI14" s="351"/>
      <c r="BJ14" s="351"/>
      <c r="BK14" s="351"/>
      <c r="BL14" s="351"/>
      <c r="BM14" s="337" t="s">
        <v>654</v>
      </c>
      <c r="BN14" s="338" t="s">
        <v>653</v>
      </c>
      <c r="BO14" s="339">
        <v>-1</v>
      </c>
      <c r="BP14" s="335">
        <v>-1</v>
      </c>
      <c r="BQ14" s="335">
        <v>-1</v>
      </c>
      <c r="BR14" s="335"/>
      <c r="BS14" s="181">
        <f t="shared" si="56"/>
        <v>-1</v>
      </c>
      <c r="BT14" s="172" t="str">
        <f>VLOOKUP(BU14*BQ14,biorisk,3,FALSE)</f>
        <v>High Priority Data Gap</v>
      </c>
      <c r="BU14" s="174">
        <f t="shared" si="8"/>
        <v>1</v>
      </c>
      <c r="BV14" s="174">
        <f t="shared" si="9"/>
        <v>-1</v>
      </c>
      <c r="BW14" s="173">
        <v>-1</v>
      </c>
      <c r="BX14" s="173">
        <v>-1</v>
      </c>
      <c r="BY14" s="181" t="str">
        <f t="shared" si="39"/>
        <v>-1-1</v>
      </c>
      <c r="BZ14" s="172" t="str">
        <f>VLOOKUP(BV14&amp;BX14,futurerisk,3,FALSE)</f>
        <v>High Priority Data Gap</v>
      </c>
      <c r="CA14" s="296" t="s">
        <v>181</v>
      </c>
      <c r="CB14" s="351"/>
      <c r="CC14" s="351"/>
      <c r="CD14" s="351"/>
      <c r="CE14" s="351"/>
      <c r="CF14" s="351"/>
      <c r="CG14" s="337" t="s">
        <v>654</v>
      </c>
      <c r="CH14" s="338" t="s">
        <v>653</v>
      </c>
      <c r="CI14" s="367" t="s">
        <v>242</v>
      </c>
      <c r="CJ14" s="339">
        <v>-1</v>
      </c>
      <c r="CK14" s="335">
        <v>-1</v>
      </c>
      <c r="CL14" s="335">
        <v>-1</v>
      </c>
      <c r="CM14" s="335"/>
      <c r="CN14" s="181">
        <f t="shared" si="57"/>
        <v>-1</v>
      </c>
      <c r="CO14" s="172" t="str">
        <f>VLOOKUP(CP14*CL14,biorisk,3,FALSE)</f>
        <v>High Priority Data Gap</v>
      </c>
      <c r="CP14" s="174">
        <f t="shared" si="40"/>
        <v>1</v>
      </c>
      <c r="CQ14" s="174">
        <f t="shared" si="12"/>
        <v>-1</v>
      </c>
      <c r="CR14" s="173">
        <v>-1</v>
      </c>
      <c r="CS14" s="173">
        <v>-1</v>
      </c>
      <c r="CT14" s="181" t="str">
        <f t="shared" si="41"/>
        <v>-1-1</v>
      </c>
      <c r="CU14" s="172" t="str">
        <f>VLOOKUP(CQ14&amp;CS14,futurerisk,3,FALSE)</f>
        <v>High Priority Data Gap</v>
      </c>
      <c r="CV14" s="296" t="s">
        <v>181</v>
      </c>
      <c r="DD14" s="337" t="s">
        <v>654</v>
      </c>
      <c r="DE14" s="338" t="s">
        <v>653</v>
      </c>
      <c r="DF14" s="339">
        <v>-1</v>
      </c>
      <c r="DG14" s="335">
        <v>-1</v>
      </c>
      <c r="DH14" s="335">
        <v>-1</v>
      </c>
      <c r="DI14" s="335"/>
      <c r="DJ14" s="181">
        <f t="shared" si="58"/>
        <v>-1</v>
      </c>
      <c r="DK14" s="172" t="str">
        <f>VLOOKUP(DL14*DH14,biorisk,3,FALSE)</f>
        <v>High Priority Data Gap</v>
      </c>
      <c r="DL14" s="174">
        <f t="shared" si="14"/>
        <v>1</v>
      </c>
      <c r="DM14" s="174">
        <f t="shared" si="15"/>
        <v>-1</v>
      </c>
      <c r="DN14" s="173">
        <v>-1</v>
      </c>
      <c r="DO14" s="173">
        <v>-1</v>
      </c>
      <c r="DP14" s="181" t="str">
        <f t="shared" si="43"/>
        <v>-1-1</v>
      </c>
      <c r="DQ14" s="172" t="str">
        <f>VLOOKUP(DM14&amp;DO14,futurerisk,3,FALSE)</f>
        <v>High Priority Data Gap</v>
      </c>
      <c r="DR14" s="296" t="s">
        <v>181</v>
      </c>
      <c r="DS14" s="14"/>
      <c r="DT14" s="351"/>
      <c r="DU14" s="351"/>
      <c r="DV14" s="351"/>
      <c r="DW14" s="351"/>
      <c r="DX14" s="351"/>
      <c r="DY14" s="337" t="s">
        <v>654</v>
      </c>
      <c r="DZ14" s="338" t="s">
        <v>653</v>
      </c>
      <c r="EA14" s="339">
        <v>-1</v>
      </c>
      <c r="EB14" s="335">
        <v>-1</v>
      </c>
      <c r="EC14" s="335">
        <v>-1</v>
      </c>
      <c r="ED14" s="335"/>
      <c r="EE14" s="181">
        <f t="shared" si="59"/>
        <v>-1</v>
      </c>
      <c r="EF14" s="172" t="str">
        <f>VLOOKUP(EG14*EC14,biorisk,3,FALSE)</f>
        <v>High Priority Data Gap</v>
      </c>
      <c r="EG14" s="174">
        <f t="shared" si="18"/>
        <v>1</v>
      </c>
      <c r="EH14" s="174">
        <f t="shared" si="19"/>
        <v>-1</v>
      </c>
      <c r="EI14" s="173">
        <v>-1</v>
      </c>
      <c r="EJ14" s="173">
        <v>-1</v>
      </c>
      <c r="EK14" s="181" t="str">
        <f t="shared" si="47"/>
        <v>-1-1</v>
      </c>
      <c r="EL14" s="172" t="str">
        <f>VLOOKUP(EH14&amp;EJ14,futurerisk,3,FALSE)</f>
        <v>High Priority Data Gap</v>
      </c>
      <c r="EM14" s="296" t="s">
        <v>181</v>
      </c>
      <c r="EN14" s="14"/>
      <c r="EO14" s="336"/>
      <c r="EP14" s="336"/>
      <c r="EQ14" s="336"/>
      <c r="ER14" s="336"/>
      <c r="ES14" s="336"/>
      <c r="ET14" s="337" t="s">
        <v>654</v>
      </c>
      <c r="EU14" s="338" t="s">
        <v>653</v>
      </c>
      <c r="EV14" s="339">
        <v>-1</v>
      </c>
      <c r="EW14" s="335">
        <v>-1</v>
      </c>
      <c r="EX14" s="335">
        <v>-1</v>
      </c>
      <c r="EY14" s="335"/>
      <c r="EZ14" s="181">
        <f t="shared" si="21"/>
        <v>-1</v>
      </c>
      <c r="FA14" s="172" t="str">
        <f t="shared" si="22"/>
        <v>High Priority Data Gap</v>
      </c>
      <c r="FB14" s="174">
        <f t="shared" si="23"/>
        <v>1</v>
      </c>
      <c r="FC14" s="174">
        <f t="shared" si="24"/>
        <v>-1</v>
      </c>
      <c r="FD14" s="173">
        <v>-1</v>
      </c>
      <c r="FE14" s="173">
        <v>-1</v>
      </c>
      <c r="FF14" s="181" t="str">
        <f t="shared" si="49"/>
        <v>-1-1</v>
      </c>
      <c r="FG14" s="172" t="str">
        <f>VLOOKUP(FC14&amp;FE14,futurerisk,3,FALSE)</f>
        <v>High Priority Data Gap</v>
      </c>
      <c r="FH14" s="296" t="s">
        <v>181</v>
      </c>
      <c r="FI14" s="14"/>
      <c r="FJ14" s="336"/>
      <c r="FK14" s="336"/>
      <c r="FL14" s="336"/>
      <c r="FM14" s="336"/>
      <c r="FN14" s="336"/>
      <c r="FO14" s="337" t="s">
        <v>654</v>
      </c>
      <c r="FP14" s="338" t="s">
        <v>653</v>
      </c>
      <c r="FQ14" s="339">
        <v>-1</v>
      </c>
      <c r="FR14" s="335">
        <v>-1</v>
      </c>
      <c r="FS14" s="335">
        <v>-1</v>
      </c>
      <c r="FT14" s="335"/>
      <c r="FU14" s="181">
        <f t="shared" si="26"/>
        <v>-1</v>
      </c>
      <c r="FV14" s="172" t="str">
        <f t="shared" si="27"/>
        <v>High Priority Data Gap</v>
      </c>
      <c r="FW14" s="174">
        <f t="shared" si="28"/>
        <v>1</v>
      </c>
      <c r="FX14" s="174">
        <f t="shared" si="29"/>
        <v>-1</v>
      </c>
      <c r="FY14" s="173">
        <v>-1</v>
      </c>
      <c r="FZ14" s="173">
        <v>-1</v>
      </c>
      <c r="GA14" s="181" t="str">
        <f t="shared" si="50"/>
        <v>-1-1</v>
      </c>
      <c r="GB14" s="172" t="str">
        <f t="shared" si="30"/>
        <v>High Priority Data Gap</v>
      </c>
      <c r="GC14" s="296" t="s">
        <v>181</v>
      </c>
      <c r="GD14" s="14"/>
      <c r="GE14" s="336"/>
      <c r="GF14" s="336"/>
      <c r="GG14" s="336"/>
      <c r="GH14" s="336"/>
      <c r="GI14" s="336"/>
      <c r="GJ14" s="337" t="s">
        <v>654</v>
      </c>
      <c r="GK14" s="338" t="s">
        <v>653</v>
      </c>
      <c r="GL14" s="339">
        <v>-1</v>
      </c>
      <c r="GM14" s="335">
        <v>-1</v>
      </c>
      <c r="GN14" s="335">
        <v>-1</v>
      </c>
      <c r="GO14" s="335"/>
      <c r="GP14" s="181">
        <f t="shared" si="60"/>
        <v>-1</v>
      </c>
      <c r="GQ14" s="172" t="str">
        <f t="shared" si="31"/>
        <v>High Priority Data Gap</v>
      </c>
      <c r="GR14" s="380">
        <f t="shared" si="32"/>
        <v>1</v>
      </c>
      <c r="GS14" s="174">
        <f t="shared" si="33"/>
        <v>-1</v>
      </c>
      <c r="GT14" s="173">
        <v>-1</v>
      </c>
      <c r="GU14" s="173">
        <v>-1</v>
      </c>
      <c r="GV14" s="181" t="str">
        <f t="shared" si="51"/>
        <v>-1-1</v>
      </c>
      <c r="GW14" s="172" t="str">
        <f t="shared" si="52"/>
        <v>High Priority Data Gap</v>
      </c>
      <c r="GX14" s="296" t="s">
        <v>181</v>
      </c>
      <c r="GY14" s="14"/>
      <c r="GZ14" s="336"/>
      <c r="HA14" s="336"/>
      <c r="HB14" s="336"/>
      <c r="HC14" s="336"/>
      <c r="HD14" s="336"/>
      <c r="HE14" s="337" t="s">
        <v>654</v>
      </c>
      <c r="HF14" s="338" t="s">
        <v>653</v>
      </c>
    </row>
    <row r="15" spans="1:214" ht="100" customHeight="1">
      <c r="A15" s="178" t="s">
        <v>179</v>
      </c>
      <c r="B15" s="175" t="s">
        <v>38</v>
      </c>
      <c r="C15" s="175" t="s">
        <v>54</v>
      </c>
      <c r="D15" s="16" t="s">
        <v>55</v>
      </c>
      <c r="E15" s="497">
        <v>11</v>
      </c>
      <c r="F15" s="37" t="s">
        <v>250</v>
      </c>
      <c r="G15" s="339">
        <v>4</v>
      </c>
      <c r="H15" s="335">
        <v>3</v>
      </c>
      <c r="I15" s="335">
        <v>2</v>
      </c>
      <c r="J15" s="335" t="s">
        <v>172</v>
      </c>
      <c r="K15" s="181">
        <f t="shared" si="53"/>
        <v>6</v>
      </c>
      <c r="L15" s="172" t="str">
        <f t="shared" si="0"/>
        <v>Low</v>
      </c>
      <c r="M15" s="174">
        <f t="shared" si="1"/>
        <v>3</v>
      </c>
      <c r="N15" s="174">
        <f t="shared" si="68"/>
        <v>2</v>
      </c>
      <c r="O15" s="173">
        <v>4</v>
      </c>
      <c r="P15" s="173">
        <v>4</v>
      </c>
      <c r="Q15" s="181" t="str">
        <f t="shared" si="34"/>
        <v>24</v>
      </c>
      <c r="R15" s="172" t="str">
        <f t="shared" si="35"/>
        <v>Moderate</v>
      </c>
      <c r="S15" s="296"/>
      <c r="T15" s="336"/>
      <c r="U15" s="336"/>
      <c r="V15" s="336"/>
      <c r="W15" s="336"/>
      <c r="X15" s="336"/>
      <c r="Y15" s="337" t="s">
        <v>678</v>
      </c>
      <c r="Z15" s="338" t="s">
        <v>653</v>
      </c>
      <c r="AA15" s="339">
        <v>3</v>
      </c>
      <c r="AB15" s="335">
        <v>3</v>
      </c>
      <c r="AC15" s="335">
        <v>1</v>
      </c>
      <c r="AD15" s="335" t="s">
        <v>172</v>
      </c>
      <c r="AE15" s="181">
        <f t="shared" si="54"/>
        <v>3</v>
      </c>
      <c r="AF15" s="172" t="str">
        <f t="shared" si="2"/>
        <v>Very Low</v>
      </c>
      <c r="AG15" s="174">
        <f t="shared" si="3"/>
        <v>3</v>
      </c>
      <c r="AH15" s="174">
        <f t="shared" si="4"/>
        <v>1</v>
      </c>
      <c r="AI15" s="173">
        <v>3</v>
      </c>
      <c r="AJ15" s="173">
        <v>4</v>
      </c>
      <c r="AK15" s="181" t="str">
        <f t="shared" si="36"/>
        <v>14</v>
      </c>
      <c r="AL15" s="172" t="str">
        <f t="shared" si="5"/>
        <v>Low</v>
      </c>
      <c r="AM15" s="296"/>
      <c r="AN15" s="351"/>
      <c r="AO15" s="351"/>
      <c r="AP15" s="351"/>
      <c r="AQ15" s="351"/>
      <c r="AR15" s="351"/>
      <c r="AS15" s="337" t="s">
        <v>678</v>
      </c>
      <c r="AT15" s="338" t="s">
        <v>653</v>
      </c>
      <c r="AU15" s="453">
        <v>5</v>
      </c>
      <c r="AV15" s="451">
        <v>3</v>
      </c>
      <c r="AW15" s="451">
        <v>3</v>
      </c>
      <c r="AX15" s="451" t="s">
        <v>172</v>
      </c>
      <c r="AY15" s="181">
        <f t="shared" si="55"/>
        <v>12</v>
      </c>
      <c r="AZ15" s="172" t="str">
        <f t="shared" si="37"/>
        <v>Moderate</v>
      </c>
      <c r="BA15" s="435">
        <f t="shared" si="6"/>
        <v>4</v>
      </c>
      <c r="BB15" s="452">
        <f>VLOOKUP(BA15*AW15,biorisk,2,FALSE)</f>
        <v>3</v>
      </c>
      <c r="BC15" s="438">
        <v>4</v>
      </c>
      <c r="BD15" s="173">
        <v>5</v>
      </c>
      <c r="BE15" s="181" t="str">
        <f t="shared" si="38"/>
        <v>35</v>
      </c>
      <c r="BF15" s="172" t="s">
        <v>36</v>
      </c>
      <c r="BG15" s="296"/>
      <c r="BH15" s="351"/>
      <c r="BI15" s="351"/>
      <c r="BJ15" s="351"/>
      <c r="BK15" s="351"/>
      <c r="BL15" s="351"/>
      <c r="BM15" s="337" t="s">
        <v>678</v>
      </c>
      <c r="BN15" s="338" t="s">
        <v>653</v>
      </c>
      <c r="BO15" s="339">
        <v>4</v>
      </c>
      <c r="BP15" s="335">
        <v>3</v>
      </c>
      <c r="BQ15" s="335">
        <v>2</v>
      </c>
      <c r="BR15" s="335" t="s">
        <v>172</v>
      </c>
      <c r="BS15" s="181">
        <f t="shared" si="56"/>
        <v>6</v>
      </c>
      <c r="BT15" s="172" t="str">
        <f t="shared" si="7"/>
        <v>Low</v>
      </c>
      <c r="BU15" s="174">
        <f t="shared" si="8"/>
        <v>3</v>
      </c>
      <c r="BV15" s="174">
        <f t="shared" si="9"/>
        <v>2</v>
      </c>
      <c r="BW15" s="173">
        <v>4</v>
      </c>
      <c r="BX15" s="173">
        <v>4</v>
      </c>
      <c r="BY15" s="181" t="str">
        <f t="shared" si="39"/>
        <v>24</v>
      </c>
      <c r="BZ15" s="172" t="str">
        <f t="shared" si="10"/>
        <v>Moderate</v>
      </c>
      <c r="CA15" s="296"/>
      <c r="CB15" s="351"/>
      <c r="CC15" s="351"/>
      <c r="CD15" s="351"/>
      <c r="CE15" s="351"/>
      <c r="CF15" s="351"/>
      <c r="CG15" s="337" t="s">
        <v>678</v>
      </c>
      <c r="CH15" s="338" t="s">
        <v>653</v>
      </c>
      <c r="CI15" s="363" t="s">
        <v>250</v>
      </c>
      <c r="CJ15" s="335">
        <v>1</v>
      </c>
      <c r="CK15" s="335">
        <v>1</v>
      </c>
      <c r="CL15" s="335">
        <v>1</v>
      </c>
      <c r="CM15" s="335" t="s">
        <v>186</v>
      </c>
      <c r="CN15" s="181">
        <f t="shared" si="57"/>
        <v>1</v>
      </c>
      <c r="CO15" s="172" t="str">
        <f t="shared" si="11"/>
        <v>Very Low</v>
      </c>
      <c r="CP15" s="174">
        <f t="shared" si="40"/>
        <v>1</v>
      </c>
      <c r="CQ15" s="174">
        <f t="shared" si="12"/>
        <v>1</v>
      </c>
      <c r="CR15" s="173">
        <v>3</v>
      </c>
      <c r="CS15" s="173">
        <v>4</v>
      </c>
      <c r="CT15" s="181" t="str">
        <f t="shared" si="41"/>
        <v>14</v>
      </c>
      <c r="CU15" s="172" t="str">
        <f t="shared" si="42"/>
        <v>Low</v>
      </c>
      <c r="CV15" s="296"/>
      <c r="CW15" s="364" t="s">
        <v>679</v>
      </c>
      <c r="CX15" s="364" t="s">
        <v>680</v>
      </c>
      <c r="CY15" s="365" t="s">
        <v>681</v>
      </c>
      <c r="CZ15" s="366"/>
      <c r="DA15" s="365" t="s">
        <v>645</v>
      </c>
      <c r="DB15" s="365"/>
      <c r="DC15" s="365" t="s">
        <v>682</v>
      </c>
      <c r="DD15" s="337" t="s">
        <v>678</v>
      </c>
      <c r="DE15" s="338" t="s">
        <v>653</v>
      </c>
      <c r="DF15" s="339">
        <v>1</v>
      </c>
      <c r="DG15" s="335">
        <v>1</v>
      </c>
      <c r="DH15" s="335">
        <v>1</v>
      </c>
      <c r="DI15" s="335" t="s">
        <v>164</v>
      </c>
      <c r="DJ15" s="181">
        <f t="shared" si="58"/>
        <v>1</v>
      </c>
      <c r="DK15" s="172" t="str">
        <f t="shared" si="13"/>
        <v>Very Low</v>
      </c>
      <c r="DL15" s="174">
        <f t="shared" si="14"/>
        <v>1</v>
      </c>
      <c r="DM15" s="379">
        <f t="shared" si="15"/>
        <v>1</v>
      </c>
      <c r="DN15" s="173">
        <v>3</v>
      </c>
      <c r="DO15" s="173">
        <v>4</v>
      </c>
      <c r="DP15" s="181" t="str">
        <f t="shared" si="43"/>
        <v>14</v>
      </c>
      <c r="DQ15" s="172" t="str">
        <f t="shared" si="16"/>
        <v>Low</v>
      </c>
      <c r="DR15" s="296"/>
      <c r="DS15" s="14"/>
      <c r="DT15" s="351"/>
      <c r="DU15" s="351"/>
      <c r="DV15" s="351"/>
      <c r="DW15" s="351"/>
      <c r="DX15" s="351"/>
      <c r="DY15" s="337" t="s">
        <v>678</v>
      </c>
      <c r="DZ15" s="338" t="s">
        <v>653</v>
      </c>
      <c r="EA15" s="339">
        <v>5</v>
      </c>
      <c r="EB15" s="335">
        <v>3</v>
      </c>
      <c r="EC15" s="335">
        <v>1</v>
      </c>
      <c r="ED15" s="335" t="s">
        <v>186</v>
      </c>
      <c r="EE15" s="181">
        <f t="shared" si="59"/>
        <v>4</v>
      </c>
      <c r="EF15" s="172" t="str">
        <f t="shared" si="17"/>
        <v>Low</v>
      </c>
      <c r="EG15" s="380">
        <f t="shared" si="18"/>
        <v>4</v>
      </c>
      <c r="EH15" s="379">
        <f t="shared" si="19"/>
        <v>2</v>
      </c>
      <c r="EI15" s="173">
        <v>3</v>
      </c>
      <c r="EJ15" s="173">
        <v>4</v>
      </c>
      <c r="EK15" s="181" t="str">
        <f t="shared" si="47"/>
        <v>24</v>
      </c>
      <c r="EL15" s="172" t="str">
        <f t="shared" si="20"/>
        <v>Moderate</v>
      </c>
      <c r="EM15" s="296"/>
      <c r="EN15" s="14"/>
      <c r="EO15" s="336"/>
      <c r="EP15" s="336"/>
      <c r="EQ15" s="336"/>
      <c r="ER15" s="336"/>
      <c r="ES15" s="336"/>
      <c r="ET15" s="337" t="s">
        <v>678</v>
      </c>
      <c r="EU15" s="338" t="s">
        <v>653</v>
      </c>
      <c r="EV15" s="339">
        <v>5</v>
      </c>
      <c r="EW15" s="335">
        <v>1</v>
      </c>
      <c r="EX15" s="335">
        <v>1</v>
      </c>
      <c r="EY15" s="335" t="s">
        <v>186</v>
      </c>
      <c r="EZ15" s="181">
        <f t="shared" si="21"/>
        <v>2</v>
      </c>
      <c r="FA15" s="172" t="str">
        <f t="shared" si="22"/>
        <v>Very Low</v>
      </c>
      <c r="FB15" s="380">
        <f t="shared" si="23"/>
        <v>2</v>
      </c>
      <c r="FC15" s="379">
        <f t="shared" si="24"/>
        <v>1</v>
      </c>
      <c r="FD15" s="173">
        <v>3</v>
      </c>
      <c r="FE15" s="173">
        <v>4</v>
      </c>
      <c r="FF15" s="181" t="str">
        <f t="shared" si="49"/>
        <v>14</v>
      </c>
      <c r="FG15" s="172" t="str">
        <f t="shared" si="25"/>
        <v>Low</v>
      </c>
      <c r="FH15" s="296"/>
      <c r="FI15" s="14"/>
      <c r="FJ15" s="336"/>
      <c r="FK15" s="336"/>
      <c r="FL15" s="336"/>
      <c r="FM15" s="336"/>
      <c r="FN15" s="336"/>
      <c r="FO15" s="337" t="s">
        <v>678</v>
      </c>
      <c r="FP15" s="338" t="s">
        <v>653</v>
      </c>
      <c r="FQ15" s="339">
        <v>5</v>
      </c>
      <c r="FR15" s="335">
        <v>1</v>
      </c>
      <c r="FS15" s="335">
        <v>1</v>
      </c>
      <c r="FT15" s="335" t="s">
        <v>186</v>
      </c>
      <c r="FU15" s="181">
        <f t="shared" si="26"/>
        <v>2</v>
      </c>
      <c r="FV15" s="172" t="str">
        <f t="shared" si="27"/>
        <v>Very Low</v>
      </c>
      <c r="FW15" s="380">
        <f t="shared" si="28"/>
        <v>2</v>
      </c>
      <c r="FX15" s="379">
        <f t="shared" si="29"/>
        <v>1</v>
      </c>
      <c r="FY15" s="173">
        <v>3</v>
      </c>
      <c r="FZ15" s="173">
        <v>4</v>
      </c>
      <c r="GA15" s="181" t="str">
        <f t="shared" si="50"/>
        <v>14</v>
      </c>
      <c r="GB15" s="172" t="str">
        <f t="shared" si="30"/>
        <v>Low</v>
      </c>
      <c r="GC15" s="296"/>
      <c r="GD15" s="14"/>
      <c r="GE15" s="336"/>
      <c r="GF15" s="336"/>
      <c r="GG15" s="336"/>
      <c r="GH15" s="336"/>
      <c r="GI15" s="336"/>
      <c r="GJ15" s="337" t="s">
        <v>678</v>
      </c>
      <c r="GK15" s="338" t="s">
        <v>653</v>
      </c>
      <c r="GL15" s="339">
        <v>5</v>
      </c>
      <c r="GM15" s="335">
        <v>1</v>
      </c>
      <c r="GN15" s="335">
        <v>1</v>
      </c>
      <c r="GO15" s="335" t="s">
        <v>186</v>
      </c>
      <c r="GP15" s="181">
        <f t="shared" si="60"/>
        <v>2</v>
      </c>
      <c r="GQ15" s="172" t="str">
        <f t="shared" si="31"/>
        <v>Very Low</v>
      </c>
      <c r="GR15" s="380">
        <f t="shared" si="32"/>
        <v>2</v>
      </c>
      <c r="GS15" s="379">
        <f t="shared" si="33"/>
        <v>1</v>
      </c>
      <c r="GT15" s="173">
        <v>3</v>
      </c>
      <c r="GU15" s="173">
        <v>4</v>
      </c>
      <c r="GV15" s="181" t="str">
        <f t="shared" si="51"/>
        <v>14</v>
      </c>
      <c r="GW15" s="172" t="str">
        <f t="shared" si="52"/>
        <v>Low</v>
      </c>
      <c r="GX15" s="296"/>
      <c r="GY15" s="14"/>
      <c r="GZ15" s="336"/>
      <c r="HA15" s="336"/>
      <c r="HB15" s="336"/>
      <c r="HC15" s="336"/>
      <c r="HD15" s="336"/>
      <c r="HE15" s="337" t="s">
        <v>678</v>
      </c>
      <c r="HF15" s="338" t="s">
        <v>653</v>
      </c>
    </row>
    <row r="16" spans="1:214" ht="100" customHeight="1">
      <c r="A16" s="178" t="s">
        <v>179</v>
      </c>
      <c r="B16" s="175" t="s">
        <v>38</v>
      </c>
      <c r="C16" s="175" t="s">
        <v>54</v>
      </c>
      <c r="D16" s="16" t="s">
        <v>56</v>
      </c>
      <c r="E16" s="497">
        <v>12</v>
      </c>
      <c r="F16" s="38" t="s">
        <v>265</v>
      </c>
      <c r="G16" s="339"/>
      <c r="H16" s="335"/>
      <c r="I16" s="335"/>
      <c r="J16" s="335"/>
      <c r="K16" s="181">
        <f t="shared" si="53"/>
        <v>0</v>
      </c>
      <c r="L16" s="172" t="str">
        <f t="shared" si="0"/>
        <v>Low Priority Data Gap</v>
      </c>
      <c r="M16" s="174">
        <f t="shared" si="1"/>
        <v>0</v>
      </c>
      <c r="N16" s="174">
        <f t="shared" si="68"/>
        <v>0</v>
      </c>
      <c r="O16" s="173"/>
      <c r="P16" s="173"/>
      <c r="Q16" s="181" t="str">
        <f t="shared" si="34"/>
        <v>0</v>
      </c>
      <c r="R16" s="172" t="str">
        <f t="shared" si="35"/>
        <v>Low Priority Data Gap</v>
      </c>
      <c r="S16" s="296"/>
      <c r="T16" s="336"/>
      <c r="U16" s="336"/>
      <c r="V16" s="336"/>
      <c r="W16" s="336"/>
      <c r="X16" s="336"/>
      <c r="Y16" s="337" t="s">
        <v>654</v>
      </c>
      <c r="Z16" s="338" t="s">
        <v>653</v>
      </c>
      <c r="AA16" s="339"/>
      <c r="AB16" s="335"/>
      <c r="AC16" s="335"/>
      <c r="AD16" s="335"/>
      <c r="AE16" s="181">
        <f t="shared" si="54"/>
        <v>0</v>
      </c>
      <c r="AF16" s="172" t="str">
        <f t="shared" si="2"/>
        <v>Low Priority Data Gap</v>
      </c>
      <c r="AG16" s="174">
        <f t="shared" si="3"/>
        <v>0</v>
      </c>
      <c r="AH16" s="174">
        <f t="shared" si="4"/>
        <v>0</v>
      </c>
      <c r="AI16" s="173"/>
      <c r="AJ16" s="173"/>
      <c r="AK16" s="181" t="str">
        <f t="shared" si="36"/>
        <v>0</v>
      </c>
      <c r="AL16" s="172" t="str">
        <f t="shared" si="5"/>
        <v>Low Priority Data Gap</v>
      </c>
      <c r="AM16" s="296"/>
      <c r="AN16" s="351"/>
      <c r="AO16" s="351"/>
      <c r="AP16" s="351"/>
      <c r="AQ16" s="351"/>
      <c r="AR16" s="351"/>
      <c r="AS16" s="337" t="s">
        <v>654</v>
      </c>
      <c r="AT16" s="338" t="s">
        <v>653</v>
      </c>
      <c r="AU16" s="453"/>
      <c r="AV16" s="451"/>
      <c r="AW16" s="451"/>
      <c r="AX16" s="451"/>
      <c r="AY16" s="181">
        <f t="shared" si="55"/>
        <v>0</v>
      </c>
      <c r="AZ16" s="172" t="str">
        <f t="shared" si="37"/>
        <v>Low Priority Data Gap</v>
      </c>
      <c r="BA16" s="435">
        <f t="shared" si="6"/>
        <v>0</v>
      </c>
      <c r="BB16" s="452">
        <f>VLOOKUP(BA16*AW16,biorisk,2,FALSE)</f>
        <v>0</v>
      </c>
      <c r="BC16" s="438"/>
      <c r="BD16" s="173"/>
      <c r="BE16" s="181" t="str">
        <f t="shared" si="38"/>
        <v>0</v>
      </c>
      <c r="BF16" s="172" t="str">
        <f t="shared" ref="BF16:BF37" si="70">VLOOKUP(BB16&amp;BD16,futurerisk,3,FALSE)</f>
        <v>Low Priority Data Gap</v>
      </c>
      <c r="BG16" s="296"/>
      <c r="BH16" s="351"/>
      <c r="BI16" s="351"/>
      <c r="BJ16" s="351"/>
      <c r="BK16" s="351"/>
      <c r="BL16" s="351"/>
      <c r="BM16" s="337" t="s">
        <v>654</v>
      </c>
      <c r="BN16" s="338" t="s">
        <v>653</v>
      </c>
      <c r="BO16" s="339"/>
      <c r="BP16" s="335"/>
      <c r="BQ16" s="335"/>
      <c r="BR16" s="335"/>
      <c r="BS16" s="181">
        <f t="shared" si="56"/>
        <v>0</v>
      </c>
      <c r="BT16" s="172" t="str">
        <f t="shared" si="7"/>
        <v>Low Priority Data Gap</v>
      </c>
      <c r="BU16" s="174">
        <f t="shared" si="8"/>
        <v>0</v>
      </c>
      <c r="BV16" s="174">
        <f t="shared" si="9"/>
        <v>0</v>
      </c>
      <c r="BW16" s="173"/>
      <c r="BX16" s="173"/>
      <c r="BY16" s="181" t="str">
        <f t="shared" si="39"/>
        <v>0</v>
      </c>
      <c r="BZ16" s="172" t="str">
        <f t="shared" si="10"/>
        <v>Low Priority Data Gap</v>
      </c>
      <c r="CA16" s="296"/>
      <c r="CB16" s="351"/>
      <c r="CC16" s="351"/>
      <c r="CD16" s="351"/>
      <c r="CE16" s="351"/>
      <c r="CF16" s="351"/>
      <c r="CG16" s="337" t="s">
        <v>654</v>
      </c>
      <c r="CH16" s="338" t="s">
        <v>653</v>
      </c>
      <c r="CI16" s="367" t="s">
        <v>265</v>
      </c>
      <c r="CJ16" s="335"/>
      <c r="CK16" s="335"/>
      <c r="CL16" s="335"/>
      <c r="CM16" s="335"/>
      <c r="CN16" s="181">
        <f t="shared" si="57"/>
        <v>0</v>
      </c>
      <c r="CO16" s="172" t="str">
        <f t="shared" si="11"/>
        <v>Low Priority Data Gap</v>
      </c>
      <c r="CP16" s="174">
        <f t="shared" si="40"/>
        <v>0</v>
      </c>
      <c r="CQ16" s="174">
        <f t="shared" si="12"/>
        <v>0</v>
      </c>
      <c r="CR16" s="173"/>
      <c r="CS16" s="173"/>
      <c r="CT16" s="181" t="str">
        <f t="shared" si="41"/>
        <v>0</v>
      </c>
      <c r="CU16" s="172" t="str">
        <f t="shared" si="42"/>
        <v>Low Priority Data Gap</v>
      </c>
      <c r="CV16" s="296"/>
      <c r="DD16" s="337" t="s">
        <v>654</v>
      </c>
      <c r="DE16" s="338" t="s">
        <v>653</v>
      </c>
      <c r="DF16" s="339"/>
      <c r="DG16" s="335"/>
      <c r="DH16" s="335"/>
      <c r="DI16" s="335"/>
      <c r="DJ16" s="181">
        <f t="shared" si="58"/>
        <v>0</v>
      </c>
      <c r="DK16" s="172" t="str">
        <f t="shared" si="13"/>
        <v>Low Priority Data Gap</v>
      </c>
      <c r="DL16" s="174">
        <f t="shared" si="14"/>
        <v>0</v>
      </c>
      <c r="DM16" s="379">
        <f t="shared" si="15"/>
        <v>0</v>
      </c>
      <c r="DN16" s="173"/>
      <c r="DO16" s="173"/>
      <c r="DP16" s="181" t="str">
        <f t="shared" si="43"/>
        <v>0</v>
      </c>
      <c r="DQ16" s="172" t="str">
        <f t="shared" si="16"/>
        <v>Low Priority Data Gap</v>
      </c>
      <c r="DR16" s="296"/>
      <c r="DS16" s="14"/>
      <c r="DT16" s="351"/>
      <c r="DU16" s="351"/>
      <c r="DV16" s="351"/>
      <c r="DW16" s="351"/>
      <c r="DX16" s="351"/>
      <c r="DY16" s="337" t="s">
        <v>654</v>
      </c>
      <c r="DZ16" s="338" t="s">
        <v>653</v>
      </c>
      <c r="EA16" s="339"/>
      <c r="EB16" s="335"/>
      <c r="EC16" s="335"/>
      <c r="ED16" s="335"/>
      <c r="EE16" s="181">
        <f t="shared" si="59"/>
        <v>0</v>
      </c>
      <c r="EF16" s="172" t="str">
        <f t="shared" si="17"/>
        <v>Low Priority Data Gap</v>
      </c>
      <c r="EG16" s="380">
        <f t="shared" si="18"/>
        <v>0</v>
      </c>
      <c r="EH16" s="379">
        <f t="shared" si="19"/>
        <v>0</v>
      </c>
      <c r="EI16" s="173"/>
      <c r="EJ16" s="173"/>
      <c r="EK16" s="181" t="str">
        <f t="shared" si="47"/>
        <v>0</v>
      </c>
      <c r="EL16" s="172" t="str">
        <f t="shared" si="20"/>
        <v>Low Priority Data Gap</v>
      </c>
      <c r="EM16" s="296"/>
      <c r="EN16" s="14"/>
      <c r="EO16" s="336"/>
      <c r="EP16" s="336"/>
      <c r="EQ16" s="336"/>
      <c r="ER16" s="336"/>
      <c r="ES16" s="336"/>
      <c r="ET16" s="337" t="s">
        <v>654</v>
      </c>
      <c r="EU16" s="338" t="s">
        <v>653</v>
      </c>
      <c r="EV16" s="339"/>
      <c r="EW16" s="335"/>
      <c r="EX16" s="335"/>
      <c r="EY16" s="335"/>
      <c r="EZ16" s="181">
        <f t="shared" si="21"/>
        <v>0</v>
      </c>
      <c r="FA16" s="172" t="str">
        <f t="shared" si="22"/>
        <v>Low Priority Data Gap</v>
      </c>
      <c r="FB16" s="380">
        <f t="shared" si="23"/>
        <v>0</v>
      </c>
      <c r="FC16" s="379">
        <f t="shared" si="24"/>
        <v>0</v>
      </c>
      <c r="FD16" s="173"/>
      <c r="FE16" s="173"/>
      <c r="FF16" s="181" t="str">
        <f t="shared" si="49"/>
        <v>0</v>
      </c>
      <c r="FG16" s="172" t="str">
        <f t="shared" si="25"/>
        <v>Low Priority Data Gap</v>
      </c>
      <c r="FH16" s="296"/>
      <c r="FI16" s="14"/>
      <c r="FJ16" s="336"/>
      <c r="FK16" s="336"/>
      <c r="FL16" s="336"/>
      <c r="FM16" s="336"/>
      <c r="FN16" s="336"/>
      <c r="FO16" s="337" t="s">
        <v>654</v>
      </c>
      <c r="FP16" s="338" t="s">
        <v>653</v>
      </c>
      <c r="FQ16" s="339"/>
      <c r="FR16" s="335"/>
      <c r="FS16" s="335"/>
      <c r="FT16" s="335"/>
      <c r="FU16" s="181">
        <f t="shared" si="26"/>
        <v>0</v>
      </c>
      <c r="FV16" s="172" t="str">
        <f t="shared" si="27"/>
        <v>Low Priority Data Gap</v>
      </c>
      <c r="FW16" s="380">
        <f t="shared" si="28"/>
        <v>0</v>
      </c>
      <c r="FX16" s="379">
        <f t="shared" si="29"/>
        <v>0</v>
      </c>
      <c r="FY16" s="173"/>
      <c r="FZ16" s="173"/>
      <c r="GA16" s="181" t="str">
        <f t="shared" si="50"/>
        <v>0</v>
      </c>
      <c r="GB16" s="172" t="str">
        <f t="shared" si="30"/>
        <v>Low Priority Data Gap</v>
      </c>
      <c r="GC16" s="296"/>
      <c r="GD16" s="14"/>
      <c r="GE16" s="336"/>
      <c r="GF16" s="336"/>
      <c r="GG16" s="336"/>
      <c r="GH16" s="336"/>
      <c r="GI16" s="336"/>
      <c r="GJ16" s="337" t="s">
        <v>654</v>
      </c>
      <c r="GK16" s="338" t="s">
        <v>653</v>
      </c>
      <c r="GL16" s="339"/>
      <c r="GM16" s="335"/>
      <c r="GN16" s="335"/>
      <c r="GO16" s="335"/>
      <c r="GP16" s="181">
        <f t="shared" si="60"/>
        <v>0</v>
      </c>
      <c r="GQ16" s="172" t="str">
        <f t="shared" si="31"/>
        <v>Low Priority Data Gap</v>
      </c>
      <c r="GR16" s="380">
        <f t="shared" si="32"/>
        <v>0</v>
      </c>
      <c r="GS16" s="379">
        <f t="shared" si="33"/>
        <v>0</v>
      </c>
      <c r="GT16" s="173"/>
      <c r="GU16" s="173"/>
      <c r="GV16" s="181" t="str">
        <f t="shared" si="51"/>
        <v>0</v>
      </c>
      <c r="GW16" s="172" t="str">
        <f t="shared" si="52"/>
        <v>Low Priority Data Gap</v>
      </c>
      <c r="GX16" s="296"/>
      <c r="GY16" s="14"/>
      <c r="GZ16" s="336"/>
      <c r="HA16" s="336"/>
      <c r="HB16" s="336"/>
      <c r="HC16" s="336"/>
      <c r="HD16" s="336"/>
      <c r="HE16" s="337" t="s">
        <v>654</v>
      </c>
      <c r="HF16" s="338" t="s">
        <v>653</v>
      </c>
    </row>
    <row r="17" spans="1:214" ht="100" customHeight="1">
      <c r="A17" s="178" t="s">
        <v>179</v>
      </c>
      <c r="B17" s="175" t="s">
        <v>38</v>
      </c>
      <c r="C17" s="175" t="s">
        <v>54</v>
      </c>
      <c r="D17" s="16" t="s">
        <v>57</v>
      </c>
      <c r="E17" s="497">
        <v>13</v>
      </c>
      <c r="F17" s="38" t="s">
        <v>270</v>
      </c>
      <c r="G17" s="339">
        <v>-1</v>
      </c>
      <c r="H17" s="335">
        <v>-1</v>
      </c>
      <c r="I17" s="335">
        <v>-1</v>
      </c>
      <c r="J17" s="335"/>
      <c r="K17" s="181">
        <f t="shared" si="53"/>
        <v>-1</v>
      </c>
      <c r="L17" s="172" t="str">
        <f t="shared" si="0"/>
        <v>High Priority Data Gap</v>
      </c>
      <c r="M17" s="174">
        <f t="shared" si="1"/>
        <v>1</v>
      </c>
      <c r="N17" s="174">
        <f t="shared" si="68"/>
        <v>-1</v>
      </c>
      <c r="O17" s="173">
        <v>-1</v>
      </c>
      <c r="P17" s="173">
        <v>-1</v>
      </c>
      <c r="Q17" s="181" t="str">
        <f t="shared" si="34"/>
        <v>-1-1</v>
      </c>
      <c r="R17" s="172" t="str">
        <f t="shared" ref="R17" si="71">VLOOKUP(N17&amp;P17,futurerisk,3,FALSE)</f>
        <v>High Priority Data Gap</v>
      </c>
      <c r="S17" s="296"/>
      <c r="T17" s="342"/>
      <c r="U17" s="342"/>
      <c r="V17" s="342"/>
      <c r="W17" s="342"/>
      <c r="X17" s="342"/>
      <c r="Y17" s="337" t="s">
        <v>654</v>
      </c>
      <c r="Z17" s="338" t="s">
        <v>653</v>
      </c>
      <c r="AA17" s="339">
        <v>-1</v>
      </c>
      <c r="AB17" s="335">
        <v>-1</v>
      </c>
      <c r="AC17" s="335">
        <v>-1</v>
      </c>
      <c r="AD17" s="335"/>
      <c r="AE17" s="181">
        <f t="shared" si="54"/>
        <v>-1</v>
      </c>
      <c r="AF17" s="172" t="str">
        <f>VLOOKUP(AG17*AC17,biorisk,3,FALSE)</f>
        <v>High Priority Data Gap</v>
      </c>
      <c r="AG17" s="174">
        <f t="shared" si="3"/>
        <v>1</v>
      </c>
      <c r="AH17" s="174">
        <f t="shared" si="4"/>
        <v>-1</v>
      </c>
      <c r="AI17" s="173">
        <v>-1</v>
      </c>
      <c r="AJ17" s="173">
        <v>-1</v>
      </c>
      <c r="AK17" s="181" t="str">
        <f t="shared" si="36"/>
        <v>-1-1</v>
      </c>
      <c r="AL17" s="172" t="str">
        <f t="shared" si="5"/>
        <v>High Priority Data Gap</v>
      </c>
      <c r="AM17" s="296"/>
      <c r="AN17" s="353"/>
      <c r="AO17" s="353"/>
      <c r="AP17" s="353"/>
      <c r="AQ17" s="353"/>
      <c r="AR17" s="353"/>
      <c r="AS17" s="337" t="s">
        <v>654</v>
      </c>
      <c r="AT17" s="338" t="s">
        <v>653</v>
      </c>
      <c r="AU17" s="339">
        <v>-1</v>
      </c>
      <c r="AV17" s="335">
        <v>-1</v>
      </c>
      <c r="AW17" s="335">
        <v>-1</v>
      </c>
      <c r="AX17" s="335"/>
      <c r="AY17" s="181">
        <f t="shared" si="55"/>
        <v>-1</v>
      </c>
      <c r="AZ17" s="172" t="str">
        <f t="shared" ref="AZ17:AZ24" si="72">VLOOKUP(BA17*AW17,biorisk,3,FALSE)</f>
        <v>High Priority Data Gap</v>
      </c>
      <c r="BA17" s="174">
        <f t="shared" si="6"/>
        <v>1</v>
      </c>
      <c r="BB17" s="174">
        <f t="shared" ref="BB17:BB18" si="73">VLOOKUP(BA17*AW17,biorisk,2,FALSE)</f>
        <v>-1</v>
      </c>
      <c r="BC17" s="173">
        <v>-1</v>
      </c>
      <c r="BD17" s="173">
        <v>-1</v>
      </c>
      <c r="BE17" s="181" t="str">
        <f t="shared" si="38"/>
        <v>-1-1</v>
      </c>
      <c r="BF17" s="172" t="str">
        <f t="shared" si="70"/>
        <v>High Priority Data Gap</v>
      </c>
      <c r="BG17" s="296"/>
      <c r="BH17" s="353"/>
      <c r="BI17" s="353"/>
      <c r="BJ17" s="353"/>
      <c r="BK17" s="353"/>
      <c r="BL17" s="353"/>
      <c r="BM17" s="337" t="s">
        <v>654</v>
      </c>
      <c r="BN17" s="338" t="s">
        <v>653</v>
      </c>
      <c r="BO17" s="339">
        <v>-1</v>
      </c>
      <c r="BP17" s="335">
        <v>-1</v>
      </c>
      <c r="BQ17" s="335">
        <v>-1</v>
      </c>
      <c r="BR17" s="335"/>
      <c r="BS17" s="181">
        <f t="shared" si="56"/>
        <v>-1</v>
      </c>
      <c r="BT17" s="172" t="str">
        <f t="shared" ref="BT17:BT24" si="74">VLOOKUP(BU17*BQ17,biorisk,3,FALSE)</f>
        <v>High Priority Data Gap</v>
      </c>
      <c r="BU17" s="174">
        <f t="shared" si="8"/>
        <v>1</v>
      </c>
      <c r="BV17" s="174">
        <f t="shared" si="9"/>
        <v>-1</v>
      </c>
      <c r="BW17" s="173">
        <v>-1</v>
      </c>
      <c r="BX17" s="173">
        <v>-1</v>
      </c>
      <c r="BY17" s="181" t="str">
        <f t="shared" si="39"/>
        <v>-1-1</v>
      </c>
      <c r="BZ17" s="172" t="str">
        <f t="shared" si="10"/>
        <v>High Priority Data Gap</v>
      </c>
      <c r="CA17" s="296"/>
      <c r="CB17" s="353"/>
      <c r="CC17" s="353"/>
      <c r="CD17" s="353"/>
      <c r="CE17" s="353"/>
      <c r="CF17" s="353"/>
      <c r="CG17" s="337" t="s">
        <v>654</v>
      </c>
      <c r="CH17" s="338" t="s">
        <v>653</v>
      </c>
      <c r="CI17" s="367" t="s">
        <v>270</v>
      </c>
      <c r="CJ17" s="339">
        <v>-1</v>
      </c>
      <c r="CK17" s="335">
        <v>-1</v>
      </c>
      <c r="CL17" s="335">
        <v>-1</v>
      </c>
      <c r="CM17" s="335"/>
      <c r="CN17" s="181">
        <f t="shared" si="57"/>
        <v>-1</v>
      </c>
      <c r="CO17" s="172" t="str">
        <f t="shared" ref="CO17:CO24" si="75">VLOOKUP(CP17*CL17,biorisk,3,FALSE)</f>
        <v>High Priority Data Gap</v>
      </c>
      <c r="CP17" s="174">
        <f t="shared" si="40"/>
        <v>1</v>
      </c>
      <c r="CQ17" s="174">
        <f t="shared" si="12"/>
        <v>-1</v>
      </c>
      <c r="CR17" s="173">
        <v>-1</v>
      </c>
      <c r="CS17" s="173">
        <v>-1</v>
      </c>
      <c r="CT17" s="181" t="str">
        <f t="shared" si="41"/>
        <v>-1-1</v>
      </c>
      <c r="CU17" s="172" t="str">
        <f t="shared" si="42"/>
        <v>High Priority Data Gap</v>
      </c>
      <c r="CV17" s="296"/>
      <c r="DD17" s="337" t="s">
        <v>654</v>
      </c>
      <c r="DE17" s="338" t="s">
        <v>653</v>
      </c>
      <c r="DF17" s="339">
        <v>-1</v>
      </c>
      <c r="DG17" s="335">
        <v>-1</v>
      </c>
      <c r="DH17" s="335">
        <v>-1</v>
      </c>
      <c r="DI17" s="335"/>
      <c r="DJ17" s="181">
        <f t="shared" si="58"/>
        <v>-1</v>
      </c>
      <c r="DK17" s="172" t="str">
        <f t="shared" ref="DK17:DK22" si="76">VLOOKUP(DL17*DH17,biorisk,3,FALSE)</f>
        <v>High Priority Data Gap</v>
      </c>
      <c r="DL17" s="174">
        <f t="shared" si="14"/>
        <v>1</v>
      </c>
      <c r="DM17" s="174">
        <f t="shared" si="15"/>
        <v>-1</v>
      </c>
      <c r="DN17" s="173">
        <v>-1</v>
      </c>
      <c r="DO17" s="173">
        <v>-1</v>
      </c>
      <c r="DP17" s="181" t="str">
        <f t="shared" si="43"/>
        <v>-1-1</v>
      </c>
      <c r="DQ17" s="172" t="str">
        <f t="shared" si="16"/>
        <v>High Priority Data Gap</v>
      </c>
      <c r="DR17" s="296"/>
      <c r="DS17" s="14"/>
      <c r="DT17" s="353"/>
      <c r="DU17" s="353"/>
      <c r="DV17" s="353"/>
      <c r="DW17" s="353"/>
      <c r="DX17" s="353"/>
      <c r="DY17" s="337" t="s">
        <v>654</v>
      </c>
      <c r="DZ17" s="338" t="s">
        <v>653</v>
      </c>
      <c r="EA17" s="339">
        <v>-1</v>
      </c>
      <c r="EB17" s="335">
        <v>-1</v>
      </c>
      <c r="EC17" s="335">
        <v>-1</v>
      </c>
      <c r="ED17" s="335"/>
      <c r="EE17" s="181">
        <f t="shared" si="59"/>
        <v>-1</v>
      </c>
      <c r="EF17" s="172" t="str">
        <f t="shared" ref="EF17:EF24" si="77">VLOOKUP(EG17*EC17,biorisk,3,FALSE)</f>
        <v>High Priority Data Gap</v>
      </c>
      <c r="EG17" s="174">
        <f t="shared" si="18"/>
        <v>1</v>
      </c>
      <c r="EH17" s="174">
        <f t="shared" si="19"/>
        <v>-1</v>
      </c>
      <c r="EI17" s="173">
        <v>-1</v>
      </c>
      <c r="EJ17" s="173">
        <v>-1</v>
      </c>
      <c r="EK17" s="181" t="str">
        <f t="shared" si="47"/>
        <v>-1-1</v>
      </c>
      <c r="EL17" s="172" t="str">
        <f t="shared" si="20"/>
        <v>High Priority Data Gap</v>
      </c>
      <c r="EM17" s="296"/>
      <c r="EN17" s="14"/>
      <c r="EO17" s="342"/>
      <c r="EP17" s="342"/>
      <c r="EQ17" s="342"/>
      <c r="ER17" s="342"/>
      <c r="ES17" s="342"/>
      <c r="ET17" s="337" t="s">
        <v>654</v>
      </c>
      <c r="EU17" s="338" t="s">
        <v>653</v>
      </c>
      <c r="EV17" s="339">
        <v>-1</v>
      </c>
      <c r="EW17" s="335">
        <v>-1</v>
      </c>
      <c r="EX17" s="335">
        <v>-1</v>
      </c>
      <c r="EY17" s="335"/>
      <c r="EZ17" s="181">
        <f t="shared" si="21"/>
        <v>-1</v>
      </c>
      <c r="FA17" s="172" t="str">
        <f t="shared" si="22"/>
        <v>High Priority Data Gap</v>
      </c>
      <c r="FB17" s="174">
        <f t="shared" si="23"/>
        <v>1</v>
      </c>
      <c r="FC17" s="174">
        <f t="shared" si="24"/>
        <v>-1</v>
      </c>
      <c r="FD17" s="173">
        <v>-1</v>
      </c>
      <c r="FE17" s="173">
        <v>-1</v>
      </c>
      <c r="FF17" s="181" t="str">
        <f t="shared" si="49"/>
        <v>-1-1</v>
      </c>
      <c r="FG17" s="172" t="str">
        <f t="shared" si="25"/>
        <v>High Priority Data Gap</v>
      </c>
      <c r="FH17" s="296"/>
      <c r="FI17" s="14"/>
      <c r="FJ17" s="342"/>
      <c r="FK17" s="342"/>
      <c r="FL17" s="342"/>
      <c r="FM17" s="342"/>
      <c r="FN17" s="342"/>
      <c r="FO17" s="337" t="s">
        <v>654</v>
      </c>
      <c r="FP17" s="338" t="s">
        <v>653</v>
      </c>
      <c r="FQ17" s="339">
        <v>-1</v>
      </c>
      <c r="FR17" s="335">
        <v>-1</v>
      </c>
      <c r="FS17" s="335">
        <v>-1</v>
      </c>
      <c r="FT17" s="335"/>
      <c r="FU17" s="181">
        <f t="shared" si="26"/>
        <v>-1</v>
      </c>
      <c r="FV17" s="172" t="str">
        <f t="shared" si="27"/>
        <v>High Priority Data Gap</v>
      </c>
      <c r="FW17" s="174">
        <f t="shared" si="28"/>
        <v>1</v>
      </c>
      <c r="FX17" s="174">
        <f t="shared" si="29"/>
        <v>-1</v>
      </c>
      <c r="FY17" s="173">
        <v>-1</v>
      </c>
      <c r="FZ17" s="173">
        <v>-1</v>
      </c>
      <c r="GA17" s="181" t="str">
        <f t="shared" si="50"/>
        <v>-1-1</v>
      </c>
      <c r="GB17" s="172" t="str">
        <f t="shared" si="30"/>
        <v>High Priority Data Gap</v>
      </c>
      <c r="GC17" s="296"/>
      <c r="GD17" s="14"/>
      <c r="GE17" s="342"/>
      <c r="GF17" s="342"/>
      <c r="GG17" s="342"/>
      <c r="GH17" s="342"/>
      <c r="GI17" s="342"/>
      <c r="GJ17" s="337" t="s">
        <v>654</v>
      </c>
      <c r="GK17" s="338" t="s">
        <v>653</v>
      </c>
      <c r="GL17" s="339">
        <v>-1</v>
      </c>
      <c r="GM17" s="335">
        <v>-1</v>
      </c>
      <c r="GN17" s="335">
        <v>-1</v>
      </c>
      <c r="GO17" s="335"/>
      <c r="GP17" s="181">
        <f t="shared" si="60"/>
        <v>-1</v>
      </c>
      <c r="GQ17" s="172" t="str">
        <f t="shared" si="31"/>
        <v>High Priority Data Gap</v>
      </c>
      <c r="GR17" s="380">
        <f t="shared" si="32"/>
        <v>1</v>
      </c>
      <c r="GS17" s="174">
        <f t="shared" si="33"/>
        <v>-1</v>
      </c>
      <c r="GT17" s="173">
        <v>-1</v>
      </c>
      <c r="GU17" s="173">
        <v>-1</v>
      </c>
      <c r="GV17" s="181" t="str">
        <f t="shared" si="51"/>
        <v>-1-1</v>
      </c>
      <c r="GW17" s="172" t="str">
        <f t="shared" si="52"/>
        <v>High Priority Data Gap</v>
      </c>
      <c r="GX17" s="296"/>
      <c r="GY17" s="14"/>
      <c r="GZ17" s="342"/>
      <c r="HA17" s="342"/>
      <c r="HB17" s="342"/>
      <c r="HC17" s="342"/>
      <c r="HD17" s="342"/>
      <c r="HE17" s="337" t="s">
        <v>654</v>
      </c>
      <c r="HF17" s="338" t="s">
        <v>653</v>
      </c>
    </row>
    <row r="18" spans="1:214" ht="100" customHeight="1">
      <c r="A18" s="178" t="s">
        <v>162</v>
      </c>
      <c r="B18" s="175" t="s">
        <v>38</v>
      </c>
      <c r="C18" s="175" t="s">
        <v>54</v>
      </c>
      <c r="D18" s="16" t="s">
        <v>58</v>
      </c>
      <c r="E18" s="497">
        <v>14</v>
      </c>
      <c r="F18" s="38"/>
      <c r="G18" s="339">
        <v>-1</v>
      </c>
      <c r="H18" s="335">
        <v>-1</v>
      </c>
      <c r="I18" s="335">
        <v>-1</v>
      </c>
      <c r="J18" s="335"/>
      <c r="K18" s="181">
        <f t="shared" si="53"/>
        <v>-1</v>
      </c>
      <c r="L18" s="172" t="str">
        <f t="shared" si="0"/>
        <v>High Priority Data Gap</v>
      </c>
      <c r="M18" s="174">
        <f t="shared" si="1"/>
        <v>1</v>
      </c>
      <c r="N18" s="174">
        <f t="shared" si="68"/>
        <v>-1</v>
      </c>
      <c r="O18" s="173">
        <v>-1</v>
      </c>
      <c r="P18" s="173">
        <v>-1</v>
      </c>
      <c r="Q18" s="181" t="str">
        <f t="shared" si="34"/>
        <v>-1-1</v>
      </c>
      <c r="R18" s="172" t="str">
        <f t="shared" ref="R18:R19" si="78">VLOOKUP(N18&amp;P18,futurerisk,3,FALSE)</f>
        <v>High Priority Data Gap</v>
      </c>
      <c r="S18" s="296"/>
      <c r="T18" s="342"/>
      <c r="U18" s="342"/>
      <c r="V18" s="342"/>
      <c r="W18" s="342"/>
      <c r="X18" s="342"/>
      <c r="Y18" s="337" t="s">
        <v>654</v>
      </c>
      <c r="Z18" s="338" t="s">
        <v>653</v>
      </c>
      <c r="AA18" s="339">
        <v>-1</v>
      </c>
      <c r="AB18" s="335">
        <v>-1</v>
      </c>
      <c r="AC18" s="335">
        <v>-1</v>
      </c>
      <c r="AD18" s="335"/>
      <c r="AE18" s="181">
        <f t="shared" si="54"/>
        <v>-1</v>
      </c>
      <c r="AF18" s="172" t="str">
        <f>VLOOKUP(AG18*AC18,biorisk,3,FALSE)</f>
        <v>High Priority Data Gap</v>
      </c>
      <c r="AG18" s="174">
        <f t="shared" ref="AG18" si="79">VLOOKUP(AA18*AB18,likelihood,2,FALSE)</f>
        <v>1</v>
      </c>
      <c r="AH18" s="174">
        <f t="shared" ref="AH18" si="80">VLOOKUP(AG18*AC18,biorisk,2,FALSE)</f>
        <v>-1</v>
      </c>
      <c r="AI18" s="173">
        <v>-1</v>
      </c>
      <c r="AJ18" s="173">
        <v>-1</v>
      </c>
      <c r="AK18" s="181" t="str">
        <f t="shared" si="36"/>
        <v>-1-1</v>
      </c>
      <c r="AL18" s="172" t="str">
        <f t="shared" ref="AL18" si="81">VLOOKUP(AH18&amp;AJ18,futurerisk,3,FALSE)</f>
        <v>High Priority Data Gap</v>
      </c>
      <c r="AM18" s="296"/>
      <c r="AN18" s="353"/>
      <c r="AO18" s="353"/>
      <c r="AP18" s="353"/>
      <c r="AQ18" s="353"/>
      <c r="AR18" s="353"/>
      <c r="AS18" s="337" t="s">
        <v>654</v>
      </c>
      <c r="AT18" s="338" t="s">
        <v>653</v>
      </c>
      <c r="AU18" s="339">
        <v>-1</v>
      </c>
      <c r="AV18" s="335">
        <v>-1</v>
      </c>
      <c r="AW18" s="335">
        <v>-1</v>
      </c>
      <c r="AX18" s="335"/>
      <c r="AY18" s="181">
        <f t="shared" si="55"/>
        <v>-1</v>
      </c>
      <c r="AZ18" s="172" t="str">
        <f t="shared" si="72"/>
        <v>High Priority Data Gap</v>
      </c>
      <c r="BA18" s="174">
        <f t="shared" si="6"/>
        <v>1</v>
      </c>
      <c r="BB18" s="174">
        <f t="shared" si="73"/>
        <v>-1</v>
      </c>
      <c r="BC18" s="173">
        <v>-1</v>
      </c>
      <c r="BD18" s="173">
        <v>-1</v>
      </c>
      <c r="BE18" s="181" t="str">
        <f t="shared" si="38"/>
        <v>-1-1</v>
      </c>
      <c r="BF18" s="172" t="str">
        <f t="shared" si="70"/>
        <v>High Priority Data Gap</v>
      </c>
      <c r="BG18" s="296"/>
      <c r="BH18" s="353"/>
      <c r="BI18" s="353"/>
      <c r="BJ18" s="353"/>
      <c r="BK18" s="353"/>
      <c r="BL18" s="353"/>
      <c r="BM18" s="337" t="s">
        <v>654</v>
      </c>
      <c r="BN18" s="338" t="s">
        <v>653</v>
      </c>
      <c r="BO18" s="339">
        <v>-1</v>
      </c>
      <c r="BP18" s="335">
        <v>-1</v>
      </c>
      <c r="BQ18" s="335">
        <v>-1</v>
      </c>
      <c r="BR18" s="335"/>
      <c r="BS18" s="181">
        <f t="shared" si="56"/>
        <v>-1</v>
      </c>
      <c r="BT18" s="172" t="str">
        <f t="shared" si="74"/>
        <v>High Priority Data Gap</v>
      </c>
      <c r="BU18" s="174">
        <f t="shared" si="8"/>
        <v>1</v>
      </c>
      <c r="BV18" s="174">
        <f t="shared" si="9"/>
        <v>-1</v>
      </c>
      <c r="BW18" s="173">
        <v>-1</v>
      </c>
      <c r="BX18" s="173">
        <v>-1</v>
      </c>
      <c r="BY18" s="181" t="str">
        <f t="shared" si="39"/>
        <v>-1-1</v>
      </c>
      <c r="BZ18" s="172" t="str">
        <f t="shared" si="10"/>
        <v>High Priority Data Gap</v>
      </c>
      <c r="CA18" s="296"/>
      <c r="CB18" s="353"/>
      <c r="CC18" s="353"/>
      <c r="CD18" s="353"/>
      <c r="CE18" s="353"/>
      <c r="CF18" s="353"/>
      <c r="CG18" s="337" t="s">
        <v>654</v>
      </c>
      <c r="CH18" s="338" t="s">
        <v>653</v>
      </c>
      <c r="CI18" s="367"/>
      <c r="CJ18" s="339">
        <v>-1</v>
      </c>
      <c r="CK18" s="335">
        <v>-1</v>
      </c>
      <c r="CL18" s="335">
        <v>-1</v>
      </c>
      <c r="CM18" s="335"/>
      <c r="CN18" s="181">
        <f t="shared" si="57"/>
        <v>-1</v>
      </c>
      <c r="CO18" s="172" t="str">
        <f t="shared" si="75"/>
        <v>High Priority Data Gap</v>
      </c>
      <c r="CP18" s="174">
        <f t="shared" si="40"/>
        <v>1</v>
      </c>
      <c r="CQ18" s="174">
        <f t="shared" si="12"/>
        <v>-1</v>
      </c>
      <c r="CR18" s="173">
        <v>-1</v>
      </c>
      <c r="CS18" s="173">
        <v>-1</v>
      </c>
      <c r="CT18" s="181" t="str">
        <f t="shared" si="41"/>
        <v>-1-1</v>
      </c>
      <c r="CU18" s="172" t="str">
        <f t="shared" si="42"/>
        <v>High Priority Data Gap</v>
      </c>
      <c r="CV18" s="296"/>
      <c r="DD18" s="337" t="s">
        <v>654</v>
      </c>
      <c r="DE18" s="338" t="s">
        <v>653</v>
      </c>
      <c r="DF18" s="339">
        <v>-1</v>
      </c>
      <c r="DG18" s="335">
        <v>-1</v>
      </c>
      <c r="DH18" s="335">
        <v>-1</v>
      </c>
      <c r="DI18" s="335"/>
      <c r="DJ18" s="181">
        <f t="shared" si="58"/>
        <v>-1</v>
      </c>
      <c r="DK18" s="172" t="str">
        <f t="shared" si="76"/>
        <v>High Priority Data Gap</v>
      </c>
      <c r="DL18" s="174">
        <f t="shared" si="14"/>
        <v>1</v>
      </c>
      <c r="DM18" s="174">
        <f t="shared" si="15"/>
        <v>-1</v>
      </c>
      <c r="DN18" s="173">
        <v>-1</v>
      </c>
      <c r="DO18" s="173">
        <v>-1</v>
      </c>
      <c r="DP18" s="181" t="str">
        <f t="shared" si="43"/>
        <v>-1-1</v>
      </c>
      <c r="DQ18" s="172" t="str">
        <f t="shared" si="16"/>
        <v>High Priority Data Gap</v>
      </c>
      <c r="DR18" s="296"/>
      <c r="DS18" s="14"/>
      <c r="DT18" s="353"/>
      <c r="DU18" s="353"/>
      <c r="DV18" s="353"/>
      <c r="DW18" s="353"/>
      <c r="DX18" s="353"/>
      <c r="DY18" s="337" t="s">
        <v>654</v>
      </c>
      <c r="DZ18" s="338" t="s">
        <v>653</v>
      </c>
      <c r="EA18" s="339">
        <v>-1</v>
      </c>
      <c r="EB18" s="335">
        <v>-1</v>
      </c>
      <c r="EC18" s="335">
        <v>-1</v>
      </c>
      <c r="ED18" s="335"/>
      <c r="EE18" s="181">
        <f t="shared" si="59"/>
        <v>-1</v>
      </c>
      <c r="EF18" s="172" t="str">
        <f t="shared" si="77"/>
        <v>High Priority Data Gap</v>
      </c>
      <c r="EG18" s="174">
        <f t="shared" si="18"/>
        <v>1</v>
      </c>
      <c r="EH18" s="174">
        <f t="shared" si="19"/>
        <v>-1</v>
      </c>
      <c r="EI18" s="173">
        <v>-1</v>
      </c>
      <c r="EJ18" s="173">
        <v>-1</v>
      </c>
      <c r="EK18" s="181" t="str">
        <f t="shared" si="47"/>
        <v>-1-1</v>
      </c>
      <c r="EL18" s="172" t="str">
        <f t="shared" si="20"/>
        <v>High Priority Data Gap</v>
      </c>
      <c r="EM18" s="296"/>
      <c r="EN18" s="14"/>
      <c r="EO18" s="342"/>
      <c r="EP18" s="342"/>
      <c r="EQ18" s="342"/>
      <c r="ER18" s="342"/>
      <c r="ES18" s="342"/>
      <c r="ET18" s="337" t="s">
        <v>654</v>
      </c>
      <c r="EU18" s="338" t="s">
        <v>653</v>
      </c>
      <c r="EV18" s="339">
        <v>-1</v>
      </c>
      <c r="EW18" s="335">
        <v>-1</v>
      </c>
      <c r="EX18" s="335">
        <v>-1</v>
      </c>
      <c r="EY18" s="335"/>
      <c r="EZ18" s="181">
        <f t="shared" si="21"/>
        <v>-1</v>
      </c>
      <c r="FA18" s="172" t="str">
        <f t="shared" si="22"/>
        <v>High Priority Data Gap</v>
      </c>
      <c r="FB18" s="174">
        <f t="shared" si="23"/>
        <v>1</v>
      </c>
      <c r="FC18" s="174">
        <f t="shared" si="24"/>
        <v>-1</v>
      </c>
      <c r="FD18" s="173">
        <v>-1</v>
      </c>
      <c r="FE18" s="173">
        <v>-1</v>
      </c>
      <c r="FF18" s="181" t="str">
        <f t="shared" si="49"/>
        <v>-1-1</v>
      </c>
      <c r="FG18" s="172" t="str">
        <f t="shared" si="25"/>
        <v>High Priority Data Gap</v>
      </c>
      <c r="FH18" s="296"/>
      <c r="FI18" s="14"/>
      <c r="FJ18" s="342"/>
      <c r="FK18" s="342"/>
      <c r="FL18" s="342"/>
      <c r="FM18" s="342"/>
      <c r="FN18" s="342"/>
      <c r="FO18" s="337" t="s">
        <v>654</v>
      </c>
      <c r="FP18" s="338" t="s">
        <v>653</v>
      </c>
      <c r="FQ18" s="339">
        <v>-1</v>
      </c>
      <c r="FR18" s="335">
        <v>-1</v>
      </c>
      <c r="FS18" s="335">
        <v>-1</v>
      </c>
      <c r="FT18" s="335"/>
      <c r="FU18" s="181">
        <f t="shared" si="26"/>
        <v>-1</v>
      </c>
      <c r="FV18" s="172" t="str">
        <f t="shared" si="27"/>
        <v>High Priority Data Gap</v>
      </c>
      <c r="FW18" s="174">
        <f t="shared" si="28"/>
        <v>1</v>
      </c>
      <c r="FX18" s="174">
        <f t="shared" si="29"/>
        <v>-1</v>
      </c>
      <c r="FY18" s="173">
        <v>-1</v>
      </c>
      <c r="FZ18" s="173">
        <v>-1</v>
      </c>
      <c r="GA18" s="181" t="str">
        <f t="shared" si="50"/>
        <v>-1-1</v>
      </c>
      <c r="GB18" s="172" t="str">
        <f t="shared" si="30"/>
        <v>High Priority Data Gap</v>
      </c>
      <c r="GC18" s="296"/>
      <c r="GD18" s="14"/>
      <c r="GE18" s="342"/>
      <c r="GF18" s="342"/>
      <c r="GG18" s="342"/>
      <c r="GH18" s="342"/>
      <c r="GI18" s="342"/>
      <c r="GJ18" s="337" t="s">
        <v>654</v>
      </c>
      <c r="GK18" s="338" t="s">
        <v>653</v>
      </c>
      <c r="GL18" s="339">
        <v>-1</v>
      </c>
      <c r="GM18" s="335">
        <v>-1</v>
      </c>
      <c r="GN18" s="335">
        <v>-1</v>
      </c>
      <c r="GO18" s="335"/>
      <c r="GP18" s="181">
        <f t="shared" si="60"/>
        <v>-1</v>
      </c>
      <c r="GQ18" s="172" t="str">
        <f t="shared" si="31"/>
        <v>High Priority Data Gap</v>
      </c>
      <c r="GR18" s="380">
        <f t="shared" si="32"/>
        <v>1</v>
      </c>
      <c r="GS18" s="174">
        <f t="shared" ref="GS18:GS19" si="82">VLOOKUP(GR18*GN18,biorisk,2,FALSE)</f>
        <v>-1</v>
      </c>
      <c r="GT18" s="173">
        <v>-1</v>
      </c>
      <c r="GU18" s="173">
        <v>-1</v>
      </c>
      <c r="GV18" s="181" t="str">
        <f t="shared" si="51"/>
        <v>-1-1</v>
      </c>
      <c r="GW18" s="172" t="str">
        <f t="shared" si="52"/>
        <v>High Priority Data Gap</v>
      </c>
      <c r="GX18" s="296"/>
      <c r="GY18" s="14"/>
      <c r="GZ18" s="342"/>
      <c r="HA18" s="342"/>
      <c r="HB18" s="342"/>
      <c r="HC18" s="342"/>
      <c r="HD18" s="342"/>
      <c r="HE18" s="337" t="s">
        <v>654</v>
      </c>
      <c r="HF18" s="338" t="s">
        <v>653</v>
      </c>
    </row>
    <row r="19" spans="1:214" ht="100" customHeight="1" thickBot="1">
      <c r="A19" s="178" t="s">
        <v>179</v>
      </c>
      <c r="B19" s="175" t="s">
        <v>38</v>
      </c>
      <c r="C19" s="175" t="s">
        <v>54</v>
      </c>
      <c r="D19" s="16" t="s">
        <v>59</v>
      </c>
      <c r="E19" s="497">
        <v>15</v>
      </c>
      <c r="F19" s="37" t="s">
        <v>272</v>
      </c>
      <c r="G19" s="339">
        <v>1</v>
      </c>
      <c r="H19" s="335">
        <v>1</v>
      </c>
      <c r="I19" s="335">
        <v>1</v>
      </c>
      <c r="J19" s="335"/>
      <c r="K19" s="181">
        <f t="shared" si="53"/>
        <v>1</v>
      </c>
      <c r="L19" s="172" t="str">
        <f t="shared" si="0"/>
        <v>Very Low</v>
      </c>
      <c r="M19" s="174">
        <f t="shared" si="1"/>
        <v>1</v>
      </c>
      <c r="N19" s="174">
        <f t="shared" si="68"/>
        <v>1</v>
      </c>
      <c r="O19" s="173">
        <v>1</v>
      </c>
      <c r="P19" s="173">
        <v>1</v>
      </c>
      <c r="Q19" s="181" t="str">
        <f t="shared" si="34"/>
        <v>11</v>
      </c>
      <c r="R19" s="172" t="str">
        <f t="shared" si="78"/>
        <v>Very Low</v>
      </c>
      <c r="S19" s="296"/>
      <c r="T19" s="342"/>
      <c r="U19" s="342"/>
      <c r="V19" s="342"/>
      <c r="W19" s="342"/>
      <c r="X19" s="342"/>
      <c r="Y19" s="337" t="s">
        <v>654</v>
      </c>
      <c r="Z19" s="338" t="s">
        <v>653</v>
      </c>
      <c r="AA19" s="339">
        <v>1</v>
      </c>
      <c r="AB19" s="335">
        <v>1</v>
      </c>
      <c r="AC19" s="335">
        <v>1</v>
      </c>
      <c r="AD19" s="335"/>
      <c r="AE19" s="181">
        <f t="shared" si="54"/>
        <v>1</v>
      </c>
      <c r="AF19" s="172" t="str">
        <f t="shared" si="2"/>
        <v>Very Low</v>
      </c>
      <c r="AG19" s="174">
        <f t="shared" si="3"/>
        <v>1</v>
      </c>
      <c r="AH19" s="174">
        <f t="shared" si="4"/>
        <v>1</v>
      </c>
      <c r="AI19" s="173">
        <v>1</v>
      </c>
      <c r="AJ19" s="173">
        <v>1</v>
      </c>
      <c r="AK19" s="181" t="str">
        <f t="shared" si="36"/>
        <v>11</v>
      </c>
      <c r="AL19" s="172" t="str">
        <f t="shared" si="5"/>
        <v>Very Low</v>
      </c>
      <c r="AM19" s="296"/>
      <c r="AN19" s="353"/>
      <c r="AO19" s="353"/>
      <c r="AP19" s="353"/>
      <c r="AQ19" s="353"/>
      <c r="AR19" s="353"/>
      <c r="AS19" s="337" t="s">
        <v>654</v>
      </c>
      <c r="AT19" s="338" t="s">
        <v>653</v>
      </c>
      <c r="AU19" s="339">
        <v>-1</v>
      </c>
      <c r="AV19" s="335">
        <v>-1</v>
      </c>
      <c r="AW19" s="335">
        <v>-1</v>
      </c>
      <c r="AX19" s="335"/>
      <c r="AY19" s="181">
        <f t="shared" si="55"/>
        <v>-1</v>
      </c>
      <c r="AZ19" s="172" t="str">
        <f t="shared" si="72"/>
        <v>High Priority Data Gap</v>
      </c>
      <c r="BA19" s="174">
        <f t="shared" ref="BA19" si="83">VLOOKUP(AU19*AV19,likelihood,2,FALSE)</f>
        <v>1</v>
      </c>
      <c r="BB19" s="174">
        <f t="shared" ref="BB19" si="84">VLOOKUP(BA19*AW19,biorisk,2,FALSE)</f>
        <v>-1</v>
      </c>
      <c r="BC19" s="173">
        <v>-1</v>
      </c>
      <c r="BD19" s="173">
        <v>-1</v>
      </c>
      <c r="BE19" s="181" t="str">
        <f t="shared" si="38"/>
        <v>-1-1</v>
      </c>
      <c r="BF19" s="172" t="str">
        <f t="shared" ref="BF19" si="85">VLOOKUP(BB19&amp;BD19,futurerisk,3,FALSE)</f>
        <v>High Priority Data Gap</v>
      </c>
      <c r="BG19" s="296"/>
      <c r="BH19" s="353"/>
      <c r="BI19" s="353"/>
      <c r="BJ19" s="353"/>
      <c r="BK19" s="353"/>
      <c r="BL19" s="353"/>
      <c r="BM19" s="337" t="s">
        <v>654</v>
      </c>
      <c r="BN19" s="338" t="s">
        <v>653</v>
      </c>
      <c r="BO19" s="339">
        <v>-1</v>
      </c>
      <c r="BP19" s="335">
        <v>-1</v>
      </c>
      <c r="BQ19" s="335">
        <v>-1</v>
      </c>
      <c r="BR19" s="335"/>
      <c r="BS19" s="181">
        <f t="shared" si="56"/>
        <v>-1</v>
      </c>
      <c r="BT19" s="172" t="str">
        <f t="shared" si="74"/>
        <v>High Priority Data Gap</v>
      </c>
      <c r="BU19" s="174">
        <f t="shared" si="8"/>
        <v>1</v>
      </c>
      <c r="BV19" s="174">
        <f t="shared" si="9"/>
        <v>-1</v>
      </c>
      <c r="BW19" s="173">
        <v>-1</v>
      </c>
      <c r="BX19" s="173">
        <v>-1</v>
      </c>
      <c r="BY19" s="181" t="str">
        <f t="shared" si="39"/>
        <v>-1-1</v>
      </c>
      <c r="BZ19" s="172" t="str">
        <f t="shared" si="10"/>
        <v>High Priority Data Gap</v>
      </c>
      <c r="CA19" s="296"/>
      <c r="CB19" s="353"/>
      <c r="CC19" s="353"/>
      <c r="CD19" s="353"/>
      <c r="CE19" s="353"/>
      <c r="CF19" s="353"/>
      <c r="CG19" s="337" t="s">
        <v>654</v>
      </c>
      <c r="CH19" s="338" t="s">
        <v>653</v>
      </c>
      <c r="CI19" s="363" t="s">
        <v>272</v>
      </c>
      <c r="CJ19" s="339">
        <v>-1</v>
      </c>
      <c r="CK19" s="335">
        <v>-1</v>
      </c>
      <c r="CL19" s="335">
        <v>-1</v>
      </c>
      <c r="CM19" s="335"/>
      <c r="CN19" s="181">
        <f t="shared" si="57"/>
        <v>-1</v>
      </c>
      <c r="CO19" s="172" t="str">
        <f t="shared" si="75"/>
        <v>High Priority Data Gap</v>
      </c>
      <c r="CP19" s="174">
        <f t="shared" si="40"/>
        <v>1</v>
      </c>
      <c r="CQ19" s="174">
        <f t="shared" si="12"/>
        <v>-1</v>
      </c>
      <c r="CR19" s="173">
        <v>-1</v>
      </c>
      <c r="CS19" s="173">
        <v>-1</v>
      </c>
      <c r="CT19" s="181" t="str">
        <f t="shared" si="41"/>
        <v>-1-1</v>
      </c>
      <c r="CU19" s="172" t="str">
        <f t="shared" si="42"/>
        <v>High Priority Data Gap</v>
      </c>
      <c r="CV19" s="296"/>
      <c r="DD19" s="337" t="s">
        <v>654</v>
      </c>
      <c r="DE19" s="338" t="s">
        <v>653</v>
      </c>
      <c r="DF19" s="339">
        <v>-1</v>
      </c>
      <c r="DG19" s="335">
        <v>-1</v>
      </c>
      <c r="DH19" s="335">
        <v>-1</v>
      </c>
      <c r="DI19" s="335"/>
      <c r="DJ19" s="181">
        <f t="shared" si="58"/>
        <v>-1</v>
      </c>
      <c r="DK19" s="172" t="str">
        <f t="shared" si="76"/>
        <v>High Priority Data Gap</v>
      </c>
      <c r="DL19" s="174">
        <f t="shared" si="14"/>
        <v>1</v>
      </c>
      <c r="DM19" s="174">
        <f t="shared" si="15"/>
        <v>-1</v>
      </c>
      <c r="DN19" s="173">
        <v>-1</v>
      </c>
      <c r="DO19" s="173">
        <v>-1</v>
      </c>
      <c r="DP19" s="181" t="str">
        <f t="shared" si="43"/>
        <v>-1-1</v>
      </c>
      <c r="DQ19" s="172" t="str">
        <f t="shared" si="16"/>
        <v>High Priority Data Gap</v>
      </c>
      <c r="DR19" s="296"/>
      <c r="DS19" s="14"/>
      <c r="DT19" s="353"/>
      <c r="DU19" s="353"/>
      <c r="DV19" s="353"/>
      <c r="DW19" s="353"/>
      <c r="DX19" s="353"/>
      <c r="DY19" s="337" t="s">
        <v>654</v>
      </c>
      <c r="DZ19" s="338" t="s">
        <v>653</v>
      </c>
      <c r="EA19" s="339">
        <v>-1</v>
      </c>
      <c r="EB19" s="335">
        <v>-1</v>
      </c>
      <c r="EC19" s="335">
        <v>-1</v>
      </c>
      <c r="ED19" s="335"/>
      <c r="EE19" s="181">
        <f t="shared" si="59"/>
        <v>-1</v>
      </c>
      <c r="EF19" s="172" t="str">
        <f t="shared" si="77"/>
        <v>High Priority Data Gap</v>
      </c>
      <c r="EG19" s="174">
        <f t="shared" si="18"/>
        <v>1</v>
      </c>
      <c r="EH19" s="174">
        <f t="shared" si="19"/>
        <v>-1</v>
      </c>
      <c r="EI19" s="173">
        <v>-1</v>
      </c>
      <c r="EJ19" s="173">
        <v>-1</v>
      </c>
      <c r="EK19" s="181" t="str">
        <f t="shared" si="47"/>
        <v>-1-1</v>
      </c>
      <c r="EL19" s="172" t="str">
        <f t="shared" si="20"/>
        <v>High Priority Data Gap</v>
      </c>
      <c r="EM19" s="296"/>
      <c r="EN19" s="14"/>
      <c r="EO19" s="342"/>
      <c r="EP19" s="342"/>
      <c r="EQ19" s="342"/>
      <c r="ER19" s="342"/>
      <c r="ES19" s="342"/>
      <c r="ET19" s="337" t="s">
        <v>654</v>
      </c>
      <c r="EU19" s="338" t="s">
        <v>653</v>
      </c>
      <c r="EV19" s="339">
        <v>-1</v>
      </c>
      <c r="EW19" s="335">
        <v>-1</v>
      </c>
      <c r="EX19" s="335">
        <v>-1</v>
      </c>
      <c r="EY19" s="335"/>
      <c r="EZ19" s="181">
        <f t="shared" si="21"/>
        <v>-1</v>
      </c>
      <c r="FA19" s="172" t="str">
        <f t="shared" si="22"/>
        <v>High Priority Data Gap</v>
      </c>
      <c r="FB19" s="174">
        <f t="shared" si="23"/>
        <v>1</v>
      </c>
      <c r="FC19" s="174">
        <f t="shared" si="24"/>
        <v>-1</v>
      </c>
      <c r="FD19" s="173">
        <v>-1</v>
      </c>
      <c r="FE19" s="173">
        <v>-1</v>
      </c>
      <c r="FF19" s="181" t="str">
        <f t="shared" si="49"/>
        <v>-1-1</v>
      </c>
      <c r="FG19" s="172" t="str">
        <f t="shared" si="25"/>
        <v>High Priority Data Gap</v>
      </c>
      <c r="FH19" s="296"/>
      <c r="FI19" s="14"/>
      <c r="FJ19" s="342"/>
      <c r="FK19" s="342"/>
      <c r="FL19" s="342"/>
      <c r="FM19" s="342"/>
      <c r="FN19" s="342"/>
      <c r="FO19" s="337" t="s">
        <v>654</v>
      </c>
      <c r="FP19" s="338" t="s">
        <v>653</v>
      </c>
      <c r="FQ19" s="339">
        <v>-1</v>
      </c>
      <c r="FR19" s="335">
        <v>-1</v>
      </c>
      <c r="FS19" s="335">
        <v>-1</v>
      </c>
      <c r="FT19" s="335"/>
      <c r="FU19" s="181">
        <f t="shared" si="26"/>
        <v>-1</v>
      </c>
      <c r="FV19" s="172" t="str">
        <f t="shared" si="27"/>
        <v>High Priority Data Gap</v>
      </c>
      <c r="FW19" s="174">
        <f t="shared" si="28"/>
        <v>1</v>
      </c>
      <c r="FX19" s="174">
        <f t="shared" si="29"/>
        <v>-1</v>
      </c>
      <c r="FY19" s="173">
        <v>-1</v>
      </c>
      <c r="FZ19" s="173">
        <v>-1</v>
      </c>
      <c r="GA19" s="181" t="str">
        <f t="shared" si="50"/>
        <v>-1-1</v>
      </c>
      <c r="GB19" s="172" t="str">
        <f t="shared" si="30"/>
        <v>High Priority Data Gap</v>
      </c>
      <c r="GC19" s="296"/>
      <c r="GD19" s="14"/>
      <c r="GE19" s="342"/>
      <c r="GF19" s="342"/>
      <c r="GG19" s="342"/>
      <c r="GH19" s="342"/>
      <c r="GI19" s="342"/>
      <c r="GJ19" s="337" t="s">
        <v>654</v>
      </c>
      <c r="GK19" s="338" t="s">
        <v>653</v>
      </c>
      <c r="GL19" s="339">
        <v>-1</v>
      </c>
      <c r="GM19" s="335">
        <v>-1</v>
      </c>
      <c r="GN19" s="335">
        <v>-1</v>
      </c>
      <c r="GO19" s="335"/>
      <c r="GP19" s="181">
        <f t="shared" si="60"/>
        <v>-1</v>
      </c>
      <c r="GQ19" s="172" t="str">
        <f>VLOOKUP(GR19*GN19,biorisk,3,FALSE)</f>
        <v>High Priority Data Gap</v>
      </c>
      <c r="GR19" s="380">
        <f t="shared" si="32"/>
        <v>1</v>
      </c>
      <c r="GS19" s="174">
        <f t="shared" si="82"/>
        <v>-1</v>
      </c>
      <c r="GT19" s="173">
        <v>-1</v>
      </c>
      <c r="GU19" s="173">
        <v>-1</v>
      </c>
      <c r="GV19" s="181" t="str">
        <f t="shared" si="51"/>
        <v>-1-1</v>
      </c>
      <c r="GW19" s="172" t="str">
        <f t="shared" si="52"/>
        <v>High Priority Data Gap</v>
      </c>
      <c r="GX19" s="296"/>
      <c r="GY19" s="14"/>
      <c r="GZ19" s="342"/>
      <c r="HA19" s="342"/>
      <c r="HB19" s="342"/>
      <c r="HC19" s="342"/>
      <c r="HD19" s="342"/>
      <c r="HE19" s="337" t="s">
        <v>654</v>
      </c>
      <c r="HF19" s="338" t="s">
        <v>653</v>
      </c>
    </row>
    <row r="20" spans="1:214" ht="100" customHeight="1" thickBot="1">
      <c r="A20" s="177" t="s">
        <v>278</v>
      </c>
      <c r="B20" s="175" t="s">
        <v>60</v>
      </c>
      <c r="C20" s="175" t="s">
        <v>39</v>
      </c>
      <c r="D20" s="16" t="s">
        <v>61</v>
      </c>
      <c r="E20" s="497">
        <v>16</v>
      </c>
      <c r="F20" s="38" t="s">
        <v>279</v>
      </c>
      <c r="G20" s="263">
        <v>1</v>
      </c>
      <c r="H20" s="263">
        <v>1</v>
      </c>
      <c r="I20" s="263">
        <v>1</v>
      </c>
      <c r="J20" s="263">
        <v>1</v>
      </c>
      <c r="K20" s="181">
        <f t="shared" si="53"/>
        <v>1</v>
      </c>
      <c r="L20" s="260" t="str">
        <f t="shared" si="0"/>
        <v>Very Low</v>
      </c>
      <c r="M20" s="264">
        <f t="shared" si="1"/>
        <v>1</v>
      </c>
      <c r="N20" s="264">
        <v>2</v>
      </c>
      <c r="O20" s="265">
        <v>3</v>
      </c>
      <c r="P20" s="265">
        <v>3</v>
      </c>
      <c r="Q20" s="181" t="str">
        <f t="shared" si="34"/>
        <v>23</v>
      </c>
      <c r="R20" s="260" t="str">
        <f t="shared" si="35"/>
        <v>Low</v>
      </c>
      <c r="S20" s="296" t="s">
        <v>181</v>
      </c>
      <c r="T20" s="342"/>
      <c r="U20" s="342"/>
      <c r="V20" s="342"/>
      <c r="W20" s="342"/>
      <c r="X20" s="342"/>
      <c r="Y20" s="337" t="s">
        <v>654</v>
      </c>
      <c r="Z20" s="338" t="s">
        <v>653</v>
      </c>
      <c r="AA20" s="263">
        <v>1</v>
      </c>
      <c r="AB20" s="263">
        <v>1</v>
      </c>
      <c r="AC20" s="263">
        <v>1</v>
      </c>
      <c r="AD20" s="263">
        <v>1</v>
      </c>
      <c r="AE20" s="181">
        <f t="shared" si="54"/>
        <v>1</v>
      </c>
      <c r="AF20" s="260" t="str">
        <f t="shared" si="2"/>
        <v>Very Low</v>
      </c>
      <c r="AG20" s="264">
        <f t="shared" si="3"/>
        <v>1</v>
      </c>
      <c r="AH20" s="264">
        <v>2</v>
      </c>
      <c r="AI20" s="265">
        <v>3</v>
      </c>
      <c r="AJ20" s="265">
        <v>3</v>
      </c>
      <c r="AK20" s="181" t="str">
        <f t="shared" si="36"/>
        <v>23</v>
      </c>
      <c r="AL20" s="260" t="str">
        <f t="shared" si="5"/>
        <v>Low</v>
      </c>
      <c r="AM20" s="296" t="s">
        <v>181</v>
      </c>
      <c r="AN20" s="353"/>
      <c r="AO20" s="353"/>
      <c r="AP20" s="353"/>
      <c r="AQ20" s="353"/>
      <c r="AR20" s="353"/>
      <c r="AS20" s="337" t="s">
        <v>654</v>
      </c>
      <c r="AT20" s="338" t="s">
        <v>653</v>
      </c>
      <c r="AU20" s="453">
        <v>1</v>
      </c>
      <c r="AV20" s="451">
        <v>1</v>
      </c>
      <c r="AW20" s="451">
        <v>1</v>
      </c>
      <c r="AX20" s="451"/>
      <c r="AY20" s="181">
        <f t="shared" si="55"/>
        <v>1</v>
      </c>
      <c r="AZ20" s="172" t="str">
        <f t="shared" si="72"/>
        <v>Very Low</v>
      </c>
      <c r="BA20" s="435">
        <f>VLOOKUP(AU20*AV20,likelihood,2,FALSE)</f>
        <v>1</v>
      </c>
      <c r="BB20" s="452">
        <f>VLOOKUP(BA20*AW20,biorisk,2,FALSE)</f>
        <v>1</v>
      </c>
      <c r="BC20" s="438">
        <v>3</v>
      </c>
      <c r="BD20" s="173">
        <v>3</v>
      </c>
      <c r="BE20" s="181" t="str">
        <f t="shared" si="38"/>
        <v>13</v>
      </c>
      <c r="BF20" s="172" t="str">
        <f t="shared" si="70"/>
        <v>Very Low</v>
      </c>
      <c r="BG20" s="296" t="s">
        <v>181</v>
      </c>
      <c r="BH20" s="353"/>
      <c r="BI20" s="353"/>
      <c r="BJ20" s="353"/>
      <c r="BK20" s="353"/>
      <c r="BL20" s="353"/>
      <c r="BM20" s="337" t="s">
        <v>654</v>
      </c>
      <c r="BN20" s="338" t="s">
        <v>653</v>
      </c>
      <c r="BO20" s="21">
        <v>1</v>
      </c>
      <c r="BP20" s="21">
        <v>1</v>
      </c>
      <c r="BQ20" s="21">
        <v>1</v>
      </c>
      <c r="BR20" s="21"/>
      <c r="BS20" s="181">
        <f t="shared" si="56"/>
        <v>1</v>
      </c>
      <c r="BT20" s="42" t="str">
        <f t="shared" si="74"/>
        <v>Very Low</v>
      </c>
      <c r="BU20" s="43">
        <f>VLOOKUP(BO20*BP20,likelihood,2,FALSE)</f>
        <v>1</v>
      </c>
      <c r="BV20" s="43">
        <f>VLOOKUP(BU20*BQ20,biorisk,2,FALSE)</f>
        <v>1</v>
      </c>
      <c r="BW20" s="44">
        <v>3</v>
      </c>
      <c r="BX20" s="44">
        <v>3</v>
      </c>
      <c r="BY20" s="181" t="str">
        <f t="shared" si="39"/>
        <v>13</v>
      </c>
      <c r="BZ20" s="42" t="str">
        <f>VLOOKUP(BV20&amp;BX20,futurerisk,3,FALSE)</f>
        <v>Very Low</v>
      </c>
      <c r="CA20" s="296" t="s">
        <v>181</v>
      </c>
      <c r="CB20" s="353"/>
      <c r="CC20" s="353"/>
      <c r="CD20" s="353"/>
      <c r="CE20" s="353"/>
      <c r="CF20" s="353"/>
      <c r="CG20" s="337" t="s">
        <v>654</v>
      </c>
      <c r="CH20" s="338" t="s">
        <v>653</v>
      </c>
      <c r="CI20" s="367" t="s">
        <v>279</v>
      </c>
      <c r="CJ20" s="21">
        <v>1</v>
      </c>
      <c r="CK20" s="21">
        <v>1</v>
      </c>
      <c r="CL20" s="21">
        <v>1</v>
      </c>
      <c r="CM20" s="21"/>
      <c r="CN20" s="181">
        <f t="shared" si="57"/>
        <v>1</v>
      </c>
      <c r="CO20" s="42" t="str">
        <f t="shared" si="75"/>
        <v>Very Low</v>
      </c>
      <c r="CP20" s="43">
        <f>VLOOKUP(CJ20*CK20,likelihood,2,FALSE)</f>
        <v>1</v>
      </c>
      <c r="CQ20" s="43">
        <f>VLOOKUP(CP20*CL20,biorisk,2,FALSE)</f>
        <v>1</v>
      </c>
      <c r="CR20" s="44">
        <v>3</v>
      </c>
      <c r="CS20" s="44">
        <v>3</v>
      </c>
      <c r="CT20" s="181" t="str">
        <f t="shared" si="41"/>
        <v>13</v>
      </c>
      <c r="CU20" s="42" t="str">
        <f>VLOOKUP(CQ20&amp;CS20,futurerisk,3,FALSE)</f>
        <v>Very Low</v>
      </c>
      <c r="CV20" s="296" t="s">
        <v>181</v>
      </c>
      <c r="DD20" s="337" t="s">
        <v>654</v>
      </c>
      <c r="DE20" s="338" t="s">
        <v>653</v>
      </c>
      <c r="DF20" s="21">
        <v>1</v>
      </c>
      <c r="DG20" s="21">
        <v>1</v>
      </c>
      <c r="DH20" s="21">
        <v>1</v>
      </c>
      <c r="DI20" s="21"/>
      <c r="DJ20" s="181">
        <f t="shared" si="58"/>
        <v>1</v>
      </c>
      <c r="DK20" s="42" t="str">
        <f t="shared" si="76"/>
        <v>Very Low</v>
      </c>
      <c r="DL20" s="43">
        <f>VLOOKUP(DF20*DG20,likelihood,2,FALSE)</f>
        <v>1</v>
      </c>
      <c r="DM20" s="43">
        <f>VLOOKUP(DL20*DH20,biorisk,2,FALSE)</f>
        <v>1</v>
      </c>
      <c r="DN20" s="44">
        <v>3</v>
      </c>
      <c r="DO20" s="44">
        <v>3</v>
      </c>
      <c r="DP20" s="181" t="str">
        <f t="shared" si="43"/>
        <v>13</v>
      </c>
      <c r="DQ20" s="42" t="str">
        <f>VLOOKUP(DM20&amp;DO20,futurerisk,3,FALSE)</f>
        <v>Very Low</v>
      </c>
      <c r="DR20" s="296" t="s">
        <v>181</v>
      </c>
      <c r="DS20" s="14"/>
      <c r="DT20" s="353"/>
      <c r="DU20" s="353"/>
      <c r="DV20" s="353"/>
      <c r="DW20" s="353"/>
      <c r="DX20" s="353"/>
      <c r="DY20" s="337" t="s">
        <v>654</v>
      </c>
      <c r="DZ20" s="338" t="s">
        <v>653</v>
      </c>
      <c r="EA20" s="21">
        <v>1</v>
      </c>
      <c r="EB20" s="21">
        <v>1</v>
      </c>
      <c r="EC20" s="21">
        <v>1</v>
      </c>
      <c r="ED20" s="21"/>
      <c r="EE20" s="181">
        <f t="shared" si="59"/>
        <v>1</v>
      </c>
      <c r="EF20" s="42" t="str">
        <f t="shared" si="77"/>
        <v>Very Low</v>
      </c>
      <c r="EG20" s="43">
        <f>VLOOKUP(EA20*EB20,likelihood,2,FALSE)</f>
        <v>1</v>
      </c>
      <c r="EH20" s="43">
        <f>VLOOKUP(EG20*EC20,biorisk,2,FALSE)</f>
        <v>1</v>
      </c>
      <c r="EI20" s="44">
        <v>3</v>
      </c>
      <c r="EJ20" s="44">
        <v>3</v>
      </c>
      <c r="EK20" s="181" t="str">
        <f t="shared" si="47"/>
        <v>13</v>
      </c>
      <c r="EL20" s="42" t="str">
        <f>VLOOKUP(EH20&amp;EJ20,futurerisk,3,FALSE)</f>
        <v>Very Low</v>
      </c>
      <c r="EM20" s="296" t="s">
        <v>181</v>
      </c>
      <c r="EN20" s="14"/>
      <c r="EO20" s="342"/>
      <c r="EP20" s="342"/>
      <c r="EQ20" s="342"/>
      <c r="ER20" s="342"/>
      <c r="ES20" s="342"/>
      <c r="ET20" s="337" t="s">
        <v>654</v>
      </c>
      <c r="EU20" s="338" t="s">
        <v>653</v>
      </c>
      <c r="EV20" s="21">
        <v>1</v>
      </c>
      <c r="EW20" s="21">
        <v>1</v>
      </c>
      <c r="EX20" s="21">
        <v>1</v>
      </c>
      <c r="EY20" s="21"/>
      <c r="EZ20" s="181">
        <f t="shared" si="21"/>
        <v>1</v>
      </c>
      <c r="FA20" s="42" t="str">
        <f t="shared" si="22"/>
        <v>Very Low</v>
      </c>
      <c r="FB20" s="43">
        <f t="shared" si="23"/>
        <v>1</v>
      </c>
      <c r="FC20" s="43">
        <f t="shared" si="24"/>
        <v>1</v>
      </c>
      <c r="FD20" s="44">
        <v>3</v>
      </c>
      <c r="FE20" s="44">
        <v>3</v>
      </c>
      <c r="FF20" s="181" t="str">
        <f t="shared" si="49"/>
        <v>13</v>
      </c>
      <c r="FG20" s="42" t="str">
        <f>VLOOKUP(FC20&amp;FE20,futurerisk,3,FALSE)</f>
        <v>Very Low</v>
      </c>
      <c r="FH20" s="296" t="s">
        <v>181</v>
      </c>
      <c r="FI20" s="14"/>
      <c r="FJ20" s="342"/>
      <c r="FK20" s="342"/>
      <c r="FL20" s="342"/>
      <c r="FM20" s="342"/>
      <c r="FN20" s="342"/>
      <c r="FO20" s="337" t="s">
        <v>654</v>
      </c>
      <c r="FP20" s="338" t="s">
        <v>653</v>
      </c>
      <c r="FQ20" s="21">
        <v>1</v>
      </c>
      <c r="FR20" s="21">
        <v>1</v>
      </c>
      <c r="FS20" s="21">
        <v>1</v>
      </c>
      <c r="FT20" s="21"/>
      <c r="FU20" s="181">
        <f t="shared" si="26"/>
        <v>1</v>
      </c>
      <c r="FV20" s="42" t="str">
        <f t="shared" si="27"/>
        <v>Very Low</v>
      </c>
      <c r="FW20" s="43">
        <f t="shared" si="28"/>
        <v>1</v>
      </c>
      <c r="FX20" s="43">
        <f t="shared" si="29"/>
        <v>1</v>
      </c>
      <c r="FY20" s="44">
        <v>3</v>
      </c>
      <c r="FZ20" s="44">
        <v>3</v>
      </c>
      <c r="GA20" s="181" t="str">
        <f t="shared" si="50"/>
        <v>13</v>
      </c>
      <c r="GB20" s="42" t="str">
        <f t="shared" si="30"/>
        <v>Very Low</v>
      </c>
      <c r="GC20" s="296" t="s">
        <v>181</v>
      </c>
      <c r="GD20" s="14"/>
      <c r="GE20" s="342"/>
      <c r="GF20" s="342"/>
      <c r="GG20" s="342"/>
      <c r="GH20" s="342"/>
      <c r="GI20" s="342"/>
      <c r="GJ20" s="337" t="s">
        <v>654</v>
      </c>
      <c r="GK20" s="338" t="s">
        <v>653</v>
      </c>
      <c r="GL20" s="21">
        <v>1</v>
      </c>
      <c r="GM20" s="21">
        <v>1</v>
      </c>
      <c r="GN20" s="21">
        <v>1</v>
      </c>
      <c r="GO20" s="21"/>
      <c r="GP20" s="181">
        <f t="shared" si="60"/>
        <v>1</v>
      </c>
      <c r="GQ20" s="172" t="str">
        <f t="shared" si="31"/>
        <v>Very Low</v>
      </c>
      <c r="GR20" s="380">
        <f t="shared" si="32"/>
        <v>1</v>
      </c>
      <c r="GS20" s="398">
        <v>2</v>
      </c>
      <c r="GT20" s="399">
        <v>3</v>
      </c>
      <c r="GU20" s="399">
        <v>3</v>
      </c>
      <c r="GV20" s="181" t="str">
        <f t="shared" si="51"/>
        <v>23</v>
      </c>
      <c r="GW20" s="172" t="str">
        <f t="shared" si="52"/>
        <v>Low</v>
      </c>
      <c r="GX20" s="296" t="s">
        <v>181</v>
      </c>
      <c r="GY20" s="14"/>
      <c r="GZ20" s="342"/>
      <c r="HA20" s="342"/>
      <c r="HB20" s="342"/>
      <c r="HC20" s="342"/>
      <c r="HD20" s="342"/>
      <c r="HE20" s="337" t="s">
        <v>654</v>
      </c>
      <c r="HF20" s="338" t="s">
        <v>653</v>
      </c>
    </row>
    <row r="21" spans="1:214" ht="100" customHeight="1" thickBot="1">
      <c r="A21" s="177" t="s">
        <v>278</v>
      </c>
      <c r="B21" s="175" t="s">
        <v>60</v>
      </c>
      <c r="C21" s="175" t="s">
        <v>39</v>
      </c>
      <c r="D21" s="16" t="s">
        <v>62</v>
      </c>
      <c r="E21" s="497">
        <v>17</v>
      </c>
      <c r="F21" s="38" t="s">
        <v>683</v>
      </c>
      <c r="G21" s="263">
        <v>1</v>
      </c>
      <c r="H21" s="263">
        <v>1</v>
      </c>
      <c r="I21" s="263">
        <v>1</v>
      </c>
      <c r="J21" s="263">
        <v>1</v>
      </c>
      <c r="K21" s="181">
        <f t="shared" si="53"/>
        <v>1</v>
      </c>
      <c r="L21" s="260" t="str">
        <f t="shared" si="0"/>
        <v>Very Low</v>
      </c>
      <c r="M21" s="264">
        <f t="shared" si="1"/>
        <v>1</v>
      </c>
      <c r="N21" s="264">
        <v>2</v>
      </c>
      <c r="O21" s="265">
        <v>3</v>
      </c>
      <c r="P21" s="265">
        <v>3</v>
      </c>
      <c r="Q21" s="181" t="str">
        <f t="shared" si="34"/>
        <v>23</v>
      </c>
      <c r="R21" s="260" t="str">
        <f t="shared" si="35"/>
        <v>Low</v>
      </c>
      <c r="S21" s="296" t="s">
        <v>181</v>
      </c>
      <c r="T21" s="336"/>
      <c r="U21" s="336"/>
      <c r="V21" s="336"/>
      <c r="W21" s="336"/>
      <c r="X21" s="336"/>
      <c r="Y21" s="337" t="s">
        <v>654</v>
      </c>
      <c r="Z21" s="338" t="s">
        <v>653</v>
      </c>
      <c r="AA21" s="263">
        <v>1</v>
      </c>
      <c r="AB21" s="263">
        <v>1</v>
      </c>
      <c r="AC21" s="263">
        <v>1</v>
      </c>
      <c r="AD21" s="263">
        <v>1</v>
      </c>
      <c r="AE21" s="181">
        <f t="shared" si="54"/>
        <v>1</v>
      </c>
      <c r="AF21" s="260" t="str">
        <f t="shared" si="2"/>
        <v>Very Low</v>
      </c>
      <c r="AG21" s="264">
        <f t="shared" si="3"/>
        <v>1</v>
      </c>
      <c r="AH21" s="264">
        <v>2</v>
      </c>
      <c r="AI21" s="265">
        <v>3</v>
      </c>
      <c r="AJ21" s="265">
        <v>3</v>
      </c>
      <c r="AK21" s="181" t="str">
        <f t="shared" si="36"/>
        <v>23</v>
      </c>
      <c r="AL21" s="260" t="str">
        <f t="shared" si="5"/>
        <v>Low</v>
      </c>
      <c r="AM21" s="296" t="s">
        <v>181</v>
      </c>
      <c r="AN21" s="351"/>
      <c r="AO21" s="351"/>
      <c r="AP21" s="351"/>
      <c r="AQ21" s="351"/>
      <c r="AR21" s="351"/>
      <c r="AS21" s="337" t="s">
        <v>654</v>
      </c>
      <c r="AT21" s="338" t="s">
        <v>653</v>
      </c>
      <c r="AU21" s="453">
        <v>1</v>
      </c>
      <c r="AV21" s="451">
        <v>1</v>
      </c>
      <c r="AW21" s="451">
        <v>1</v>
      </c>
      <c r="AX21" s="451"/>
      <c r="AY21" s="181">
        <f t="shared" si="55"/>
        <v>1</v>
      </c>
      <c r="AZ21" s="172" t="str">
        <f t="shared" si="72"/>
        <v>Very Low</v>
      </c>
      <c r="BA21" s="435">
        <f>VLOOKUP(AU21*AV21,likelihood,2,FALSE)</f>
        <v>1</v>
      </c>
      <c r="BB21" s="452">
        <f>VLOOKUP(BA21*AW21,biorisk,2,FALSE)</f>
        <v>1</v>
      </c>
      <c r="BC21" s="438">
        <v>3</v>
      </c>
      <c r="BD21" s="173">
        <v>3</v>
      </c>
      <c r="BE21" s="181" t="str">
        <f t="shared" si="38"/>
        <v>13</v>
      </c>
      <c r="BF21" s="172" t="str">
        <f t="shared" si="70"/>
        <v>Very Low</v>
      </c>
      <c r="BG21" s="296" t="s">
        <v>181</v>
      </c>
      <c r="BH21" s="351"/>
      <c r="BI21" s="351"/>
      <c r="BJ21" s="351"/>
      <c r="BK21" s="351"/>
      <c r="BL21" s="351"/>
      <c r="BM21" s="337" t="s">
        <v>654</v>
      </c>
      <c r="BN21" s="338" t="s">
        <v>653</v>
      </c>
      <c r="BO21" s="21">
        <v>1</v>
      </c>
      <c r="BP21" s="21">
        <v>1</v>
      </c>
      <c r="BQ21" s="21">
        <v>1</v>
      </c>
      <c r="BR21" s="21"/>
      <c r="BS21" s="181">
        <f t="shared" si="56"/>
        <v>1</v>
      </c>
      <c r="BT21" s="42" t="str">
        <f t="shared" si="74"/>
        <v>Very Low</v>
      </c>
      <c r="BU21" s="43">
        <f>VLOOKUP(BO21*BP21,likelihood,2,FALSE)</f>
        <v>1</v>
      </c>
      <c r="BV21" s="43">
        <f>VLOOKUP(BU21*BQ21,biorisk,2,FALSE)</f>
        <v>1</v>
      </c>
      <c r="BW21" s="44">
        <v>3</v>
      </c>
      <c r="BX21" s="44">
        <v>3</v>
      </c>
      <c r="BY21" s="181" t="str">
        <f t="shared" si="39"/>
        <v>13</v>
      </c>
      <c r="BZ21" s="42" t="str">
        <f>VLOOKUP(BV21&amp;BX21,futurerisk,3,FALSE)</f>
        <v>Very Low</v>
      </c>
      <c r="CA21" s="296" t="s">
        <v>181</v>
      </c>
      <c r="CB21" s="351"/>
      <c r="CC21" s="351"/>
      <c r="CD21" s="351"/>
      <c r="CE21" s="351"/>
      <c r="CF21" s="351"/>
      <c r="CG21" s="337" t="s">
        <v>654</v>
      </c>
      <c r="CH21" s="338" t="s">
        <v>653</v>
      </c>
      <c r="CI21" s="367" t="s">
        <v>683</v>
      </c>
      <c r="CJ21" s="21">
        <v>1</v>
      </c>
      <c r="CK21" s="21">
        <v>1</v>
      </c>
      <c r="CL21" s="21">
        <v>1</v>
      </c>
      <c r="CM21" s="21"/>
      <c r="CN21" s="181">
        <f t="shared" si="57"/>
        <v>1</v>
      </c>
      <c r="CO21" s="42" t="str">
        <f t="shared" si="75"/>
        <v>Very Low</v>
      </c>
      <c r="CP21" s="43">
        <f>VLOOKUP(CJ21*CK21,likelihood,2,FALSE)</f>
        <v>1</v>
      </c>
      <c r="CQ21" s="43">
        <f>VLOOKUP(CP21*CL21,biorisk,2,FALSE)</f>
        <v>1</v>
      </c>
      <c r="CR21" s="44">
        <v>3</v>
      </c>
      <c r="CS21" s="44">
        <v>3</v>
      </c>
      <c r="CT21" s="181" t="str">
        <f t="shared" si="41"/>
        <v>13</v>
      </c>
      <c r="CU21" s="42" t="str">
        <f>VLOOKUP(CQ21&amp;CS21,futurerisk,3,FALSE)</f>
        <v>Very Low</v>
      </c>
      <c r="CV21" s="296" t="s">
        <v>181</v>
      </c>
      <c r="DD21" s="337" t="s">
        <v>654</v>
      </c>
      <c r="DE21" s="338" t="s">
        <v>653</v>
      </c>
      <c r="DF21" s="21">
        <v>1</v>
      </c>
      <c r="DG21" s="21">
        <v>1</v>
      </c>
      <c r="DH21" s="21">
        <v>1</v>
      </c>
      <c r="DI21" s="21"/>
      <c r="DJ21" s="181">
        <f t="shared" si="58"/>
        <v>1</v>
      </c>
      <c r="DK21" s="42" t="str">
        <f t="shared" si="76"/>
        <v>Very Low</v>
      </c>
      <c r="DL21" s="43">
        <f>VLOOKUP(DF21*DG21,likelihood,2,FALSE)</f>
        <v>1</v>
      </c>
      <c r="DM21" s="43">
        <f>VLOOKUP(DL21*DH21,biorisk,2,FALSE)</f>
        <v>1</v>
      </c>
      <c r="DN21" s="44">
        <v>3</v>
      </c>
      <c r="DO21" s="44">
        <v>3</v>
      </c>
      <c r="DP21" s="181" t="str">
        <f t="shared" si="43"/>
        <v>13</v>
      </c>
      <c r="DQ21" s="42" t="str">
        <f>VLOOKUP(DM21&amp;DO21,futurerisk,3,FALSE)</f>
        <v>Very Low</v>
      </c>
      <c r="DR21" s="296" t="s">
        <v>181</v>
      </c>
      <c r="DS21" s="14"/>
      <c r="DT21" s="351"/>
      <c r="DU21" s="351"/>
      <c r="DV21" s="351"/>
      <c r="DW21" s="351"/>
      <c r="DX21" s="351"/>
      <c r="DY21" s="337" t="s">
        <v>654</v>
      </c>
      <c r="DZ21" s="338" t="s">
        <v>653</v>
      </c>
      <c r="EA21" s="21">
        <v>1</v>
      </c>
      <c r="EB21" s="21">
        <v>1</v>
      </c>
      <c r="EC21" s="21">
        <v>1</v>
      </c>
      <c r="ED21" s="21"/>
      <c r="EE21" s="181">
        <f t="shared" si="59"/>
        <v>1</v>
      </c>
      <c r="EF21" s="42" t="str">
        <f t="shared" si="77"/>
        <v>Very Low</v>
      </c>
      <c r="EG21" s="43">
        <f>VLOOKUP(EA21*EB21,likelihood,2,FALSE)</f>
        <v>1</v>
      </c>
      <c r="EH21" s="43">
        <f>VLOOKUP(EG21*EC21,biorisk,2,FALSE)</f>
        <v>1</v>
      </c>
      <c r="EI21" s="44">
        <v>3</v>
      </c>
      <c r="EJ21" s="44">
        <v>3</v>
      </c>
      <c r="EK21" s="181" t="str">
        <f t="shared" si="47"/>
        <v>13</v>
      </c>
      <c r="EL21" s="42" t="str">
        <f>VLOOKUP(EH21&amp;EJ21,futurerisk,3,FALSE)</f>
        <v>Very Low</v>
      </c>
      <c r="EM21" s="296" t="s">
        <v>181</v>
      </c>
      <c r="EN21" s="14"/>
      <c r="EO21" s="336"/>
      <c r="EP21" s="336"/>
      <c r="EQ21" s="336"/>
      <c r="ER21" s="336"/>
      <c r="ES21" s="336"/>
      <c r="ET21" s="337" t="s">
        <v>654</v>
      </c>
      <c r="EU21" s="338" t="s">
        <v>653</v>
      </c>
      <c r="EV21" s="21">
        <v>1</v>
      </c>
      <c r="EW21" s="21">
        <v>1</v>
      </c>
      <c r="EX21" s="21">
        <v>1</v>
      </c>
      <c r="EY21" s="21"/>
      <c r="EZ21" s="181">
        <f t="shared" si="21"/>
        <v>1</v>
      </c>
      <c r="FA21" s="42" t="str">
        <f t="shared" si="22"/>
        <v>Very Low</v>
      </c>
      <c r="FB21" s="43">
        <f t="shared" si="23"/>
        <v>1</v>
      </c>
      <c r="FC21" s="43">
        <f t="shared" si="24"/>
        <v>1</v>
      </c>
      <c r="FD21" s="44">
        <v>3</v>
      </c>
      <c r="FE21" s="44">
        <v>3</v>
      </c>
      <c r="FF21" s="181" t="str">
        <f t="shared" si="49"/>
        <v>13</v>
      </c>
      <c r="FG21" s="42" t="str">
        <f>VLOOKUP(FC21&amp;FE21,futurerisk,3,FALSE)</f>
        <v>Very Low</v>
      </c>
      <c r="FH21" s="296" t="s">
        <v>181</v>
      </c>
      <c r="FI21" s="14"/>
      <c r="FJ21" s="336"/>
      <c r="FK21" s="336"/>
      <c r="FL21" s="336"/>
      <c r="FM21" s="336"/>
      <c r="FN21" s="336"/>
      <c r="FO21" s="337" t="s">
        <v>654</v>
      </c>
      <c r="FP21" s="338" t="s">
        <v>653</v>
      </c>
      <c r="FQ21" s="21">
        <v>1</v>
      </c>
      <c r="FR21" s="21">
        <v>1</v>
      </c>
      <c r="FS21" s="21">
        <v>1</v>
      </c>
      <c r="FT21" s="21"/>
      <c r="FU21" s="181">
        <f t="shared" si="26"/>
        <v>1</v>
      </c>
      <c r="FV21" s="42" t="str">
        <f t="shared" si="27"/>
        <v>Very Low</v>
      </c>
      <c r="FW21" s="43">
        <f t="shared" si="28"/>
        <v>1</v>
      </c>
      <c r="FX21" s="43">
        <f t="shared" si="29"/>
        <v>1</v>
      </c>
      <c r="FY21" s="44">
        <v>3</v>
      </c>
      <c r="FZ21" s="44">
        <v>3</v>
      </c>
      <c r="GA21" s="181" t="str">
        <f t="shared" si="50"/>
        <v>13</v>
      </c>
      <c r="GB21" s="42" t="str">
        <f t="shared" si="30"/>
        <v>Very Low</v>
      </c>
      <c r="GC21" s="296" t="s">
        <v>181</v>
      </c>
      <c r="GD21" s="14"/>
      <c r="GE21" s="336"/>
      <c r="GF21" s="336"/>
      <c r="GG21" s="336"/>
      <c r="GH21" s="336"/>
      <c r="GI21" s="336"/>
      <c r="GJ21" s="337" t="s">
        <v>654</v>
      </c>
      <c r="GK21" s="338" t="s">
        <v>653</v>
      </c>
      <c r="GL21" s="21">
        <v>1</v>
      </c>
      <c r="GM21" s="21">
        <v>1</v>
      </c>
      <c r="GN21" s="21">
        <v>1</v>
      </c>
      <c r="GO21" s="21"/>
      <c r="GP21" s="181">
        <f t="shared" si="60"/>
        <v>1</v>
      </c>
      <c r="GQ21" s="172" t="str">
        <f t="shared" si="31"/>
        <v>Very Low</v>
      </c>
      <c r="GR21" s="380">
        <f t="shared" si="32"/>
        <v>1</v>
      </c>
      <c r="GS21" s="398">
        <v>2</v>
      </c>
      <c r="GT21" s="399">
        <v>3</v>
      </c>
      <c r="GU21" s="399">
        <v>3</v>
      </c>
      <c r="GV21" s="181" t="str">
        <f t="shared" si="51"/>
        <v>23</v>
      </c>
      <c r="GW21" s="172" t="str">
        <f t="shared" si="52"/>
        <v>Low</v>
      </c>
      <c r="GX21" s="296" t="s">
        <v>181</v>
      </c>
      <c r="GY21" s="14"/>
      <c r="GZ21" s="336"/>
      <c r="HA21" s="336"/>
      <c r="HB21" s="336"/>
      <c r="HC21" s="336"/>
      <c r="HD21" s="336"/>
      <c r="HE21" s="337" t="s">
        <v>654</v>
      </c>
      <c r="HF21" s="338" t="s">
        <v>653</v>
      </c>
    </row>
    <row r="22" spans="1:214" ht="100" customHeight="1">
      <c r="A22" s="177" t="s">
        <v>278</v>
      </c>
      <c r="B22" s="175" t="s">
        <v>60</v>
      </c>
      <c r="C22" s="175" t="s">
        <v>39</v>
      </c>
      <c r="D22" s="16" t="s">
        <v>291</v>
      </c>
      <c r="E22" s="497">
        <v>18</v>
      </c>
      <c r="F22" s="38" t="s">
        <v>185</v>
      </c>
      <c r="G22" s="263">
        <v>1</v>
      </c>
      <c r="H22" s="263">
        <v>1</v>
      </c>
      <c r="I22" s="263">
        <v>1</v>
      </c>
      <c r="J22" s="263">
        <v>1</v>
      </c>
      <c r="K22" s="181">
        <f t="shared" si="53"/>
        <v>1</v>
      </c>
      <c r="L22" s="260" t="str">
        <f t="shared" si="0"/>
        <v>Very Low</v>
      </c>
      <c r="M22" s="264">
        <f t="shared" si="1"/>
        <v>1</v>
      </c>
      <c r="N22" s="264">
        <v>2</v>
      </c>
      <c r="O22" s="265">
        <v>3</v>
      </c>
      <c r="P22" s="265">
        <v>3</v>
      </c>
      <c r="Q22" s="181" t="str">
        <f t="shared" si="34"/>
        <v>23</v>
      </c>
      <c r="R22" s="260" t="str">
        <f t="shared" si="35"/>
        <v>Low</v>
      </c>
      <c r="S22" s="296" t="s">
        <v>181</v>
      </c>
      <c r="T22" s="336"/>
      <c r="U22" s="336"/>
      <c r="V22" s="336"/>
      <c r="W22" s="336"/>
      <c r="X22" s="336"/>
      <c r="Y22" s="337" t="s">
        <v>654</v>
      </c>
      <c r="Z22" s="338" t="s">
        <v>653</v>
      </c>
      <c r="AA22" s="263">
        <v>1</v>
      </c>
      <c r="AB22" s="263">
        <v>1</v>
      </c>
      <c r="AC22" s="263">
        <v>1</v>
      </c>
      <c r="AD22" s="263">
        <v>1</v>
      </c>
      <c r="AE22" s="181">
        <f t="shared" si="54"/>
        <v>1</v>
      </c>
      <c r="AF22" s="260" t="str">
        <f t="shared" si="2"/>
        <v>Very Low</v>
      </c>
      <c r="AG22" s="264">
        <f t="shared" si="3"/>
        <v>1</v>
      </c>
      <c r="AH22" s="264">
        <v>2</v>
      </c>
      <c r="AI22" s="265">
        <v>3</v>
      </c>
      <c r="AJ22" s="265">
        <v>3</v>
      </c>
      <c r="AK22" s="181" t="str">
        <f t="shared" si="36"/>
        <v>23</v>
      </c>
      <c r="AL22" s="260" t="str">
        <f t="shared" si="5"/>
        <v>Low</v>
      </c>
      <c r="AM22" s="296" t="s">
        <v>181</v>
      </c>
      <c r="AN22" s="351"/>
      <c r="AO22" s="351"/>
      <c r="AP22" s="351"/>
      <c r="AQ22" s="351"/>
      <c r="AR22" s="351"/>
      <c r="AS22" s="337" t="s">
        <v>654</v>
      </c>
      <c r="AT22" s="338" t="s">
        <v>653</v>
      </c>
      <c r="AU22" s="453">
        <v>1</v>
      </c>
      <c r="AV22" s="451">
        <v>1</v>
      </c>
      <c r="AW22" s="451">
        <v>1</v>
      </c>
      <c r="AX22" s="451"/>
      <c r="AY22" s="181">
        <f t="shared" si="55"/>
        <v>1</v>
      </c>
      <c r="AZ22" s="172" t="str">
        <f t="shared" si="72"/>
        <v>Very Low</v>
      </c>
      <c r="BA22" s="435">
        <f>VLOOKUP(AU22*AV22,likelihood,2,FALSE)</f>
        <v>1</v>
      </c>
      <c r="BB22" s="452">
        <f>VLOOKUP(BA22*AW22,biorisk,2,FALSE)</f>
        <v>1</v>
      </c>
      <c r="BC22" s="438">
        <v>3</v>
      </c>
      <c r="BD22" s="173">
        <v>3</v>
      </c>
      <c r="BE22" s="181" t="str">
        <f t="shared" si="38"/>
        <v>13</v>
      </c>
      <c r="BF22" s="172" t="str">
        <f t="shared" si="70"/>
        <v>Very Low</v>
      </c>
      <c r="BG22" s="296" t="s">
        <v>181</v>
      </c>
      <c r="BH22" s="351"/>
      <c r="BI22" s="351"/>
      <c r="BJ22" s="351"/>
      <c r="BK22" s="351"/>
      <c r="BL22" s="351"/>
      <c r="BM22" s="337" t="s">
        <v>654</v>
      </c>
      <c r="BN22" s="338" t="s">
        <v>653</v>
      </c>
      <c r="BO22" s="21">
        <v>1</v>
      </c>
      <c r="BP22" s="21">
        <v>1</v>
      </c>
      <c r="BQ22" s="21">
        <v>1</v>
      </c>
      <c r="BR22" s="21"/>
      <c r="BS22" s="181">
        <f t="shared" si="56"/>
        <v>1</v>
      </c>
      <c r="BT22" s="42" t="str">
        <f t="shared" si="74"/>
        <v>Very Low</v>
      </c>
      <c r="BU22" s="43">
        <f>VLOOKUP(BO22*BP22,likelihood,2,FALSE)</f>
        <v>1</v>
      </c>
      <c r="BV22" s="43">
        <f>VLOOKUP(BU22*BQ22,biorisk,2,FALSE)</f>
        <v>1</v>
      </c>
      <c r="BW22" s="44">
        <v>3</v>
      </c>
      <c r="BX22" s="44">
        <v>3</v>
      </c>
      <c r="BY22" s="181" t="str">
        <f t="shared" si="39"/>
        <v>13</v>
      </c>
      <c r="BZ22" s="42" t="str">
        <f>VLOOKUP(BV22&amp;BX22,futurerisk,3,FALSE)</f>
        <v>Very Low</v>
      </c>
      <c r="CA22" s="296" t="s">
        <v>181</v>
      </c>
      <c r="CB22" s="351"/>
      <c r="CC22" s="351"/>
      <c r="CD22" s="351"/>
      <c r="CE22" s="351"/>
      <c r="CF22" s="351"/>
      <c r="CG22" s="337" t="s">
        <v>654</v>
      </c>
      <c r="CH22" s="338" t="s">
        <v>653</v>
      </c>
      <c r="CI22" s="367" t="s">
        <v>185</v>
      </c>
      <c r="CJ22" s="21">
        <v>1</v>
      </c>
      <c r="CK22" s="21">
        <v>1</v>
      </c>
      <c r="CL22" s="21">
        <v>1</v>
      </c>
      <c r="CM22" s="21"/>
      <c r="CN22" s="181">
        <f t="shared" si="57"/>
        <v>1</v>
      </c>
      <c r="CO22" s="42" t="str">
        <f t="shared" si="75"/>
        <v>Very Low</v>
      </c>
      <c r="CP22" s="43">
        <f>VLOOKUP(CJ22*CK22,likelihood,2,FALSE)</f>
        <v>1</v>
      </c>
      <c r="CQ22" s="43">
        <f>VLOOKUP(CP22*CL22,biorisk,2,FALSE)</f>
        <v>1</v>
      </c>
      <c r="CR22" s="44">
        <v>3</v>
      </c>
      <c r="CS22" s="44">
        <v>3</v>
      </c>
      <c r="CT22" s="181" t="str">
        <f t="shared" si="41"/>
        <v>13</v>
      </c>
      <c r="CU22" s="42" t="str">
        <f>VLOOKUP(CQ22&amp;CS22,futurerisk,3,FALSE)</f>
        <v>Very Low</v>
      </c>
      <c r="CV22" s="296" t="s">
        <v>181</v>
      </c>
      <c r="DD22" s="337" t="s">
        <v>654</v>
      </c>
      <c r="DE22" s="338" t="s">
        <v>653</v>
      </c>
      <c r="DF22" s="21">
        <v>1</v>
      </c>
      <c r="DG22" s="21">
        <v>1</v>
      </c>
      <c r="DH22" s="21">
        <v>1</v>
      </c>
      <c r="DI22" s="21"/>
      <c r="DJ22" s="181">
        <f t="shared" si="58"/>
        <v>1</v>
      </c>
      <c r="DK22" s="42" t="str">
        <f t="shared" si="76"/>
        <v>Very Low</v>
      </c>
      <c r="DL22" s="43">
        <f>VLOOKUP(DF22*DG22,likelihood,2,FALSE)</f>
        <v>1</v>
      </c>
      <c r="DM22" s="43">
        <f>VLOOKUP(DL22*DH22,biorisk,2,FALSE)</f>
        <v>1</v>
      </c>
      <c r="DN22" s="44">
        <v>3</v>
      </c>
      <c r="DO22" s="44">
        <v>3</v>
      </c>
      <c r="DP22" s="181" t="str">
        <f t="shared" si="43"/>
        <v>13</v>
      </c>
      <c r="DQ22" s="42" t="str">
        <f>VLOOKUP(DM22&amp;DO22,futurerisk,3,FALSE)</f>
        <v>Very Low</v>
      </c>
      <c r="DR22" s="296" t="s">
        <v>181</v>
      </c>
      <c r="DS22" s="14"/>
      <c r="DT22" s="351"/>
      <c r="DU22" s="351"/>
      <c r="DV22" s="351"/>
      <c r="DW22" s="351"/>
      <c r="DX22" s="351"/>
      <c r="DY22" s="337" t="s">
        <v>654</v>
      </c>
      <c r="DZ22" s="338" t="s">
        <v>653</v>
      </c>
      <c r="EA22" s="21">
        <v>1</v>
      </c>
      <c r="EB22" s="21">
        <v>1</v>
      </c>
      <c r="EC22" s="21">
        <v>1</v>
      </c>
      <c r="ED22" s="21"/>
      <c r="EE22" s="181">
        <f t="shared" si="59"/>
        <v>1</v>
      </c>
      <c r="EF22" s="42" t="str">
        <f t="shared" si="77"/>
        <v>Very Low</v>
      </c>
      <c r="EG22" s="43">
        <f>VLOOKUP(EA22*EB22,likelihood,2,FALSE)</f>
        <v>1</v>
      </c>
      <c r="EH22" s="43">
        <f>VLOOKUP(EG22*EC22,biorisk,2,FALSE)</f>
        <v>1</v>
      </c>
      <c r="EI22" s="44">
        <v>3</v>
      </c>
      <c r="EJ22" s="44">
        <v>3</v>
      </c>
      <c r="EK22" s="181" t="str">
        <f t="shared" si="47"/>
        <v>13</v>
      </c>
      <c r="EL22" s="42" t="str">
        <f>VLOOKUP(EH22&amp;EJ22,futurerisk,3,FALSE)</f>
        <v>Very Low</v>
      </c>
      <c r="EM22" s="296" t="s">
        <v>181</v>
      </c>
      <c r="EN22" s="14"/>
      <c r="EO22" s="336"/>
      <c r="EP22" s="336"/>
      <c r="EQ22" s="336"/>
      <c r="ER22" s="336"/>
      <c r="ES22" s="336"/>
      <c r="ET22" s="337" t="s">
        <v>654</v>
      </c>
      <c r="EU22" s="338" t="s">
        <v>653</v>
      </c>
      <c r="EV22" s="21">
        <v>1</v>
      </c>
      <c r="EW22" s="21">
        <v>1</v>
      </c>
      <c r="EX22" s="21">
        <v>1</v>
      </c>
      <c r="EY22" s="21"/>
      <c r="EZ22" s="181">
        <f t="shared" si="21"/>
        <v>1</v>
      </c>
      <c r="FA22" s="42" t="str">
        <f t="shared" si="22"/>
        <v>Very Low</v>
      </c>
      <c r="FB22" s="43">
        <f t="shared" si="23"/>
        <v>1</v>
      </c>
      <c r="FC22" s="43">
        <f t="shared" si="24"/>
        <v>1</v>
      </c>
      <c r="FD22" s="44">
        <v>3</v>
      </c>
      <c r="FE22" s="44">
        <v>3</v>
      </c>
      <c r="FF22" s="181" t="str">
        <f t="shared" si="49"/>
        <v>13</v>
      </c>
      <c r="FG22" s="42" t="str">
        <f>VLOOKUP(FC22&amp;FE22,futurerisk,3,FALSE)</f>
        <v>Very Low</v>
      </c>
      <c r="FH22" s="296" t="s">
        <v>181</v>
      </c>
      <c r="FI22" s="14"/>
      <c r="FJ22" s="336"/>
      <c r="FK22" s="336"/>
      <c r="FL22" s="336"/>
      <c r="FM22" s="336"/>
      <c r="FN22" s="336"/>
      <c r="FO22" s="337" t="s">
        <v>654</v>
      </c>
      <c r="FP22" s="338" t="s">
        <v>653</v>
      </c>
      <c r="FQ22" s="21">
        <v>1</v>
      </c>
      <c r="FR22" s="21">
        <v>1</v>
      </c>
      <c r="FS22" s="21">
        <v>1</v>
      </c>
      <c r="FT22" s="21"/>
      <c r="FU22" s="181">
        <f t="shared" si="26"/>
        <v>1</v>
      </c>
      <c r="FV22" s="42" t="str">
        <f t="shared" si="27"/>
        <v>Very Low</v>
      </c>
      <c r="FW22" s="43">
        <f t="shared" si="28"/>
        <v>1</v>
      </c>
      <c r="FX22" s="43">
        <f t="shared" si="29"/>
        <v>1</v>
      </c>
      <c r="FY22" s="44">
        <v>3</v>
      </c>
      <c r="FZ22" s="44">
        <v>3</v>
      </c>
      <c r="GA22" s="181" t="str">
        <f t="shared" si="50"/>
        <v>13</v>
      </c>
      <c r="GB22" s="42" t="str">
        <f t="shared" si="30"/>
        <v>Very Low</v>
      </c>
      <c r="GC22" s="296" t="s">
        <v>181</v>
      </c>
      <c r="GD22" s="14"/>
      <c r="GE22" s="336"/>
      <c r="GF22" s="336"/>
      <c r="GG22" s="336"/>
      <c r="GH22" s="336"/>
      <c r="GI22" s="336"/>
      <c r="GJ22" s="337" t="s">
        <v>654</v>
      </c>
      <c r="GK22" s="338" t="s">
        <v>653</v>
      </c>
      <c r="GL22" s="21">
        <v>1</v>
      </c>
      <c r="GM22" s="21">
        <v>1</v>
      </c>
      <c r="GN22" s="21">
        <v>1</v>
      </c>
      <c r="GO22" s="21"/>
      <c r="GP22" s="181">
        <f t="shared" si="60"/>
        <v>1</v>
      </c>
      <c r="GQ22" s="172" t="str">
        <f t="shared" si="31"/>
        <v>Very Low</v>
      </c>
      <c r="GR22" s="380">
        <f t="shared" si="32"/>
        <v>1</v>
      </c>
      <c r="GS22" s="398">
        <v>2</v>
      </c>
      <c r="GT22" s="399">
        <v>3</v>
      </c>
      <c r="GU22" s="399">
        <v>3</v>
      </c>
      <c r="GV22" s="181" t="str">
        <f t="shared" si="51"/>
        <v>23</v>
      </c>
      <c r="GW22" s="172" t="str">
        <f t="shared" si="52"/>
        <v>Low</v>
      </c>
      <c r="GX22" s="296" t="s">
        <v>181</v>
      </c>
      <c r="GY22" s="14"/>
      <c r="GZ22" s="336"/>
      <c r="HA22" s="336"/>
      <c r="HB22" s="336"/>
      <c r="HC22" s="336"/>
      <c r="HD22" s="336"/>
      <c r="HE22" s="337" t="s">
        <v>654</v>
      </c>
      <c r="HF22" s="338" t="s">
        <v>653</v>
      </c>
    </row>
    <row r="23" spans="1:214" ht="100" customHeight="1">
      <c r="A23" s="177" t="s">
        <v>278</v>
      </c>
      <c r="B23" s="175" t="s">
        <v>60</v>
      </c>
      <c r="C23" s="175" t="s">
        <v>39</v>
      </c>
      <c r="D23" s="16" t="s">
        <v>64</v>
      </c>
      <c r="E23" s="497">
        <v>19</v>
      </c>
      <c r="F23" s="38" t="s">
        <v>292</v>
      </c>
      <c r="G23" s="339">
        <v>-1</v>
      </c>
      <c r="H23" s="335">
        <v>-1</v>
      </c>
      <c r="I23" s="335">
        <v>-1</v>
      </c>
      <c r="J23" s="335"/>
      <c r="K23" s="181">
        <f t="shared" si="53"/>
        <v>-1</v>
      </c>
      <c r="L23" s="172" t="str">
        <f t="shared" si="0"/>
        <v>High Priority Data Gap</v>
      </c>
      <c r="M23" s="174">
        <f t="shared" si="1"/>
        <v>1</v>
      </c>
      <c r="N23" s="174">
        <f t="shared" ref="N23:N35" si="86">VLOOKUP(M23*I23,biorisk,2,FALSE)</f>
        <v>-1</v>
      </c>
      <c r="O23" s="173">
        <v>-1</v>
      </c>
      <c r="P23" s="173">
        <v>-1</v>
      </c>
      <c r="Q23" s="181" t="str">
        <f t="shared" si="34"/>
        <v>-1-1</v>
      </c>
      <c r="R23" s="172" t="str">
        <f t="shared" si="35"/>
        <v>High Priority Data Gap</v>
      </c>
      <c r="S23" s="296"/>
      <c r="T23" s="336"/>
      <c r="U23" s="336"/>
      <c r="V23" s="336"/>
      <c r="W23" s="336"/>
      <c r="X23" s="336"/>
      <c r="Y23" s="337" t="s">
        <v>684</v>
      </c>
      <c r="Z23" s="338" t="s">
        <v>685</v>
      </c>
      <c r="AA23" s="339">
        <v>-1</v>
      </c>
      <c r="AB23" s="335">
        <v>-1</v>
      </c>
      <c r="AC23" s="335">
        <v>-1</v>
      </c>
      <c r="AD23" s="335"/>
      <c r="AE23" s="181">
        <f t="shared" si="54"/>
        <v>-1</v>
      </c>
      <c r="AF23" s="172" t="str">
        <f>VLOOKUP(AG23*AC23,biorisk,3,FALSE)</f>
        <v>High Priority Data Gap</v>
      </c>
      <c r="AG23" s="174">
        <f t="shared" si="3"/>
        <v>1</v>
      </c>
      <c r="AH23" s="174">
        <f t="shared" ref="AH23:AH24" si="87">VLOOKUP(AG23*AC23,biorisk,2,FALSE)</f>
        <v>-1</v>
      </c>
      <c r="AI23" s="173">
        <v>-1</v>
      </c>
      <c r="AJ23" s="173">
        <v>-1</v>
      </c>
      <c r="AK23" s="181" t="str">
        <f t="shared" si="36"/>
        <v>-1-1</v>
      </c>
      <c r="AL23" s="172" t="str">
        <f t="shared" si="5"/>
        <v>High Priority Data Gap</v>
      </c>
      <c r="AM23" s="296"/>
      <c r="AN23" s="351"/>
      <c r="AO23" s="351"/>
      <c r="AP23" s="351"/>
      <c r="AQ23" s="351"/>
      <c r="AR23" s="351"/>
      <c r="AS23" s="337" t="s">
        <v>684</v>
      </c>
      <c r="AT23" s="338" t="s">
        <v>685</v>
      </c>
      <c r="AU23" s="339">
        <v>-1</v>
      </c>
      <c r="AV23" s="335">
        <v>-1</v>
      </c>
      <c r="AW23" s="335">
        <v>-1</v>
      </c>
      <c r="AX23" s="335"/>
      <c r="AY23" s="181">
        <f t="shared" si="55"/>
        <v>-1</v>
      </c>
      <c r="AZ23" s="172" t="str">
        <f t="shared" si="72"/>
        <v>High Priority Data Gap</v>
      </c>
      <c r="BA23" s="174">
        <f t="shared" ref="BA23:BA24" si="88">VLOOKUP(AU23*AV23,likelihood,2,FALSE)</f>
        <v>1</v>
      </c>
      <c r="BB23" s="174">
        <f t="shared" ref="BB23:BB24" si="89">VLOOKUP(BA23*AW23,biorisk,2,FALSE)</f>
        <v>-1</v>
      </c>
      <c r="BC23" s="173">
        <v>-1</v>
      </c>
      <c r="BD23" s="173">
        <v>-1</v>
      </c>
      <c r="BE23" s="181" t="str">
        <f t="shared" si="38"/>
        <v>-1-1</v>
      </c>
      <c r="BF23" s="172" t="str">
        <f t="shared" si="70"/>
        <v>High Priority Data Gap</v>
      </c>
      <c r="BG23" s="296"/>
      <c r="BH23" s="351"/>
      <c r="BI23" s="351"/>
      <c r="BJ23" s="351"/>
      <c r="BK23" s="351"/>
      <c r="BL23" s="351"/>
      <c r="BM23" s="337" t="s">
        <v>684</v>
      </c>
      <c r="BN23" s="338" t="s">
        <v>685</v>
      </c>
      <c r="BO23" s="339">
        <v>-1</v>
      </c>
      <c r="BP23" s="335">
        <v>-1</v>
      </c>
      <c r="BQ23" s="335">
        <v>-1</v>
      </c>
      <c r="BR23" s="335"/>
      <c r="BS23" s="181">
        <f t="shared" si="56"/>
        <v>-1</v>
      </c>
      <c r="BT23" s="172" t="str">
        <f t="shared" si="74"/>
        <v>High Priority Data Gap</v>
      </c>
      <c r="BU23" s="174">
        <f t="shared" ref="BU23:BU24" si="90">VLOOKUP(BO23*BP23,likelihood,2,FALSE)</f>
        <v>1</v>
      </c>
      <c r="BV23" s="174">
        <f t="shared" ref="BV23:BV24" si="91">VLOOKUP(BU23*BQ23,biorisk,2,FALSE)</f>
        <v>-1</v>
      </c>
      <c r="BW23" s="173">
        <v>-1</v>
      </c>
      <c r="BX23" s="173">
        <v>-1</v>
      </c>
      <c r="BY23" s="181" t="str">
        <f t="shared" si="39"/>
        <v>-1-1</v>
      </c>
      <c r="BZ23" s="172" t="str">
        <f t="shared" ref="BZ23:BZ24" si="92">VLOOKUP(BV23&amp;BX23,futurerisk,3,FALSE)</f>
        <v>High Priority Data Gap</v>
      </c>
      <c r="CA23" s="296"/>
      <c r="CB23" s="351"/>
      <c r="CC23" s="351"/>
      <c r="CD23" s="351"/>
      <c r="CE23" s="351"/>
      <c r="CF23" s="351"/>
      <c r="CG23" s="337" t="s">
        <v>684</v>
      </c>
      <c r="CH23" s="338" t="s">
        <v>685</v>
      </c>
      <c r="CI23" s="367" t="s">
        <v>292</v>
      </c>
      <c r="CJ23" s="339">
        <v>-1</v>
      </c>
      <c r="CK23" s="335">
        <v>-1</v>
      </c>
      <c r="CL23" s="335">
        <v>-1</v>
      </c>
      <c r="CM23" s="335"/>
      <c r="CN23" s="181">
        <f t="shared" si="57"/>
        <v>-1</v>
      </c>
      <c r="CO23" s="172" t="str">
        <f t="shared" si="75"/>
        <v>High Priority Data Gap</v>
      </c>
      <c r="CP23" s="174">
        <f t="shared" ref="CP23:CP24" si="93">VLOOKUP(CJ23*CK23,likelihood,2,FALSE)</f>
        <v>1</v>
      </c>
      <c r="CQ23" s="174">
        <f t="shared" ref="CQ23:CQ24" si="94">VLOOKUP(CP23*CL23,biorisk,2,FALSE)</f>
        <v>-1</v>
      </c>
      <c r="CR23" s="173">
        <v>-1</v>
      </c>
      <c r="CS23" s="173">
        <v>-1</v>
      </c>
      <c r="CT23" s="181" t="str">
        <f t="shared" si="41"/>
        <v>-1-1</v>
      </c>
      <c r="CU23" s="172" t="str">
        <f t="shared" ref="CU23:CU24" si="95">VLOOKUP(CQ23&amp;CS23,futurerisk,3,FALSE)</f>
        <v>High Priority Data Gap</v>
      </c>
      <c r="CV23" s="296" t="s">
        <v>181</v>
      </c>
      <c r="CW23" s="364" t="s">
        <v>686</v>
      </c>
      <c r="CX23" s="364" t="s">
        <v>687</v>
      </c>
      <c r="CY23" s="364" t="s">
        <v>688</v>
      </c>
      <c r="CZ23" s="365" t="s">
        <v>689</v>
      </c>
      <c r="DA23" s="365" t="s">
        <v>645</v>
      </c>
      <c r="DB23" s="365" t="s">
        <v>690</v>
      </c>
      <c r="DC23" s="364"/>
      <c r="DD23" s="337" t="s">
        <v>684</v>
      </c>
      <c r="DE23" s="338" t="s">
        <v>685</v>
      </c>
      <c r="DF23" s="339">
        <v>-1</v>
      </c>
      <c r="DG23" s="335">
        <v>-1</v>
      </c>
      <c r="DH23" s="335">
        <v>-1</v>
      </c>
      <c r="DI23" s="335"/>
      <c r="DJ23" s="181">
        <f t="shared" si="58"/>
        <v>-1</v>
      </c>
      <c r="DK23" s="172" t="str">
        <f t="shared" si="13"/>
        <v>High Priority Data Gap</v>
      </c>
      <c r="DL23" s="174">
        <f t="shared" si="14"/>
        <v>1</v>
      </c>
      <c r="DM23" s="379">
        <f t="shared" si="15"/>
        <v>-1</v>
      </c>
      <c r="DN23" s="173">
        <v>-1</v>
      </c>
      <c r="DO23" s="173">
        <v>-1</v>
      </c>
      <c r="DP23" s="181" t="str">
        <f t="shared" si="43"/>
        <v>-1-1</v>
      </c>
      <c r="DQ23" s="172" t="str">
        <f t="shared" si="16"/>
        <v>High Priority Data Gap</v>
      </c>
      <c r="DR23" s="296"/>
      <c r="DS23" s="14"/>
      <c r="DT23" s="351"/>
      <c r="DU23" s="351"/>
      <c r="DV23" s="351"/>
      <c r="DW23" s="351"/>
      <c r="DX23" s="351"/>
      <c r="DY23" s="337" t="s">
        <v>684</v>
      </c>
      <c r="DZ23" s="338" t="s">
        <v>685</v>
      </c>
      <c r="EA23" s="339">
        <v>-1</v>
      </c>
      <c r="EB23" s="335">
        <v>-1</v>
      </c>
      <c r="EC23" s="335">
        <v>-1</v>
      </c>
      <c r="ED23" s="335"/>
      <c r="EE23" s="181">
        <f t="shared" si="59"/>
        <v>-1</v>
      </c>
      <c r="EF23" s="172" t="str">
        <f t="shared" si="77"/>
        <v>High Priority Data Gap</v>
      </c>
      <c r="EG23" s="174">
        <f t="shared" ref="EG23:EG24" si="96">VLOOKUP(EA23*EB23,likelihood,2,FALSE)</f>
        <v>1</v>
      </c>
      <c r="EH23" s="174">
        <f t="shared" ref="EH23:EH24" si="97">VLOOKUP(EG23*EC23,biorisk,2,FALSE)</f>
        <v>-1</v>
      </c>
      <c r="EI23" s="173">
        <v>-1</v>
      </c>
      <c r="EJ23" s="173">
        <v>-1</v>
      </c>
      <c r="EK23" s="181" t="str">
        <f t="shared" si="47"/>
        <v>-1-1</v>
      </c>
      <c r="EL23" s="172" t="str">
        <f t="shared" ref="EL23:EL24" si="98">VLOOKUP(EH23&amp;EJ23,futurerisk,3,FALSE)</f>
        <v>High Priority Data Gap</v>
      </c>
      <c r="EM23" s="296"/>
      <c r="EN23" s="14"/>
      <c r="EO23" s="336"/>
      <c r="EP23" s="336"/>
      <c r="EQ23" s="336"/>
      <c r="ER23" s="336"/>
      <c r="ES23" s="336"/>
      <c r="ET23" s="337" t="s">
        <v>684</v>
      </c>
      <c r="EU23" s="338" t="s">
        <v>685</v>
      </c>
      <c r="EV23" s="339"/>
      <c r="EW23" s="335"/>
      <c r="EX23" s="335"/>
      <c r="EY23" s="335"/>
      <c r="EZ23" s="181">
        <f t="shared" si="21"/>
        <v>0</v>
      </c>
      <c r="FA23" s="172" t="str">
        <f t="shared" si="22"/>
        <v>Low Priority Data Gap</v>
      </c>
      <c r="FB23" s="380">
        <f t="shared" si="23"/>
        <v>0</v>
      </c>
      <c r="FC23" s="379">
        <f t="shared" si="24"/>
        <v>0</v>
      </c>
      <c r="FD23" s="173"/>
      <c r="FE23" s="173"/>
      <c r="FF23" s="181" t="str">
        <f t="shared" si="49"/>
        <v>0</v>
      </c>
      <c r="FG23" s="172" t="str">
        <f t="shared" si="25"/>
        <v>Low Priority Data Gap</v>
      </c>
      <c r="FH23" s="296"/>
      <c r="FI23" s="14"/>
      <c r="FJ23" s="336"/>
      <c r="FK23" s="336"/>
      <c r="FL23" s="336"/>
      <c r="FM23" s="336"/>
      <c r="FN23" s="336"/>
      <c r="FO23" s="337" t="s">
        <v>684</v>
      </c>
      <c r="FP23" s="338" t="s">
        <v>685</v>
      </c>
      <c r="FQ23" s="339"/>
      <c r="FR23" s="335"/>
      <c r="FS23" s="335"/>
      <c r="FT23" s="335"/>
      <c r="FU23" s="181">
        <f t="shared" si="26"/>
        <v>0</v>
      </c>
      <c r="FV23" s="172" t="str">
        <f t="shared" si="27"/>
        <v>Low Priority Data Gap</v>
      </c>
      <c r="FW23" s="380">
        <f t="shared" si="28"/>
        <v>0</v>
      </c>
      <c r="FX23" s="379">
        <f t="shared" si="29"/>
        <v>0</v>
      </c>
      <c r="FY23" s="335"/>
      <c r="FZ23" s="335"/>
      <c r="GA23" s="181" t="str">
        <f t="shared" si="50"/>
        <v>0</v>
      </c>
      <c r="GB23" s="172" t="str">
        <f t="shared" si="30"/>
        <v>Low Priority Data Gap</v>
      </c>
      <c r="GC23" s="296"/>
      <c r="GD23" s="14"/>
      <c r="GE23" s="336"/>
      <c r="GF23" s="336"/>
      <c r="GG23" s="336"/>
      <c r="GH23" s="336"/>
      <c r="GI23" s="336"/>
      <c r="GJ23" s="337" t="s">
        <v>684</v>
      </c>
      <c r="GK23" s="338" t="s">
        <v>685</v>
      </c>
      <c r="GL23" s="339"/>
      <c r="GM23" s="335"/>
      <c r="GN23" s="335"/>
      <c r="GO23" s="335"/>
      <c r="GP23" s="181">
        <f t="shared" si="60"/>
        <v>0</v>
      </c>
      <c r="GQ23" s="172" t="str">
        <f t="shared" si="31"/>
        <v>Low Priority Data Gap</v>
      </c>
      <c r="GR23" s="380">
        <f t="shared" si="32"/>
        <v>0</v>
      </c>
      <c r="GS23" s="379">
        <f t="shared" si="33"/>
        <v>0</v>
      </c>
      <c r="GT23" s="173"/>
      <c r="GU23" s="173"/>
      <c r="GV23" s="181" t="str">
        <f t="shared" si="51"/>
        <v>0</v>
      </c>
      <c r="GW23" s="172" t="str">
        <f t="shared" si="52"/>
        <v>Low Priority Data Gap</v>
      </c>
      <c r="GX23" s="296"/>
      <c r="GY23" s="14"/>
      <c r="GZ23" s="336"/>
      <c r="HA23" s="336"/>
      <c r="HB23" s="336"/>
      <c r="HC23" s="336"/>
      <c r="HD23" s="336"/>
      <c r="HE23" s="337" t="s">
        <v>684</v>
      </c>
      <c r="HF23" s="338" t="s">
        <v>685</v>
      </c>
    </row>
    <row r="24" spans="1:214" s="4" customFormat="1" ht="100" customHeight="1">
      <c r="A24" s="177" t="s">
        <v>278</v>
      </c>
      <c r="B24" s="175" t="s">
        <v>60</v>
      </c>
      <c r="C24" s="175" t="s">
        <v>39</v>
      </c>
      <c r="D24" s="16" t="s">
        <v>65</v>
      </c>
      <c r="E24" s="497">
        <v>20</v>
      </c>
      <c r="F24" s="38" t="s">
        <v>304</v>
      </c>
      <c r="G24" s="339">
        <v>-1</v>
      </c>
      <c r="H24" s="335">
        <v>-1</v>
      </c>
      <c r="I24" s="335">
        <v>-1</v>
      </c>
      <c r="J24" s="335"/>
      <c r="K24" s="181">
        <f t="shared" si="53"/>
        <v>-1</v>
      </c>
      <c r="L24" s="172" t="str">
        <f t="shared" si="0"/>
        <v>High Priority Data Gap</v>
      </c>
      <c r="M24" s="174">
        <f t="shared" si="1"/>
        <v>1</v>
      </c>
      <c r="N24" s="174">
        <f t="shared" si="86"/>
        <v>-1</v>
      </c>
      <c r="O24" s="173">
        <v>-1</v>
      </c>
      <c r="P24" s="173">
        <v>-1</v>
      </c>
      <c r="Q24" s="181" t="str">
        <f t="shared" si="34"/>
        <v>-1-1</v>
      </c>
      <c r="R24" s="172" t="str">
        <f t="shared" si="35"/>
        <v>High Priority Data Gap</v>
      </c>
      <c r="S24" s="296" t="s">
        <v>181</v>
      </c>
      <c r="T24" s="336"/>
      <c r="U24" s="336"/>
      <c r="V24" s="336"/>
      <c r="W24" s="336"/>
      <c r="X24" s="336"/>
      <c r="Y24" s="337" t="s">
        <v>654</v>
      </c>
      <c r="Z24" s="338" t="s">
        <v>653</v>
      </c>
      <c r="AA24" s="339">
        <v>-1</v>
      </c>
      <c r="AB24" s="335">
        <v>-1</v>
      </c>
      <c r="AC24" s="335">
        <v>-1</v>
      </c>
      <c r="AD24" s="335"/>
      <c r="AE24" s="181">
        <f t="shared" si="54"/>
        <v>-1</v>
      </c>
      <c r="AF24" s="172" t="str">
        <f>VLOOKUP(AG24*AC24,biorisk,3,FALSE)</f>
        <v>High Priority Data Gap</v>
      </c>
      <c r="AG24" s="174">
        <f t="shared" si="3"/>
        <v>1</v>
      </c>
      <c r="AH24" s="174">
        <f t="shared" si="87"/>
        <v>-1</v>
      </c>
      <c r="AI24" s="173">
        <v>-1</v>
      </c>
      <c r="AJ24" s="173">
        <v>-1</v>
      </c>
      <c r="AK24" s="181" t="str">
        <f t="shared" si="36"/>
        <v>-1-1</v>
      </c>
      <c r="AL24" s="172" t="str">
        <f t="shared" si="5"/>
        <v>High Priority Data Gap</v>
      </c>
      <c r="AM24" s="296" t="s">
        <v>181</v>
      </c>
      <c r="AN24" s="351"/>
      <c r="AO24" s="351"/>
      <c r="AP24" s="351"/>
      <c r="AQ24" s="351"/>
      <c r="AR24" s="351"/>
      <c r="AS24" s="337" t="s">
        <v>654</v>
      </c>
      <c r="AT24" s="338" t="s">
        <v>653</v>
      </c>
      <c r="AU24" s="339">
        <v>-1</v>
      </c>
      <c r="AV24" s="335">
        <v>-1</v>
      </c>
      <c r="AW24" s="335">
        <v>-1</v>
      </c>
      <c r="AX24" s="335"/>
      <c r="AY24" s="181">
        <f t="shared" si="55"/>
        <v>-1</v>
      </c>
      <c r="AZ24" s="172" t="str">
        <f t="shared" si="72"/>
        <v>High Priority Data Gap</v>
      </c>
      <c r="BA24" s="174">
        <f t="shared" si="88"/>
        <v>1</v>
      </c>
      <c r="BB24" s="174">
        <f t="shared" si="89"/>
        <v>-1</v>
      </c>
      <c r="BC24" s="173">
        <v>-1</v>
      </c>
      <c r="BD24" s="173">
        <v>-1</v>
      </c>
      <c r="BE24" s="181" t="str">
        <f t="shared" si="38"/>
        <v>-1-1</v>
      </c>
      <c r="BF24" s="172" t="str">
        <f t="shared" si="70"/>
        <v>High Priority Data Gap</v>
      </c>
      <c r="BG24" s="296" t="s">
        <v>181</v>
      </c>
      <c r="BH24" s="351"/>
      <c r="BI24" s="351"/>
      <c r="BJ24" s="351"/>
      <c r="BK24" s="351"/>
      <c r="BL24" s="351"/>
      <c r="BM24" s="337" t="s">
        <v>654</v>
      </c>
      <c r="BN24" s="338" t="s">
        <v>653</v>
      </c>
      <c r="BO24" s="339">
        <v>-1</v>
      </c>
      <c r="BP24" s="335">
        <v>-1</v>
      </c>
      <c r="BQ24" s="335">
        <v>-1</v>
      </c>
      <c r="BR24" s="335"/>
      <c r="BS24" s="181">
        <f t="shared" si="56"/>
        <v>-1</v>
      </c>
      <c r="BT24" s="172" t="str">
        <f t="shared" si="74"/>
        <v>High Priority Data Gap</v>
      </c>
      <c r="BU24" s="174">
        <f t="shared" si="90"/>
        <v>1</v>
      </c>
      <c r="BV24" s="174">
        <f t="shared" si="91"/>
        <v>-1</v>
      </c>
      <c r="BW24" s="173">
        <v>-1</v>
      </c>
      <c r="BX24" s="173">
        <v>-1</v>
      </c>
      <c r="BY24" s="181" t="str">
        <f t="shared" si="39"/>
        <v>-1-1</v>
      </c>
      <c r="BZ24" s="172" t="str">
        <f t="shared" si="92"/>
        <v>High Priority Data Gap</v>
      </c>
      <c r="CA24" s="296" t="s">
        <v>181</v>
      </c>
      <c r="CB24" s="351"/>
      <c r="CC24" s="351"/>
      <c r="CD24" s="351"/>
      <c r="CE24" s="351"/>
      <c r="CF24" s="351"/>
      <c r="CG24" s="337" t="s">
        <v>654</v>
      </c>
      <c r="CH24" s="338" t="s">
        <v>653</v>
      </c>
      <c r="CI24" s="367" t="s">
        <v>304</v>
      </c>
      <c r="CJ24" s="339">
        <v>-1</v>
      </c>
      <c r="CK24" s="335">
        <v>-1</v>
      </c>
      <c r="CL24" s="335">
        <v>-1</v>
      </c>
      <c r="CM24" s="335"/>
      <c r="CN24" s="181">
        <f t="shared" si="57"/>
        <v>-1</v>
      </c>
      <c r="CO24" s="172" t="str">
        <f t="shared" si="75"/>
        <v>High Priority Data Gap</v>
      </c>
      <c r="CP24" s="174">
        <f t="shared" si="93"/>
        <v>1</v>
      </c>
      <c r="CQ24" s="174">
        <f t="shared" si="94"/>
        <v>-1</v>
      </c>
      <c r="CR24" s="173">
        <v>-1</v>
      </c>
      <c r="CS24" s="173">
        <v>-1</v>
      </c>
      <c r="CT24" s="181" t="str">
        <f t="shared" si="41"/>
        <v>-1-1</v>
      </c>
      <c r="CU24" s="172" t="str">
        <f t="shared" si="95"/>
        <v>High Priority Data Gap</v>
      </c>
      <c r="CV24" s="296" t="s">
        <v>181</v>
      </c>
      <c r="CW24" s="368"/>
      <c r="CX24" s="368"/>
      <c r="CY24" s="368"/>
      <c r="CZ24" s="368"/>
      <c r="DA24" s="368"/>
      <c r="DB24" s="368"/>
      <c r="DC24" s="368"/>
      <c r="DD24" s="337" t="s">
        <v>654</v>
      </c>
      <c r="DE24" s="338" t="s">
        <v>653</v>
      </c>
      <c r="DF24" s="339">
        <v>-1</v>
      </c>
      <c r="DG24" s="335">
        <v>-1</v>
      </c>
      <c r="DH24" s="335">
        <v>-1</v>
      </c>
      <c r="DI24" s="335"/>
      <c r="DJ24" s="181">
        <f t="shared" si="58"/>
        <v>-1</v>
      </c>
      <c r="DK24" s="172" t="str">
        <f>VLOOKUP(DL24*DH24,biorisk,3,FALSE)</f>
        <v>High Priority Data Gap</v>
      </c>
      <c r="DL24" s="174">
        <f t="shared" si="14"/>
        <v>1</v>
      </c>
      <c r="DM24" s="174">
        <f t="shared" si="15"/>
        <v>-1</v>
      </c>
      <c r="DN24" s="173">
        <v>-1</v>
      </c>
      <c r="DO24" s="173">
        <v>-1</v>
      </c>
      <c r="DP24" s="181" t="str">
        <f t="shared" si="43"/>
        <v>-1-1</v>
      </c>
      <c r="DQ24" s="172" t="str">
        <f t="shared" si="16"/>
        <v>High Priority Data Gap</v>
      </c>
      <c r="DR24" s="296" t="s">
        <v>181</v>
      </c>
      <c r="DS24" s="14"/>
      <c r="DT24" s="351"/>
      <c r="DU24" s="351"/>
      <c r="DV24" s="351"/>
      <c r="DW24" s="351"/>
      <c r="DX24" s="351"/>
      <c r="DY24" s="337" t="s">
        <v>654</v>
      </c>
      <c r="DZ24" s="338" t="s">
        <v>653</v>
      </c>
      <c r="EA24" s="339">
        <v>-1</v>
      </c>
      <c r="EB24" s="335">
        <v>-1</v>
      </c>
      <c r="EC24" s="335">
        <v>-1</v>
      </c>
      <c r="ED24" s="335"/>
      <c r="EE24" s="181">
        <f t="shared" si="59"/>
        <v>-1</v>
      </c>
      <c r="EF24" s="172" t="str">
        <f t="shared" si="77"/>
        <v>High Priority Data Gap</v>
      </c>
      <c r="EG24" s="174">
        <f t="shared" si="96"/>
        <v>1</v>
      </c>
      <c r="EH24" s="174">
        <f t="shared" si="97"/>
        <v>-1</v>
      </c>
      <c r="EI24" s="173">
        <v>-1</v>
      </c>
      <c r="EJ24" s="173">
        <v>-1</v>
      </c>
      <c r="EK24" s="181" t="str">
        <f t="shared" si="47"/>
        <v>-1-1</v>
      </c>
      <c r="EL24" s="172" t="str">
        <f t="shared" si="98"/>
        <v>High Priority Data Gap</v>
      </c>
      <c r="EM24" s="296" t="s">
        <v>181</v>
      </c>
      <c r="EN24" s="14"/>
      <c r="EO24" s="336"/>
      <c r="EP24" s="336"/>
      <c r="EQ24" s="336"/>
      <c r="ER24" s="336"/>
      <c r="ES24" s="336"/>
      <c r="ET24" s="337" t="s">
        <v>654</v>
      </c>
      <c r="EU24" s="338" t="s">
        <v>653</v>
      </c>
      <c r="EV24" s="339">
        <v>-1</v>
      </c>
      <c r="EW24" s="335">
        <v>-1</v>
      </c>
      <c r="EX24" s="335">
        <v>-1</v>
      </c>
      <c r="EY24" s="335"/>
      <c r="EZ24" s="181">
        <f t="shared" si="21"/>
        <v>-1</v>
      </c>
      <c r="FA24" s="172" t="str">
        <f t="shared" si="22"/>
        <v>High Priority Data Gap</v>
      </c>
      <c r="FB24" s="174">
        <f t="shared" si="23"/>
        <v>1</v>
      </c>
      <c r="FC24" s="174">
        <f t="shared" si="24"/>
        <v>-1</v>
      </c>
      <c r="FD24" s="173">
        <v>-1</v>
      </c>
      <c r="FE24" s="173">
        <v>-1</v>
      </c>
      <c r="FF24" s="181" t="str">
        <f t="shared" si="49"/>
        <v>-1-1</v>
      </c>
      <c r="FG24" s="172" t="str">
        <f t="shared" si="25"/>
        <v>High Priority Data Gap</v>
      </c>
      <c r="FH24" s="296" t="s">
        <v>181</v>
      </c>
      <c r="FI24" s="14"/>
      <c r="FJ24" s="336"/>
      <c r="FK24" s="336"/>
      <c r="FL24" s="336"/>
      <c r="FM24" s="336"/>
      <c r="FN24" s="336"/>
      <c r="FO24" s="337" t="s">
        <v>654</v>
      </c>
      <c r="FP24" s="338" t="s">
        <v>653</v>
      </c>
      <c r="FQ24" s="339">
        <v>-1</v>
      </c>
      <c r="FR24" s="335">
        <v>-1</v>
      </c>
      <c r="FS24" s="335">
        <v>-1</v>
      </c>
      <c r="FT24" s="335"/>
      <c r="FU24" s="181">
        <f t="shared" si="26"/>
        <v>-1</v>
      </c>
      <c r="FV24" s="172" t="str">
        <f t="shared" si="27"/>
        <v>High Priority Data Gap</v>
      </c>
      <c r="FW24" s="174">
        <f t="shared" si="28"/>
        <v>1</v>
      </c>
      <c r="FX24" s="174">
        <f t="shared" si="29"/>
        <v>-1</v>
      </c>
      <c r="FY24" s="173">
        <v>-1</v>
      </c>
      <c r="FZ24" s="173">
        <v>-1</v>
      </c>
      <c r="GA24" s="181" t="str">
        <f t="shared" si="50"/>
        <v>-1-1</v>
      </c>
      <c r="GB24" s="172" t="str">
        <f t="shared" si="30"/>
        <v>High Priority Data Gap</v>
      </c>
      <c r="GC24" s="296" t="s">
        <v>181</v>
      </c>
      <c r="GD24" s="14"/>
      <c r="GE24" s="336"/>
      <c r="GF24" s="336"/>
      <c r="GG24" s="336"/>
      <c r="GH24" s="336"/>
      <c r="GI24" s="336"/>
      <c r="GJ24" s="337" t="s">
        <v>654</v>
      </c>
      <c r="GK24" s="338" t="s">
        <v>653</v>
      </c>
      <c r="GL24" s="21">
        <v>1</v>
      </c>
      <c r="GM24" s="21">
        <v>1</v>
      </c>
      <c r="GN24" s="21">
        <v>1</v>
      </c>
      <c r="GO24" s="21"/>
      <c r="GP24" s="181">
        <f t="shared" si="60"/>
        <v>1</v>
      </c>
      <c r="GQ24" s="172" t="str">
        <f t="shared" si="31"/>
        <v>Very Low</v>
      </c>
      <c r="GR24" s="380">
        <f t="shared" si="32"/>
        <v>1</v>
      </c>
      <c r="GS24" s="398">
        <v>2</v>
      </c>
      <c r="GT24" s="399">
        <v>3</v>
      </c>
      <c r="GU24" s="399">
        <v>1</v>
      </c>
      <c r="GV24" s="181" t="str">
        <f t="shared" si="51"/>
        <v>21</v>
      </c>
      <c r="GW24" s="172" t="str">
        <f t="shared" si="52"/>
        <v>Very Low</v>
      </c>
      <c r="GX24" s="296" t="s">
        <v>181</v>
      </c>
      <c r="GY24" s="14"/>
      <c r="GZ24" s="336"/>
      <c r="HA24" s="336"/>
      <c r="HB24" s="336"/>
      <c r="HC24" s="336"/>
      <c r="HD24" s="336"/>
      <c r="HE24" s="337" t="s">
        <v>654</v>
      </c>
      <c r="HF24" s="338" t="s">
        <v>653</v>
      </c>
    </row>
    <row r="25" spans="1:214" s="4" customFormat="1" ht="100" customHeight="1">
      <c r="A25" s="177" t="s">
        <v>314</v>
      </c>
      <c r="B25" s="175" t="s">
        <v>60</v>
      </c>
      <c r="C25" s="175" t="s">
        <v>54</v>
      </c>
      <c r="D25" s="16" t="s">
        <v>66</v>
      </c>
      <c r="E25" s="497">
        <v>21</v>
      </c>
      <c r="F25" s="38" t="s">
        <v>315</v>
      </c>
      <c r="G25" s="339">
        <v>1</v>
      </c>
      <c r="H25" s="335">
        <v>1</v>
      </c>
      <c r="I25" s="335">
        <v>1</v>
      </c>
      <c r="J25" s="335"/>
      <c r="K25" s="181">
        <f t="shared" si="53"/>
        <v>1</v>
      </c>
      <c r="L25" s="172" t="str">
        <f t="shared" si="0"/>
        <v>Very Low</v>
      </c>
      <c r="M25" s="174">
        <f t="shared" si="1"/>
        <v>1</v>
      </c>
      <c r="N25" s="174">
        <f t="shared" si="86"/>
        <v>1</v>
      </c>
      <c r="O25" s="173">
        <v>1</v>
      </c>
      <c r="P25" s="173">
        <v>1</v>
      </c>
      <c r="Q25" s="181" t="str">
        <f t="shared" si="34"/>
        <v>11</v>
      </c>
      <c r="R25" s="172" t="str">
        <f t="shared" si="35"/>
        <v>Very Low</v>
      </c>
      <c r="S25" s="296"/>
      <c r="T25" s="336"/>
      <c r="U25" s="336"/>
      <c r="V25" s="336"/>
      <c r="W25" s="336"/>
      <c r="X25" s="336"/>
      <c r="Y25" s="337" t="s">
        <v>691</v>
      </c>
      <c r="Z25" s="338" t="s">
        <v>692</v>
      </c>
      <c r="AA25" s="263">
        <v>1</v>
      </c>
      <c r="AB25" s="263">
        <v>1</v>
      </c>
      <c r="AC25" s="263">
        <v>1</v>
      </c>
      <c r="AD25" s="263"/>
      <c r="AE25" s="181">
        <f t="shared" si="54"/>
        <v>1</v>
      </c>
      <c r="AF25" s="172" t="str">
        <f>VLOOKUP(AG25*AC25,biorisk,3,FALSE)</f>
        <v>Very Low</v>
      </c>
      <c r="AG25" s="174">
        <f>VLOOKUP(AA25*AB25,likelihood,2,FALSE)</f>
        <v>1</v>
      </c>
      <c r="AH25" s="174">
        <f>VLOOKUP(AG25*AC25,biorisk,2,FALSE)</f>
        <v>1</v>
      </c>
      <c r="AI25" s="265">
        <v>1</v>
      </c>
      <c r="AJ25" s="265">
        <v>1</v>
      </c>
      <c r="AK25" s="181" t="str">
        <f t="shared" si="36"/>
        <v>11</v>
      </c>
      <c r="AL25" s="172" t="str">
        <f t="shared" si="5"/>
        <v>Very Low</v>
      </c>
      <c r="AM25" s="296"/>
      <c r="AN25" s="351"/>
      <c r="AO25" s="351"/>
      <c r="AP25" s="351"/>
      <c r="AQ25" s="351"/>
      <c r="AR25" s="351"/>
      <c r="AS25" s="337" t="s">
        <v>691</v>
      </c>
      <c r="AT25" s="338" t="s">
        <v>692</v>
      </c>
      <c r="AU25" s="453">
        <v>1</v>
      </c>
      <c r="AV25" s="451">
        <v>1</v>
      </c>
      <c r="AW25" s="451">
        <v>1</v>
      </c>
      <c r="AX25" s="451"/>
      <c r="AY25" s="181">
        <f t="shared" si="55"/>
        <v>1</v>
      </c>
      <c r="AZ25" s="172" t="str">
        <f t="shared" si="37"/>
        <v>Very Low</v>
      </c>
      <c r="BA25" s="435">
        <f t="shared" si="6"/>
        <v>1</v>
      </c>
      <c r="BB25" s="452">
        <f>VLOOKUP(BA25*AW25,biorisk,2,FALSE)</f>
        <v>1</v>
      </c>
      <c r="BC25" s="438">
        <v>1</v>
      </c>
      <c r="BD25" s="173">
        <v>1</v>
      </c>
      <c r="BE25" s="181" t="str">
        <f t="shared" si="38"/>
        <v>11</v>
      </c>
      <c r="BF25" s="172" t="str">
        <f t="shared" si="70"/>
        <v>Very Low</v>
      </c>
      <c r="BG25" s="296"/>
      <c r="BH25" s="351"/>
      <c r="BI25" s="351"/>
      <c r="BJ25" s="351"/>
      <c r="BK25" s="351"/>
      <c r="BL25" s="351"/>
      <c r="BM25" s="337" t="s">
        <v>691</v>
      </c>
      <c r="BN25" s="338" t="s">
        <v>692</v>
      </c>
      <c r="BO25" s="339">
        <v>1</v>
      </c>
      <c r="BP25" s="335">
        <v>1</v>
      </c>
      <c r="BQ25" s="335">
        <v>1</v>
      </c>
      <c r="BR25" s="335"/>
      <c r="BS25" s="181">
        <f t="shared" si="56"/>
        <v>1</v>
      </c>
      <c r="BT25" s="172" t="str">
        <f t="shared" si="7"/>
        <v>Very Low</v>
      </c>
      <c r="BU25" s="174">
        <f t="shared" si="8"/>
        <v>1</v>
      </c>
      <c r="BV25" s="174">
        <f t="shared" si="9"/>
        <v>1</v>
      </c>
      <c r="BW25" s="173">
        <v>1</v>
      </c>
      <c r="BX25" s="173">
        <v>1</v>
      </c>
      <c r="BY25" s="181" t="str">
        <f t="shared" si="39"/>
        <v>11</v>
      </c>
      <c r="BZ25" s="172" t="str">
        <f t="shared" si="10"/>
        <v>Very Low</v>
      </c>
      <c r="CA25" s="296"/>
      <c r="CB25" s="351"/>
      <c r="CC25" s="351"/>
      <c r="CD25" s="351"/>
      <c r="CE25" s="351"/>
      <c r="CF25" s="351"/>
      <c r="CG25" s="337" t="s">
        <v>691</v>
      </c>
      <c r="CH25" s="338" t="s">
        <v>692</v>
      </c>
      <c r="CI25" s="367" t="s">
        <v>315</v>
      </c>
      <c r="CJ25" s="335">
        <v>1</v>
      </c>
      <c r="CK25" s="335">
        <v>1</v>
      </c>
      <c r="CL25" s="335">
        <v>1</v>
      </c>
      <c r="CM25" s="335" t="s">
        <v>164</v>
      </c>
      <c r="CN25" s="181">
        <f t="shared" si="57"/>
        <v>1</v>
      </c>
      <c r="CO25" s="172" t="str">
        <f t="shared" si="11"/>
        <v>Very Low</v>
      </c>
      <c r="CP25" s="174">
        <f t="shared" si="40"/>
        <v>1</v>
      </c>
      <c r="CQ25" s="174">
        <f t="shared" si="12"/>
        <v>1</v>
      </c>
      <c r="CR25" s="173">
        <v>3</v>
      </c>
      <c r="CS25" s="173">
        <v>4</v>
      </c>
      <c r="CT25" s="181" t="str">
        <f t="shared" si="41"/>
        <v>14</v>
      </c>
      <c r="CU25" s="172" t="str">
        <f t="shared" si="42"/>
        <v>Low</v>
      </c>
      <c r="CV25" s="296"/>
      <c r="CW25" s="364" t="s">
        <v>693</v>
      </c>
      <c r="CX25" s="364" t="s">
        <v>694</v>
      </c>
      <c r="CY25" s="365"/>
      <c r="CZ25" s="365"/>
      <c r="DA25" s="365" t="s">
        <v>645</v>
      </c>
      <c r="DB25" s="365"/>
      <c r="DC25" s="365"/>
      <c r="DD25" s="337" t="s">
        <v>691</v>
      </c>
      <c r="DE25" s="338" t="s">
        <v>692</v>
      </c>
      <c r="DF25" s="339">
        <v>1</v>
      </c>
      <c r="DG25" s="335">
        <v>1</v>
      </c>
      <c r="DH25" s="335">
        <v>1</v>
      </c>
      <c r="DI25" s="335" t="s">
        <v>164</v>
      </c>
      <c r="DJ25" s="181">
        <f t="shared" si="58"/>
        <v>1</v>
      </c>
      <c r="DK25" s="172" t="str">
        <f t="shared" si="13"/>
        <v>Very Low</v>
      </c>
      <c r="DL25" s="174">
        <f t="shared" si="14"/>
        <v>1</v>
      </c>
      <c r="DM25" s="379">
        <f t="shared" si="15"/>
        <v>1</v>
      </c>
      <c r="DN25" s="173">
        <v>3</v>
      </c>
      <c r="DO25" s="173">
        <v>3</v>
      </c>
      <c r="DP25" s="181" t="str">
        <f t="shared" si="43"/>
        <v>13</v>
      </c>
      <c r="DQ25" s="172" t="str">
        <f t="shared" si="16"/>
        <v>Very Low</v>
      </c>
      <c r="DR25" s="296"/>
      <c r="DS25" s="14"/>
      <c r="DT25" s="351"/>
      <c r="DU25" s="351"/>
      <c r="DV25" s="351"/>
      <c r="DW25" s="351"/>
      <c r="DX25" s="351"/>
      <c r="DY25" s="337" t="s">
        <v>691</v>
      </c>
      <c r="DZ25" s="338" t="s">
        <v>692</v>
      </c>
      <c r="EA25" s="339">
        <v>1</v>
      </c>
      <c r="EB25" s="335">
        <v>1</v>
      </c>
      <c r="EC25" s="335">
        <v>1</v>
      </c>
      <c r="ED25" s="335" t="s">
        <v>164</v>
      </c>
      <c r="EE25" s="181">
        <f t="shared" si="59"/>
        <v>1</v>
      </c>
      <c r="EF25" s="172" t="str">
        <f t="shared" si="17"/>
        <v>Very Low</v>
      </c>
      <c r="EG25" s="380">
        <f t="shared" si="18"/>
        <v>1</v>
      </c>
      <c r="EH25" s="379">
        <f t="shared" si="19"/>
        <v>1</v>
      </c>
      <c r="EI25" s="173">
        <v>3</v>
      </c>
      <c r="EJ25" s="173">
        <v>3</v>
      </c>
      <c r="EK25" s="181" t="str">
        <f t="shared" si="47"/>
        <v>13</v>
      </c>
      <c r="EL25" s="172" t="str">
        <f t="shared" si="20"/>
        <v>Very Low</v>
      </c>
      <c r="EM25" s="296"/>
      <c r="EN25" s="14"/>
      <c r="EO25" s="336"/>
      <c r="EP25" s="336"/>
      <c r="EQ25" s="336"/>
      <c r="ER25" s="336"/>
      <c r="ES25" s="336"/>
      <c r="ET25" s="337" t="s">
        <v>691</v>
      </c>
      <c r="EU25" s="338" t="s">
        <v>692</v>
      </c>
      <c r="EV25" s="339">
        <v>1</v>
      </c>
      <c r="EW25" s="335">
        <v>1</v>
      </c>
      <c r="EX25" s="335">
        <v>1</v>
      </c>
      <c r="EY25" s="335" t="s">
        <v>186</v>
      </c>
      <c r="EZ25" s="181">
        <f t="shared" si="21"/>
        <v>1</v>
      </c>
      <c r="FA25" s="172" t="str">
        <f t="shared" si="22"/>
        <v>Very Low</v>
      </c>
      <c r="FB25" s="380">
        <f t="shared" si="23"/>
        <v>1</v>
      </c>
      <c r="FC25" s="379">
        <f t="shared" si="24"/>
        <v>1</v>
      </c>
      <c r="FD25" s="173">
        <v>3</v>
      </c>
      <c r="FE25" s="173">
        <v>3</v>
      </c>
      <c r="FF25" s="181" t="str">
        <f t="shared" si="49"/>
        <v>13</v>
      </c>
      <c r="FG25" s="172" t="str">
        <f t="shared" si="25"/>
        <v>Very Low</v>
      </c>
      <c r="FH25" s="296"/>
      <c r="FI25" s="14"/>
      <c r="FJ25" s="336"/>
      <c r="FK25" s="336"/>
      <c r="FL25" s="336"/>
      <c r="FM25" s="336"/>
      <c r="FN25" s="336"/>
      <c r="FO25" s="337" t="s">
        <v>691</v>
      </c>
      <c r="FP25" s="338" t="s">
        <v>692</v>
      </c>
      <c r="FQ25" s="339">
        <v>1</v>
      </c>
      <c r="FR25" s="335">
        <v>1</v>
      </c>
      <c r="FS25" s="335">
        <v>1</v>
      </c>
      <c r="FT25" s="335" t="s">
        <v>186</v>
      </c>
      <c r="FU25" s="181">
        <f t="shared" si="26"/>
        <v>1</v>
      </c>
      <c r="FV25" s="172" t="str">
        <f t="shared" si="27"/>
        <v>Very Low</v>
      </c>
      <c r="FW25" s="380">
        <f t="shared" si="28"/>
        <v>1</v>
      </c>
      <c r="FX25" s="379">
        <f t="shared" si="29"/>
        <v>1</v>
      </c>
      <c r="FY25" s="173">
        <v>3</v>
      </c>
      <c r="FZ25" s="173">
        <v>3</v>
      </c>
      <c r="GA25" s="181" t="str">
        <f t="shared" si="50"/>
        <v>13</v>
      </c>
      <c r="GB25" s="172" t="str">
        <f t="shared" si="30"/>
        <v>Very Low</v>
      </c>
      <c r="GC25" s="296"/>
      <c r="GD25" s="14"/>
      <c r="GE25" s="336"/>
      <c r="GF25" s="336"/>
      <c r="GG25" s="336"/>
      <c r="GH25" s="336"/>
      <c r="GI25" s="336"/>
      <c r="GJ25" s="337" t="s">
        <v>691</v>
      </c>
      <c r="GK25" s="338" t="s">
        <v>692</v>
      </c>
      <c r="GL25" s="339">
        <v>1</v>
      </c>
      <c r="GM25" s="335">
        <v>1</v>
      </c>
      <c r="GN25" s="335">
        <v>1</v>
      </c>
      <c r="GO25" s="335" t="s">
        <v>164</v>
      </c>
      <c r="GP25" s="181">
        <f t="shared" si="60"/>
        <v>1</v>
      </c>
      <c r="GQ25" s="172" t="str">
        <f t="shared" si="31"/>
        <v>Very Low</v>
      </c>
      <c r="GR25" s="380">
        <f t="shared" si="32"/>
        <v>1</v>
      </c>
      <c r="GS25" s="379">
        <f t="shared" si="33"/>
        <v>1</v>
      </c>
      <c r="GT25" s="173">
        <v>3</v>
      </c>
      <c r="GU25" s="173">
        <v>3</v>
      </c>
      <c r="GV25" s="181" t="str">
        <f t="shared" si="51"/>
        <v>13</v>
      </c>
      <c r="GW25" s="172" t="str">
        <f t="shared" si="52"/>
        <v>Very Low</v>
      </c>
      <c r="GX25" s="296"/>
      <c r="GY25" s="14"/>
      <c r="GZ25" s="336"/>
      <c r="HA25" s="336"/>
      <c r="HB25" s="336"/>
      <c r="HC25" s="336"/>
      <c r="HD25" s="336"/>
      <c r="HE25" s="337" t="s">
        <v>691</v>
      </c>
      <c r="HF25" s="338" t="s">
        <v>692</v>
      </c>
    </row>
    <row r="26" spans="1:214" s="4" customFormat="1" ht="100" customHeight="1">
      <c r="A26" s="177" t="s">
        <v>314</v>
      </c>
      <c r="B26" s="175" t="s">
        <v>60</v>
      </c>
      <c r="C26" s="175" t="s">
        <v>54</v>
      </c>
      <c r="D26" s="16" t="s">
        <v>67</v>
      </c>
      <c r="E26" s="497">
        <v>22</v>
      </c>
      <c r="F26" s="38" t="s">
        <v>315</v>
      </c>
      <c r="G26" s="339">
        <v>-1</v>
      </c>
      <c r="H26" s="335">
        <v>-1</v>
      </c>
      <c r="I26" s="335">
        <v>-1</v>
      </c>
      <c r="J26" s="335"/>
      <c r="K26" s="181">
        <f t="shared" si="53"/>
        <v>-1</v>
      </c>
      <c r="L26" s="172" t="str">
        <f t="shared" si="0"/>
        <v>High Priority Data Gap</v>
      </c>
      <c r="M26" s="174">
        <f t="shared" si="1"/>
        <v>1</v>
      </c>
      <c r="N26" s="174">
        <f t="shared" si="86"/>
        <v>-1</v>
      </c>
      <c r="O26" s="173">
        <v>-1</v>
      </c>
      <c r="P26" s="173">
        <v>-1</v>
      </c>
      <c r="Q26" s="181" t="str">
        <f t="shared" si="34"/>
        <v>-1-1</v>
      </c>
      <c r="R26" s="172" t="str">
        <f t="shared" ref="R26" si="99">VLOOKUP(N26&amp;P26,futurerisk,3,FALSE)</f>
        <v>High Priority Data Gap</v>
      </c>
      <c r="S26" s="296"/>
      <c r="T26" s="336"/>
      <c r="U26" s="336"/>
      <c r="V26" s="336"/>
      <c r="W26" s="336"/>
      <c r="X26" s="336"/>
      <c r="Y26" s="337" t="s">
        <v>695</v>
      </c>
      <c r="Z26" s="338" t="s">
        <v>696</v>
      </c>
      <c r="AA26" s="263">
        <v>-1</v>
      </c>
      <c r="AB26" s="263">
        <v>-1</v>
      </c>
      <c r="AC26" s="263">
        <v>-1</v>
      </c>
      <c r="AD26" s="263"/>
      <c r="AE26" s="181">
        <f t="shared" si="54"/>
        <v>-1</v>
      </c>
      <c r="AF26" s="172" t="str">
        <f>VLOOKUP(AG26*AC26,biorisk,3,FALSE)</f>
        <v>High Priority Data Gap</v>
      </c>
      <c r="AG26" s="174">
        <f>VLOOKUP(AA26*AB26,likelihood,2,FALSE)</f>
        <v>1</v>
      </c>
      <c r="AH26" s="174">
        <f>VLOOKUP(AG26*AC26,biorisk,2,FALSE)</f>
        <v>-1</v>
      </c>
      <c r="AI26" s="265">
        <v>-1</v>
      </c>
      <c r="AJ26" s="265">
        <v>-1</v>
      </c>
      <c r="AK26" s="181" t="str">
        <f t="shared" si="36"/>
        <v>-1-1</v>
      </c>
      <c r="AL26" s="172" t="str">
        <f t="shared" si="5"/>
        <v>High Priority Data Gap</v>
      </c>
      <c r="AM26" s="296"/>
      <c r="AN26" s="351"/>
      <c r="AO26" s="351"/>
      <c r="AP26" s="351"/>
      <c r="AQ26" s="351"/>
      <c r="AR26" s="351"/>
      <c r="AS26" s="337" t="s">
        <v>695</v>
      </c>
      <c r="AT26" s="338" t="s">
        <v>696</v>
      </c>
      <c r="AU26" s="339">
        <v>-1</v>
      </c>
      <c r="AV26" s="335">
        <v>-1</v>
      </c>
      <c r="AW26" s="335">
        <v>-1</v>
      </c>
      <c r="AX26" s="335"/>
      <c r="AY26" s="181">
        <f t="shared" si="55"/>
        <v>-1</v>
      </c>
      <c r="AZ26" s="172" t="str">
        <f>VLOOKUP(BA26*AW26,biorisk,3,FALSE)</f>
        <v>High Priority Data Gap</v>
      </c>
      <c r="BA26" s="174">
        <f t="shared" si="6"/>
        <v>1</v>
      </c>
      <c r="BB26" s="174">
        <f t="shared" ref="BB26" si="100">VLOOKUP(BA26*AW26,biorisk,2,FALSE)</f>
        <v>-1</v>
      </c>
      <c r="BC26" s="173">
        <v>-1</v>
      </c>
      <c r="BD26" s="173">
        <v>-1</v>
      </c>
      <c r="BE26" s="181" t="str">
        <f t="shared" si="38"/>
        <v>-1-1</v>
      </c>
      <c r="BF26" s="172" t="str">
        <f t="shared" si="70"/>
        <v>High Priority Data Gap</v>
      </c>
      <c r="BG26" s="296"/>
      <c r="BH26" s="351"/>
      <c r="BI26" s="351"/>
      <c r="BJ26" s="351"/>
      <c r="BK26" s="351"/>
      <c r="BL26" s="351"/>
      <c r="BM26" s="337" t="s">
        <v>695</v>
      </c>
      <c r="BN26" s="338" t="s">
        <v>696</v>
      </c>
      <c r="BO26" s="339">
        <v>-1</v>
      </c>
      <c r="BP26" s="335">
        <v>-1</v>
      </c>
      <c r="BQ26" s="335">
        <v>-1</v>
      </c>
      <c r="BR26" s="335"/>
      <c r="BS26" s="181">
        <f t="shared" si="56"/>
        <v>-1</v>
      </c>
      <c r="BT26" s="172" t="str">
        <f>VLOOKUP(BU26*BQ26,biorisk,3,FALSE)</f>
        <v>High Priority Data Gap</v>
      </c>
      <c r="BU26" s="174">
        <f t="shared" si="8"/>
        <v>1</v>
      </c>
      <c r="BV26" s="174">
        <f t="shared" si="9"/>
        <v>-1</v>
      </c>
      <c r="BW26" s="173">
        <v>-1</v>
      </c>
      <c r="BX26" s="173">
        <v>-1</v>
      </c>
      <c r="BY26" s="181" t="str">
        <f t="shared" si="39"/>
        <v>-1-1</v>
      </c>
      <c r="BZ26" s="172" t="str">
        <f t="shared" si="10"/>
        <v>High Priority Data Gap</v>
      </c>
      <c r="CA26" s="296"/>
      <c r="CB26" s="351"/>
      <c r="CC26" s="351"/>
      <c r="CD26" s="351"/>
      <c r="CE26" s="351"/>
      <c r="CF26" s="351"/>
      <c r="CG26" s="337" t="s">
        <v>695</v>
      </c>
      <c r="CH26" s="338" t="s">
        <v>696</v>
      </c>
      <c r="CI26" s="367" t="s">
        <v>315</v>
      </c>
      <c r="CJ26" s="339">
        <v>-1</v>
      </c>
      <c r="CK26" s="335">
        <v>-1</v>
      </c>
      <c r="CL26" s="335">
        <v>-1</v>
      </c>
      <c r="CM26" s="335"/>
      <c r="CN26" s="181">
        <f t="shared" si="57"/>
        <v>-1</v>
      </c>
      <c r="CO26" s="172" t="str">
        <f>VLOOKUP(CP26*CL26,biorisk,3,FALSE)</f>
        <v>High Priority Data Gap</v>
      </c>
      <c r="CP26" s="174">
        <f t="shared" si="40"/>
        <v>1</v>
      </c>
      <c r="CQ26" s="174">
        <f t="shared" si="12"/>
        <v>-1</v>
      </c>
      <c r="CR26" s="173">
        <v>-1</v>
      </c>
      <c r="CS26" s="173">
        <v>-1</v>
      </c>
      <c r="CT26" s="181" t="str">
        <f t="shared" si="41"/>
        <v>-1-1</v>
      </c>
      <c r="CU26" s="172" t="str">
        <f t="shared" si="42"/>
        <v>High Priority Data Gap</v>
      </c>
      <c r="CV26" s="296"/>
      <c r="CW26" s="364" t="s">
        <v>697</v>
      </c>
      <c r="CX26" s="364"/>
      <c r="CY26" s="365" t="s">
        <v>698</v>
      </c>
      <c r="CZ26" s="365" t="s">
        <v>699</v>
      </c>
      <c r="DA26" s="365" t="s">
        <v>645</v>
      </c>
      <c r="DB26" s="365"/>
      <c r="DC26" s="365"/>
      <c r="DD26" s="337" t="s">
        <v>695</v>
      </c>
      <c r="DE26" s="338" t="s">
        <v>696</v>
      </c>
      <c r="DF26" s="339">
        <v>1</v>
      </c>
      <c r="DG26" s="335">
        <v>1</v>
      </c>
      <c r="DH26" s="335">
        <v>1</v>
      </c>
      <c r="DI26" s="335" t="s">
        <v>164</v>
      </c>
      <c r="DJ26" s="181">
        <f t="shared" si="58"/>
        <v>1</v>
      </c>
      <c r="DK26" s="172" t="str">
        <f t="shared" si="13"/>
        <v>Very Low</v>
      </c>
      <c r="DL26" s="174">
        <f t="shared" si="14"/>
        <v>1</v>
      </c>
      <c r="DM26" s="379">
        <f t="shared" si="15"/>
        <v>1</v>
      </c>
      <c r="DN26" s="173">
        <v>3</v>
      </c>
      <c r="DO26" s="173">
        <v>3</v>
      </c>
      <c r="DP26" s="181" t="str">
        <f t="shared" si="43"/>
        <v>13</v>
      </c>
      <c r="DQ26" s="172" t="str">
        <f t="shared" si="16"/>
        <v>Very Low</v>
      </c>
      <c r="DR26" s="296"/>
      <c r="DS26" s="14"/>
      <c r="DT26" s="351"/>
      <c r="DU26" s="351"/>
      <c r="DV26" s="351"/>
      <c r="DW26" s="351"/>
      <c r="DX26" s="351"/>
      <c r="DY26" s="337" t="s">
        <v>695</v>
      </c>
      <c r="DZ26" s="338" t="s">
        <v>696</v>
      </c>
      <c r="EA26" s="339">
        <v>5</v>
      </c>
      <c r="EB26" s="335">
        <v>5</v>
      </c>
      <c r="EC26" s="335">
        <v>5</v>
      </c>
      <c r="ED26" s="335" t="s">
        <v>164</v>
      </c>
      <c r="EE26" s="181">
        <f t="shared" si="59"/>
        <v>25</v>
      </c>
      <c r="EF26" s="172" t="str">
        <f t="shared" si="17"/>
        <v>Very High</v>
      </c>
      <c r="EG26" s="380">
        <f t="shared" si="18"/>
        <v>5</v>
      </c>
      <c r="EH26" s="379">
        <f t="shared" si="19"/>
        <v>5</v>
      </c>
      <c r="EI26" s="173">
        <v>4</v>
      </c>
      <c r="EJ26" s="173">
        <v>5</v>
      </c>
      <c r="EK26" s="181" t="str">
        <f t="shared" si="47"/>
        <v>55</v>
      </c>
      <c r="EL26" s="172" t="str">
        <f t="shared" si="20"/>
        <v>Very High</v>
      </c>
      <c r="EM26" s="296"/>
      <c r="EN26" s="14"/>
      <c r="EO26" s="336"/>
      <c r="EP26" s="336"/>
      <c r="EQ26" s="336"/>
      <c r="ER26" s="336"/>
      <c r="ES26" s="336"/>
      <c r="ET26" s="337" t="s">
        <v>695</v>
      </c>
      <c r="EU26" s="338" t="s">
        <v>696</v>
      </c>
      <c r="EV26" s="339">
        <v>5</v>
      </c>
      <c r="EW26" s="335">
        <v>5</v>
      </c>
      <c r="EX26" s="335">
        <v>5</v>
      </c>
      <c r="EY26" s="335" t="s">
        <v>164</v>
      </c>
      <c r="EZ26" s="181">
        <f t="shared" si="21"/>
        <v>25</v>
      </c>
      <c r="FA26" s="172" t="str">
        <f t="shared" si="22"/>
        <v>Very High</v>
      </c>
      <c r="FB26" s="380">
        <f t="shared" si="23"/>
        <v>5</v>
      </c>
      <c r="FC26" s="379">
        <f t="shared" si="24"/>
        <v>5</v>
      </c>
      <c r="FD26" s="173">
        <v>4</v>
      </c>
      <c r="FE26" s="173">
        <v>5</v>
      </c>
      <c r="FF26" s="181" t="str">
        <f t="shared" si="49"/>
        <v>55</v>
      </c>
      <c r="FG26" s="172" t="str">
        <f t="shared" si="25"/>
        <v>Very High</v>
      </c>
      <c r="FH26" s="296"/>
      <c r="FI26" s="14"/>
      <c r="FJ26" s="336"/>
      <c r="FK26" s="336"/>
      <c r="FL26" s="336"/>
      <c r="FM26" s="336"/>
      <c r="FN26" s="336"/>
      <c r="FO26" s="337" t="s">
        <v>695</v>
      </c>
      <c r="FP26" s="338" t="s">
        <v>696</v>
      </c>
      <c r="FQ26" s="339">
        <v>-1</v>
      </c>
      <c r="FR26" s="335">
        <v>-1</v>
      </c>
      <c r="FS26" s="335">
        <v>-1</v>
      </c>
      <c r="FT26" s="335"/>
      <c r="FU26" s="181">
        <f t="shared" si="26"/>
        <v>-1</v>
      </c>
      <c r="FV26" s="172" t="str">
        <f t="shared" si="27"/>
        <v>High Priority Data Gap</v>
      </c>
      <c r="FW26" s="174">
        <f t="shared" si="28"/>
        <v>1</v>
      </c>
      <c r="FX26" s="174">
        <f t="shared" si="29"/>
        <v>-1</v>
      </c>
      <c r="FY26" s="173">
        <v>-1</v>
      </c>
      <c r="FZ26" s="173">
        <v>-1</v>
      </c>
      <c r="GA26" s="181" t="str">
        <f t="shared" si="50"/>
        <v>-1-1</v>
      </c>
      <c r="GB26" s="172" t="str">
        <f t="shared" si="30"/>
        <v>High Priority Data Gap</v>
      </c>
      <c r="GC26" s="296"/>
      <c r="GD26" s="14"/>
      <c r="GE26" s="336"/>
      <c r="GF26" s="336"/>
      <c r="GG26" s="336"/>
      <c r="GH26" s="336"/>
      <c r="GI26" s="336"/>
      <c r="GJ26" s="337" t="s">
        <v>695</v>
      </c>
      <c r="GK26" s="338" t="s">
        <v>696</v>
      </c>
      <c r="GL26" s="339">
        <v>-1</v>
      </c>
      <c r="GM26" s="335">
        <v>-1</v>
      </c>
      <c r="GN26" s="335">
        <v>-1</v>
      </c>
      <c r="GO26" s="335"/>
      <c r="GP26" s="181">
        <f t="shared" si="60"/>
        <v>-1</v>
      </c>
      <c r="GQ26" s="172" t="str">
        <f>VLOOKUP(GR26*GN26,biorisk,3,FALSE)</f>
        <v>High Priority Data Gap</v>
      </c>
      <c r="GR26" s="380">
        <f t="shared" si="32"/>
        <v>1</v>
      </c>
      <c r="GS26" s="174">
        <f t="shared" si="33"/>
        <v>-1</v>
      </c>
      <c r="GT26" s="173">
        <v>-1</v>
      </c>
      <c r="GU26" s="173">
        <v>-1</v>
      </c>
      <c r="GV26" s="181" t="str">
        <f t="shared" si="51"/>
        <v>-1-1</v>
      </c>
      <c r="GW26" s="172" t="str">
        <f t="shared" si="52"/>
        <v>High Priority Data Gap</v>
      </c>
      <c r="GX26" s="296"/>
      <c r="GY26" s="14"/>
      <c r="GZ26" s="336"/>
      <c r="HA26" s="336"/>
      <c r="HB26" s="336"/>
      <c r="HC26" s="336"/>
      <c r="HD26" s="336"/>
      <c r="HE26" s="337" t="s">
        <v>695</v>
      </c>
      <c r="HF26" s="338" t="s">
        <v>696</v>
      </c>
    </row>
    <row r="27" spans="1:214" s="4" customFormat="1" ht="100" customHeight="1">
      <c r="A27" s="177" t="s">
        <v>326</v>
      </c>
      <c r="B27" s="175" t="s">
        <v>60</v>
      </c>
      <c r="C27" s="175" t="s">
        <v>54</v>
      </c>
      <c r="D27" s="16" t="s">
        <v>69</v>
      </c>
      <c r="E27" s="497">
        <v>23</v>
      </c>
      <c r="F27" s="38"/>
      <c r="G27" s="339"/>
      <c r="H27" s="335"/>
      <c r="I27" s="335"/>
      <c r="J27" s="335"/>
      <c r="K27" s="181">
        <f t="shared" si="53"/>
        <v>0</v>
      </c>
      <c r="L27" s="172" t="str">
        <f t="shared" si="0"/>
        <v>Low Priority Data Gap</v>
      </c>
      <c r="M27" s="174">
        <f t="shared" si="1"/>
        <v>0</v>
      </c>
      <c r="N27" s="174">
        <f t="shared" si="86"/>
        <v>0</v>
      </c>
      <c r="O27" s="173"/>
      <c r="P27" s="173"/>
      <c r="Q27" s="181" t="str">
        <f t="shared" si="34"/>
        <v>0</v>
      </c>
      <c r="R27" s="172" t="str">
        <f t="shared" si="35"/>
        <v>Low Priority Data Gap</v>
      </c>
      <c r="S27" s="296"/>
      <c r="T27" s="336"/>
      <c r="U27" s="336"/>
      <c r="V27" s="336"/>
      <c r="W27" s="336"/>
      <c r="X27" s="336"/>
      <c r="Y27" s="337" t="s">
        <v>654</v>
      </c>
      <c r="Z27" s="338" t="s">
        <v>653</v>
      </c>
      <c r="AA27" s="339"/>
      <c r="AB27" s="335"/>
      <c r="AC27" s="335"/>
      <c r="AD27" s="335"/>
      <c r="AE27" s="181">
        <f t="shared" si="54"/>
        <v>0</v>
      </c>
      <c r="AF27" s="172" t="str">
        <f t="shared" si="2"/>
        <v>Low Priority Data Gap</v>
      </c>
      <c r="AG27" s="174">
        <f t="shared" si="3"/>
        <v>0</v>
      </c>
      <c r="AH27" s="174">
        <f t="shared" si="4"/>
        <v>0</v>
      </c>
      <c r="AI27" s="173"/>
      <c r="AJ27" s="173"/>
      <c r="AK27" s="181" t="str">
        <f t="shared" si="36"/>
        <v>0</v>
      </c>
      <c r="AL27" s="172" t="str">
        <f t="shared" si="5"/>
        <v>Low Priority Data Gap</v>
      </c>
      <c r="AM27" s="296"/>
      <c r="AN27" s="351"/>
      <c r="AO27" s="351"/>
      <c r="AP27" s="351"/>
      <c r="AQ27" s="351"/>
      <c r="AR27" s="351"/>
      <c r="AS27" s="337" t="s">
        <v>654</v>
      </c>
      <c r="AT27" s="338" t="s">
        <v>653</v>
      </c>
      <c r="AU27" s="453"/>
      <c r="AV27" s="451"/>
      <c r="AW27" s="451"/>
      <c r="AX27" s="451"/>
      <c r="AY27" s="181">
        <f t="shared" si="55"/>
        <v>0</v>
      </c>
      <c r="AZ27" s="172" t="str">
        <f t="shared" si="37"/>
        <v>Low Priority Data Gap</v>
      </c>
      <c r="BA27" s="435">
        <f t="shared" si="6"/>
        <v>0</v>
      </c>
      <c r="BB27" s="452">
        <f>VLOOKUP(BA27*AW27,biorisk,2,FALSE)</f>
        <v>0</v>
      </c>
      <c r="BC27" s="438"/>
      <c r="BD27" s="173"/>
      <c r="BE27" s="181" t="str">
        <f t="shared" si="38"/>
        <v>0</v>
      </c>
      <c r="BF27" s="172" t="str">
        <f t="shared" si="70"/>
        <v>Low Priority Data Gap</v>
      </c>
      <c r="BG27" s="296"/>
      <c r="BH27" s="351"/>
      <c r="BI27" s="351"/>
      <c r="BJ27" s="351"/>
      <c r="BK27" s="351"/>
      <c r="BL27" s="351"/>
      <c r="BM27" s="337" t="s">
        <v>654</v>
      </c>
      <c r="BN27" s="338" t="s">
        <v>653</v>
      </c>
      <c r="BO27" s="339"/>
      <c r="BP27" s="335"/>
      <c r="BQ27" s="335"/>
      <c r="BR27" s="335"/>
      <c r="BS27" s="181">
        <f t="shared" si="56"/>
        <v>0</v>
      </c>
      <c r="BT27" s="172" t="str">
        <f t="shared" si="7"/>
        <v>Low Priority Data Gap</v>
      </c>
      <c r="BU27" s="174">
        <f t="shared" si="8"/>
        <v>0</v>
      </c>
      <c r="BV27" s="174">
        <f t="shared" si="9"/>
        <v>0</v>
      </c>
      <c r="BW27" s="173"/>
      <c r="BX27" s="173"/>
      <c r="BY27" s="181" t="str">
        <f t="shared" si="39"/>
        <v>0</v>
      </c>
      <c r="BZ27" s="172" t="str">
        <f t="shared" si="10"/>
        <v>Low Priority Data Gap</v>
      </c>
      <c r="CA27" s="296"/>
      <c r="CB27" s="351"/>
      <c r="CC27" s="351"/>
      <c r="CD27" s="351"/>
      <c r="CE27" s="351"/>
      <c r="CF27" s="351"/>
      <c r="CG27" s="337" t="s">
        <v>654</v>
      </c>
      <c r="CH27" s="338" t="s">
        <v>653</v>
      </c>
      <c r="CI27" s="367"/>
      <c r="CJ27" s="335"/>
      <c r="CK27" s="335"/>
      <c r="CL27" s="335"/>
      <c r="CM27" s="335"/>
      <c r="CN27" s="181">
        <f t="shared" si="57"/>
        <v>0</v>
      </c>
      <c r="CO27" s="172" t="str">
        <f t="shared" si="11"/>
        <v>Low Priority Data Gap</v>
      </c>
      <c r="CP27" s="174">
        <f t="shared" si="40"/>
        <v>0</v>
      </c>
      <c r="CQ27" s="174">
        <f t="shared" si="12"/>
        <v>0</v>
      </c>
      <c r="CR27" s="173"/>
      <c r="CS27" s="173"/>
      <c r="CT27" s="181" t="str">
        <f t="shared" si="41"/>
        <v>0</v>
      </c>
      <c r="CU27" s="172" t="str">
        <f t="shared" si="42"/>
        <v>Low Priority Data Gap</v>
      </c>
      <c r="CV27" s="296"/>
      <c r="CW27" s="368"/>
      <c r="CX27" s="368"/>
      <c r="CY27" s="368"/>
      <c r="CZ27" s="368"/>
      <c r="DA27" s="368"/>
      <c r="DB27" s="368"/>
      <c r="DC27" s="368"/>
      <c r="DD27" s="337" t="s">
        <v>654</v>
      </c>
      <c r="DE27" s="338" t="s">
        <v>653</v>
      </c>
      <c r="DF27" s="339"/>
      <c r="DG27" s="335"/>
      <c r="DH27" s="335"/>
      <c r="DI27" s="335"/>
      <c r="DJ27" s="181">
        <f t="shared" si="58"/>
        <v>0</v>
      </c>
      <c r="DK27" s="172" t="str">
        <f t="shared" si="13"/>
        <v>Low Priority Data Gap</v>
      </c>
      <c r="DL27" s="174">
        <f t="shared" si="14"/>
        <v>0</v>
      </c>
      <c r="DM27" s="379">
        <f t="shared" si="15"/>
        <v>0</v>
      </c>
      <c r="DN27" s="173"/>
      <c r="DO27" s="173"/>
      <c r="DP27" s="181" t="str">
        <f t="shared" si="43"/>
        <v>0</v>
      </c>
      <c r="DQ27" s="172" t="str">
        <f t="shared" si="16"/>
        <v>Low Priority Data Gap</v>
      </c>
      <c r="DR27" s="296"/>
      <c r="DS27" s="14"/>
      <c r="DT27" s="351"/>
      <c r="DU27" s="351"/>
      <c r="DV27" s="351"/>
      <c r="DW27" s="351"/>
      <c r="DX27" s="351"/>
      <c r="DY27" s="337" t="s">
        <v>654</v>
      </c>
      <c r="DZ27" s="338" t="s">
        <v>653</v>
      </c>
      <c r="EA27" s="339"/>
      <c r="EB27" s="335"/>
      <c r="EC27" s="335"/>
      <c r="ED27" s="335"/>
      <c r="EE27" s="181">
        <f t="shared" si="59"/>
        <v>0</v>
      </c>
      <c r="EF27" s="172" t="str">
        <f t="shared" si="17"/>
        <v>Low Priority Data Gap</v>
      </c>
      <c r="EG27" s="380">
        <f t="shared" si="18"/>
        <v>0</v>
      </c>
      <c r="EH27" s="379">
        <f t="shared" si="19"/>
        <v>0</v>
      </c>
      <c r="EI27" s="173"/>
      <c r="EJ27" s="173"/>
      <c r="EK27" s="181" t="str">
        <f t="shared" si="47"/>
        <v>0</v>
      </c>
      <c r="EL27" s="172" t="str">
        <f t="shared" si="20"/>
        <v>Low Priority Data Gap</v>
      </c>
      <c r="EM27" s="296"/>
      <c r="EN27" s="14"/>
      <c r="EO27" s="336"/>
      <c r="EP27" s="336"/>
      <c r="EQ27" s="336"/>
      <c r="ER27" s="336"/>
      <c r="ES27" s="336"/>
      <c r="ET27" s="337" t="s">
        <v>654</v>
      </c>
      <c r="EU27" s="338" t="s">
        <v>653</v>
      </c>
      <c r="EV27" s="339"/>
      <c r="EW27" s="335"/>
      <c r="EX27" s="335"/>
      <c r="EY27" s="335"/>
      <c r="EZ27" s="181">
        <f t="shared" si="21"/>
        <v>0</v>
      </c>
      <c r="FA27" s="172" t="str">
        <f t="shared" si="22"/>
        <v>Low Priority Data Gap</v>
      </c>
      <c r="FB27" s="380">
        <f t="shared" si="23"/>
        <v>0</v>
      </c>
      <c r="FC27" s="379">
        <f t="shared" si="24"/>
        <v>0</v>
      </c>
      <c r="FD27" s="173"/>
      <c r="FE27" s="173"/>
      <c r="FF27" s="181" t="str">
        <f t="shared" si="49"/>
        <v>0</v>
      </c>
      <c r="FG27" s="172" t="str">
        <f t="shared" si="25"/>
        <v>Low Priority Data Gap</v>
      </c>
      <c r="FH27" s="296"/>
      <c r="FI27" s="14"/>
      <c r="FJ27" s="336"/>
      <c r="FK27" s="336"/>
      <c r="FL27" s="336"/>
      <c r="FM27" s="336"/>
      <c r="FN27" s="336"/>
      <c r="FO27" s="337" t="s">
        <v>654</v>
      </c>
      <c r="FP27" s="338" t="s">
        <v>653</v>
      </c>
      <c r="FQ27" s="339"/>
      <c r="FR27" s="335"/>
      <c r="FS27" s="335"/>
      <c r="FT27" s="335"/>
      <c r="FU27" s="181">
        <f t="shared" si="26"/>
        <v>0</v>
      </c>
      <c r="FV27" s="172" t="str">
        <f t="shared" si="27"/>
        <v>Low Priority Data Gap</v>
      </c>
      <c r="FW27" s="380">
        <f t="shared" si="28"/>
        <v>0</v>
      </c>
      <c r="FX27" s="379">
        <f t="shared" si="29"/>
        <v>0</v>
      </c>
      <c r="FY27" s="173"/>
      <c r="FZ27" s="173"/>
      <c r="GA27" s="181" t="str">
        <f t="shared" si="50"/>
        <v>0</v>
      </c>
      <c r="GB27" s="172" t="str">
        <f t="shared" si="30"/>
        <v>Low Priority Data Gap</v>
      </c>
      <c r="GC27" s="296"/>
      <c r="GD27" s="14"/>
      <c r="GE27" s="336"/>
      <c r="GF27" s="336"/>
      <c r="GG27" s="336"/>
      <c r="GH27" s="336"/>
      <c r="GI27" s="336"/>
      <c r="GJ27" s="337" t="s">
        <v>654</v>
      </c>
      <c r="GK27" s="338" t="s">
        <v>653</v>
      </c>
      <c r="GL27" s="339"/>
      <c r="GM27" s="335"/>
      <c r="GN27" s="335"/>
      <c r="GO27" s="335"/>
      <c r="GP27" s="181">
        <f t="shared" si="60"/>
        <v>0</v>
      </c>
      <c r="GQ27" s="172" t="str">
        <f t="shared" si="31"/>
        <v>Low Priority Data Gap</v>
      </c>
      <c r="GR27" s="380">
        <f t="shared" si="32"/>
        <v>0</v>
      </c>
      <c r="GS27" s="379">
        <f t="shared" si="33"/>
        <v>0</v>
      </c>
      <c r="GT27" s="173"/>
      <c r="GU27" s="173"/>
      <c r="GV27" s="181" t="str">
        <f t="shared" si="51"/>
        <v>0</v>
      </c>
      <c r="GW27" s="172" t="str">
        <f t="shared" si="52"/>
        <v>Low Priority Data Gap</v>
      </c>
      <c r="GX27" s="296"/>
      <c r="GY27" s="14"/>
      <c r="GZ27" s="336"/>
      <c r="HA27" s="336"/>
      <c r="HB27" s="336"/>
      <c r="HC27" s="336"/>
      <c r="HD27" s="336"/>
      <c r="HE27" s="337" t="s">
        <v>654</v>
      </c>
      <c r="HF27" s="338" t="s">
        <v>653</v>
      </c>
    </row>
    <row r="28" spans="1:214" ht="100" customHeight="1">
      <c r="A28" s="177" t="s">
        <v>326</v>
      </c>
      <c r="B28" s="175" t="s">
        <v>60</v>
      </c>
      <c r="C28" s="175" t="s">
        <v>54</v>
      </c>
      <c r="D28" s="16" t="s">
        <v>71</v>
      </c>
      <c r="E28" s="497">
        <v>24</v>
      </c>
      <c r="F28" s="38"/>
      <c r="G28" s="339"/>
      <c r="H28" s="335"/>
      <c r="I28" s="335"/>
      <c r="J28" s="335"/>
      <c r="K28" s="181">
        <f t="shared" si="53"/>
        <v>0</v>
      </c>
      <c r="L28" s="172" t="str">
        <f t="shared" si="0"/>
        <v>Low Priority Data Gap</v>
      </c>
      <c r="M28" s="174">
        <f t="shared" si="1"/>
        <v>0</v>
      </c>
      <c r="N28" s="174">
        <f t="shared" si="86"/>
        <v>0</v>
      </c>
      <c r="O28" s="173"/>
      <c r="P28" s="173"/>
      <c r="Q28" s="181" t="str">
        <f t="shared" si="34"/>
        <v>0</v>
      </c>
      <c r="R28" s="172" t="str">
        <f t="shared" si="35"/>
        <v>Low Priority Data Gap</v>
      </c>
      <c r="S28" s="296"/>
      <c r="T28" s="336"/>
      <c r="U28" s="336"/>
      <c r="V28" s="336"/>
      <c r="W28" s="336"/>
      <c r="X28" s="336"/>
      <c r="Y28" s="337" t="s">
        <v>654</v>
      </c>
      <c r="Z28" s="338" t="s">
        <v>653</v>
      </c>
      <c r="AA28" s="339"/>
      <c r="AB28" s="335"/>
      <c r="AC28" s="335"/>
      <c r="AD28" s="335"/>
      <c r="AE28" s="181">
        <f t="shared" si="54"/>
        <v>0</v>
      </c>
      <c r="AF28" s="172" t="str">
        <f t="shared" si="2"/>
        <v>Low Priority Data Gap</v>
      </c>
      <c r="AG28" s="174">
        <f t="shared" si="3"/>
        <v>0</v>
      </c>
      <c r="AH28" s="174">
        <f t="shared" si="4"/>
        <v>0</v>
      </c>
      <c r="AI28" s="173"/>
      <c r="AJ28" s="173"/>
      <c r="AK28" s="181" t="str">
        <f t="shared" si="36"/>
        <v>0</v>
      </c>
      <c r="AL28" s="172" t="str">
        <f t="shared" si="5"/>
        <v>Low Priority Data Gap</v>
      </c>
      <c r="AM28" s="296"/>
      <c r="AN28" s="351"/>
      <c r="AO28" s="351"/>
      <c r="AP28" s="351"/>
      <c r="AQ28" s="351"/>
      <c r="AR28" s="351"/>
      <c r="AS28" s="337" t="s">
        <v>654</v>
      </c>
      <c r="AT28" s="338" t="s">
        <v>653</v>
      </c>
      <c r="AU28" s="453"/>
      <c r="AV28" s="451"/>
      <c r="AW28" s="451"/>
      <c r="AX28" s="451"/>
      <c r="AY28" s="181">
        <f t="shared" si="55"/>
        <v>0</v>
      </c>
      <c r="AZ28" s="172" t="str">
        <f t="shared" si="37"/>
        <v>Low Priority Data Gap</v>
      </c>
      <c r="BA28" s="435">
        <f t="shared" si="6"/>
        <v>0</v>
      </c>
      <c r="BB28" s="452">
        <f>VLOOKUP(BA28*AW28,biorisk,2,FALSE)</f>
        <v>0</v>
      </c>
      <c r="BC28" s="438"/>
      <c r="BD28" s="173"/>
      <c r="BE28" s="181" t="str">
        <f t="shared" si="38"/>
        <v>0</v>
      </c>
      <c r="BF28" s="172" t="str">
        <f t="shared" si="70"/>
        <v>Low Priority Data Gap</v>
      </c>
      <c r="BG28" s="296"/>
      <c r="BH28" s="351"/>
      <c r="BI28" s="351"/>
      <c r="BJ28" s="351"/>
      <c r="BK28" s="351"/>
      <c r="BL28" s="351"/>
      <c r="BM28" s="337" t="s">
        <v>654</v>
      </c>
      <c r="BN28" s="338" t="s">
        <v>653</v>
      </c>
      <c r="BO28" s="339"/>
      <c r="BP28" s="335"/>
      <c r="BQ28" s="335"/>
      <c r="BR28" s="335"/>
      <c r="BS28" s="181">
        <f t="shared" si="56"/>
        <v>0</v>
      </c>
      <c r="BT28" s="172" t="str">
        <f t="shared" si="7"/>
        <v>Low Priority Data Gap</v>
      </c>
      <c r="BU28" s="174">
        <f t="shared" si="8"/>
        <v>0</v>
      </c>
      <c r="BV28" s="174">
        <f t="shared" si="9"/>
        <v>0</v>
      </c>
      <c r="BW28" s="173"/>
      <c r="BX28" s="173"/>
      <c r="BY28" s="181" t="str">
        <f t="shared" si="39"/>
        <v>0</v>
      </c>
      <c r="BZ28" s="172" t="str">
        <f t="shared" si="10"/>
        <v>Low Priority Data Gap</v>
      </c>
      <c r="CA28" s="296"/>
      <c r="CB28" s="351"/>
      <c r="CC28" s="351"/>
      <c r="CD28" s="351"/>
      <c r="CE28" s="351"/>
      <c r="CF28" s="351"/>
      <c r="CG28" s="337" t="s">
        <v>654</v>
      </c>
      <c r="CH28" s="338" t="s">
        <v>653</v>
      </c>
      <c r="CI28" s="367"/>
      <c r="CJ28" s="335"/>
      <c r="CK28" s="335"/>
      <c r="CL28" s="335"/>
      <c r="CM28" s="335"/>
      <c r="CN28" s="181">
        <f t="shared" si="57"/>
        <v>0</v>
      </c>
      <c r="CO28" s="172" t="str">
        <f t="shared" si="11"/>
        <v>Low Priority Data Gap</v>
      </c>
      <c r="CP28" s="174">
        <f t="shared" si="40"/>
        <v>0</v>
      </c>
      <c r="CQ28" s="174">
        <f t="shared" si="12"/>
        <v>0</v>
      </c>
      <c r="CR28" s="173"/>
      <c r="CS28" s="173"/>
      <c r="CT28" s="181" t="str">
        <f t="shared" si="41"/>
        <v>0</v>
      </c>
      <c r="CU28" s="172" t="str">
        <f t="shared" si="42"/>
        <v>Low Priority Data Gap</v>
      </c>
      <c r="CV28" s="296"/>
      <c r="DD28" s="337" t="s">
        <v>654</v>
      </c>
      <c r="DE28" s="338" t="s">
        <v>653</v>
      </c>
      <c r="DF28" s="339"/>
      <c r="DG28" s="335"/>
      <c r="DH28" s="335"/>
      <c r="DI28" s="335"/>
      <c r="DJ28" s="181">
        <f t="shared" si="58"/>
        <v>0</v>
      </c>
      <c r="DK28" s="172" t="str">
        <f t="shared" si="13"/>
        <v>Low Priority Data Gap</v>
      </c>
      <c r="DL28" s="174">
        <f t="shared" si="14"/>
        <v>0</v>
      </c>
      <c r="DM28" s="379">
        <f t="shared" si="15"/>
        <v>0</v>
      </c>
      <c r="DN28" s="173"/>
      <c r="DO28" s="173"/>
      <c r="DP28" s="181" t="str">
        <f t="shared" si="43"/>
        <v>0</v>
      </c>
      <c r="DQ28" s="172" t="str">
        <f t="shared" si="16"/>
        <v>Low Priority Data Gap</v>
      </c>
      <c r="DR28" s="296"/>
      <c r="DS28" s="14"/>
      <c r="DT28" s="351"/>
      <c r="DU28" s="351"/>
      <c r="DV28" s="351"/>
      <c r="DW28" s="351"/>
      <c r="DX28" s="351"/>
      <c r="DY28" s="337" t="s">
        <v>654</v>
      </c>
      <c r="DZ28" s="338" t="s">
        <v>653</v>
      </c>
      <c r="EA28" s="339"/>
      <c r="EB28" s="335"/>
      <c r="EC28" s="335"/>
      <c r="ED28" s="335"/>
      <c r="EE28" s="181">
        <f t="shared" si="59"/>
        <v>0</v>
      </c>
      <c r="EF28" s="172" t="str">
        <f t="shared" si="17"/>
        <v>Low Priority Data Gap</v>
      </c>
      <c r="EG28" s="380">
        <f t="shared" si="18"/>
        <v>0</v>
      </c>
      <c r="EH28" s="379">
        <f t="shared" si="19"/>
        <v>0</v>
      </c>
      <c r="EI28" s="173"/>
      <c r="EJ28" s="173"/>
      <c r="EK28" s="181" t="str">
        <f t="shared" si="47"/>
        <v>0</v>
      </c>
      <c r="EL28" s="172" t="str">
        <f t="shared" si="20"/>
        <v>Low Priority Data Gap</v>
      </c>
      <c r="EM28" s="296"/>
      <c r="EN28" s="14"/>
      <c r="EO28" s="336"/>
      <c r="EP28" s="336"/>
      <c r="EQ28" s="336"/>
      <c r="ER28" s="336"/>
      <c r="ES28" s="336"/>
      <c r="ET28" s="337" t="s">
        <v>654</v>
      </c>
      <c r="EU28" s="338" t="s">
        <v>653</v>
      </c>
      <c r="EV28" s="339"/>
      <c r="EW28" s="335"/>
      <c r="EX28" s="335"/>
      <c r="EY28" s="335"/>
      <c r="EZ28" s="181">
        <f t="shared" si="21"/>
        <v>0</v>
      </c>
      <c r="FA28" s="172" t="str">
        <f t="shared" si="22"/>
        <v>Low Priority Data Gap</v>
      </c>
      <c r="FB28" s="380">
        <f t="shared" si="23"/>
        <v>0</v>
      </c>
      <c r="FC28" s="379">
        <f t="shared" si="24"/>
        <v>0</v>
      </c>
      <c r="FD28" s="173"/>
      <c r="FE28" s="173"/>
      <c r="FF28" s="181" t="str">
        <f t="shared" si="49"/>
        <v>0</v>
      </c>
      <c r="FG28" s="172" t="str">
        <f t="shared" si="25"/>
        <v>Low Priority Data Gap</v>
      </c>
      <c r="FH28" s="296"/>
      <c r="FI28" s="14"/>
      <c r="FJ28" s="336"/>
      <c r="FK28" s="336"/>
      <c r="FL28" s="336"/>
      <c r="FM28" s="336"/>
      <c r="FN28" s="336"/>
      <c r="FO28" s="337" t="s">
        <v>654</v>
      </c>
      <c r="FP28" s="338" t="s">
        <v>653</v>
      </c>
      <c r="FQ28" s="339"/>
      <c r="FR28" s="335"/>
      <c r="FS28" s="335"/>
      <c r="FT28" s="335"/>
      <c r="FU28" s="181">
        <f t="shared" si="26"/>
        <v>0</v>
      </c>
      <c r="FV28" s="172" t="str">
        <f t="shared" si="27"/>
        <v>Low Priority Data Gap</v>
      </c>
      <c r="FW28" s="380">
        <f t="shared" si="28"/>
        <v>0</v>
      </c>
      <c r="FX28" s="379">
        <f t="shared" si="29"/>
        <v>0</v>
      </c>
      <c r="FY28" s="173"/>
      <c r="FZ28" s="173"/>
      <c r="GA28" s="181" t="str">
        <f t="shared" si="50"/>
        <v>0</v>
      </c>
      <c r="GB28" s="172" t="str">
        <f t="shared" si="30"/>
        <v>Low Priority Data Gap</v>
      </c>
      <c r="GC28" s="296"/>
      <c r="GD28" s="14"/>
      <c r="GE28" s="336"/>
      <c r="GF28" s="336"/>
      <c r="GG28" s="336"/>
      <c r="GH28" s="336"/>
      <c r="GI28" s="336"/>
      <c r="GJ28" s="337" t="s">
        <v>654</v>
      </c>
      <c r="GK28" s="338" t="s">
        <v>653</v>
      </c>
      <c r="GL28" s="339"/>
      <c r="GM28" s="335"/>
      <c r="GN28" s="335"/>
      <c r="GO28" s="335"/>
      <c r="GP28" s="181">
        <f t="shared" si="60"/>
        <v>0</v>
      </c>
      <c r="GQ28" s="172" t="str">
        <f t="shared" si="31"/>
        <v>Low Priority Data Gap</v>
      </c>
      <c r="GR28" s="380">
        <f t="shared" si="32"/>
        <v>0</v>
      </c>
      <c r="GS28" s="379">
        <f t="shared" si="33"/>
        <v>0</v>
      </c>
      <c r="GT28" s="173"/>
      <c r="GU28" s="173"/>
      <c r="GV28" s="181" t="str">
        <f t="shared" si="51"/>
        <v>0</v>
      </c>
      <c r="GW28" s="172" t="str">
        <f t="shared" si="52"/>
        <v>Low Priority Data Gap</v>
      </c>
      <c r="GX28" s="296"/>
      <c r="GY28" s="14"/>
      <c r="GZ28" s="336"/>
      <c r="HA28" s="336"/>
      <c r="HB28" s="336"/>
      <c r="HC28" s="336"/>
      <c r="HD28" s="336"/>
      <c r="HE28" s="337" t="s">
        <v>654</v>
      </c>
      <c r="HF28" s="338" t="s">
        <v>653</v>
      </c>
    </row>
    <row r="29" spans="1:214" ht="100" customHeight="1">
      <c r="A29" s="177" t="s">
        <v>278</v>
      </c>
      <c r="B29" s="175" t="s">
        <v>60</v>
      </c>
      <c r="C29" s="175" t="s">
        <v>47</v>
      </c>
      <c r="D29" s="16" t="s">
        <v>72</v>
      </c>
      <c r="E29" s="497">
        <v>25</v>
      </c>
      <c r="F29" s="38" t="s">
        <v>329</v>
      </c>
      <c r="G29" s="339">
        <v>-1</v>
      </c>
      <c r="H29" s="335">
        <v>-1</v>
      </c>
      <c r="I29" s="335">
        <v>-1</v>
      </c>
      <c r="J29" s="335"/>
      <c r="K29" s="181">
        <f t="shared" si="53"/>
        <v>-1</v>
      </c>
      <c r="L29" s="172" t="str">
        <f t="shared" si="0"/>
        <v>High Priority Data Gap</v>
      </c>
      <c r="M29" s="174">
        <f t="shared" si="1"/>
        <v>1</v>
      </c>
      <c r="N29" s="174">
        <f t="shared" si="86"/>
        <v>-1</v>
      </c>
      <c r="O29" s="173">
        <v>-1</v>
      </c>
      <c r="P29" s="173">
        <v>-1</v>
      </c>
      <c r="Q29" s="181" t="str">
        <f t="shared" si="34"/>
        <v>-1-1</v>
      </c>
      <c r="R29" s="172" t="str">
        <f t="shared" ref="R29:R32" si="101">VLOOKUP(N29&amp;P29,futurerisk,3,FALSE)</f>
        <v>High Priority Data Gap</v>
      </c>
      <c r="S29" s="296"/>
      <c r="T29" s="336"/>
      <c r="U29" s="336"/>
      <c r="V29" s="336"/>
      <c r="W29" s="336"/>
      <c r="X29" s="336"/>
      <c r="Y29" s="337" t="s">
        <v>700</v>
      </c>
      <c r="Z29" s="338" t="s">
        <v>701</v>
      </c>
      <c r="AA29" s="263">
        <v>-1</v>
      </c>
      <c r="AB29" s="263">
        <v>-1</v>
      </c>
      <c r="AC29" s="263">
        <v>-1</v>
      </c>
      <c r="AD29" s="263"/>
      <c r="AE29" s="181">
        <f t="shared" si="54"/>
        <v>-1</v>
      </c>
      <c r="AF29" s="172" t="str">
        <f>VLOOKUP(AG29*AC29,biorisk,3,FALSE)</f>
        <v>High Priority Data Gap</v>
      </c>
      <c r="AG29" s="174">
        <f>VLOOKUP(AA29*AB29,likelihood,2,FALSE)</f>
        <v>1</v>
      </c>
      <c r="AH29" s="174">
        <f>VLOOKUP(AG29*AC29,biorisk,2,FALSE)</f>
        <v>-1</v>
      </c>
      <c r="AI29" s="265">
        <v>-1</v>
      </c>
      <c r="AJ29" s="265">
        <v>-1</v>
      </c>
      <c r="AK29" s="181" t="str">
        <f t="shared" si="36"/>
        <v>-1-1</v>
      </c>
      <c r="AL29" s="172" t="str">
        <f t="shared" si="5"/>
        <v>High Priority Data Gap</v>
      </c>
      <c r="AM29" s="296"/>
      <c r="AN29" s="351"/>
      <c r="AO29" s="351"/>
      <c r="AP29" s="351"/>
      <c r="AQ29" s="351"/>
      <c r="AR29" s="351"/>
      <c r="AS29" s="337" t="s">
        <v>700</v>
      </c>
      <c r="AT29" s="338" t="s">
        <v>701</v>
      </c>
      <c r="AU29" s="339">
        <v>-1</v>
      </c>
      <c r="AV29" s="335">
        <v>-1</v>
      </c>
      <c r="AW29" s="335">
        <v>-1</v>
      </c>
      <c r="AX29" s="335"/>
      <c r="AY29" s="181">
        <f t="shared" si="55"/>
        <v>-1</v>
      </c>
      <c r="AZ29" s="172" t="str">
        <f>VLOOKUP(BA29*AW29,biorisk,3,FALSE)</f>
        <v>High Priority Data Gap</v>
      </c>
      <c r="BA29" s="174">
        <f t="shared" si="6"/>
        <v>1</v>
      </c>
      <c r="BB29" s="174">
        <f t="shared" ref="BB29:BB32" si="102">VLOOKUP(BA29*AW29,biorisk,2,FALSE)</f>
        <v>-1</v>
      </c>
      <c r="BC29" s="173">
        <v>-1</v>
      </c>
      <c r="BD29" s="173">
        <v>-1</v>
      </c>
      <c r="BE29" s="181" t="str">
        <f t="shared" si="38"/>
        <v>-1-1</v>
      </c>
      <c r="BF29" s="172" t="str">
        <f t="shared" si="70"/>
        <v>High Priority Data Gap</v>
      </c>
      <c r="BG29" s="296"/>
      <c r="BH29" s="351"/>
      <c r="BI29" s="351"/>
      <c r="BJ29" s="351"/>
      <c r="BK29" s="351"/>
      <c r="BL29" s="351"/>
      <c r="BM29" s="337" t="s">
        <v>700</v>
      </c>
      <c r="BN29" s="338" t="s">
        <v>701</v>
      </c>
      <c r="BO29" s="339">
        <v>-1</v>
      </c>
      <c r="BP29" s="335">
        <v>-1</v>
      </c>
      <c r="BQ29" s="335">
        <v>-1</v>
      </c>
      <c r="BR29" s="335"/>
      <c r="BS29" s="181">
        <f t="shared" si="56"/>
        <v>-1</v>
      </c>
      <c r="BT29" s="172" t="str">
        <f>VLOOKUP(BU29*BQ29,biorisk,3,FALSE)</f>
        <v>High Priority Data Gap</v>
      </c>
      <c r="BU29" s="174">
        <f t="shared" si="8"/>
        <v>1</v>
      </c>
      <c r="BV29" s="174">
        <f t="shared" si="9"/>
        <v>-1</v>
      </c>
      <c r="BW29" s="173">
        <v>-1</v>
      </c>
      <c r="BX29" s="173">
        <v>-1</v>
      </c>
      <c r="BY29" s="181" t="str">
        <f t="shared" si="39"/>
        <v>-1-1</v>
      </c>
      <c r="BZ29" s="172" t="str">
        <f t="shared" si="10"/>
        <v>High Priority Data Gap</v>
      </c>
      <c r="CA29" s="296"/>
      <c r="CB29" s="351"/>
      <c r="CC29" s="351"/>
      <c r="CD29" s="351"/>
      <c r="CE29" s="351"/>
      <c r="CF29" s="351"/>
      <c r="CG29" s="337" t="s">
        <v>700</v>
      </c>
      <c r="CH29" s="338" t="s">
        <v>701</v>
      </c>
      <c r="CI29" s="367" t="s">
        <v>329</v>
      </c>
      <c r="CJ29" s="335">
        <v>4</v>
      </c>
      <c r="CK29" s="335">
        <v>5</v>
      </c>
      <c r="CL29" s="335">
        <v>3</v>
      </c>
      <c r="CM29" s="335" t="s">
        <v>172</v>
      </c>
      <c r="CN29" s="181">
        <f t="shared" si="57"/>
        <v>15</v>
      </c>
      <c r="CO29" s="172" t="str">
        <f t="shared" si="11"/>
        <v>High</v>
      </c>
      <c r="CP29" s="174">
        <f t="shared" si="40"/>
        <v>5</v>
      </c>
      <c r="CQ29" s="174">
        <f t="shared" si="12"/>
        <v>4</v>
      </c>
      <c r="CR29" s="173">
        <v>5</v>
      </c>
      <c r="CS29" s="173">
        <v>4</v>
      </c>
      <c r="CT29" s="181" t="str">
        <f t="shared" si="41"/>
        <v>44</v>
      </c>
      <c r="CU29" s="172" t="str">
        <f t="shared" si="42"/>
        <v>Very High</v>
      </c>
      <c r="CV29" s="296"/>
      <c r="CW29" s="364"/>
      <c r="CX29" s="364" t="s">
        <v>702</v>
      </c>
      <c r="CY29" s="365"/>
      <c r="CZ29" s="365"/>
      <c r="DA29" s="365" t="s">
        <v>645</v>
      </c>
      <c r="DB29" s="365"/>
      <c r="DC29" s="365"/>
      <c r="DD29" s="337" t="s">
        <v>700</v>
      </c>
      <c r="DE29" s="338" t="s">
        <v>701</v>
      </c>
      <c r="DF29" s="339">
        <v>1</v>
      </c>
      <c r="DG29" s="335">
        <v>1</v>
      </c>
      <c r="DH29" s="335">
        <v>1</v>
      </c>
      <c r="DI29" s="335" t="s">
        <v>172</v>
      </c>
      <c r="DJ29" s="181">
        <f t="shared" si="58"/>
        <v>1</v>
      </c>
      <c r="DK29" s="172" t="str">
        <f t="shared" si="13"/>
        <v>Very Low</v>
      </c>
      <c r="DL29" s="174">
        <f t="shared" si="14"/>
        <v>1</v>
      </c>
      <c r="DM29" s="379">
        <f t="shared" si="15"/>
        <v>1</v>
      </c>
      <c r="DN29" s="173">
        <v>3</v>
      </c>
      <c r="DO29" s="173">
        <v>3</v>
      </c>
      <c r="DP29" s="181" t="str">
        <f t="shared" si="43"/>
        <v>13</v>
      </c>
      <c r="DQ29" s="172" t="str">
        <f t="shared" si="16"/>
        <v>Very Low</v>
      </c>
      <c r="DR29" s="296"/>
      <c r="DS29" s="14"/>
      <c r="DT29" s="351"/>
      <c r="DU29" s="351"/>
      <c r="DV29" s="351"/>
      <c r="DW29" s="351"/>
      <c r="DX29" s="351"/>
      <c r="DY29" s="337" t="s">
        <v>700</v>
      </c>
      <c r="DZ29" s="338" t="s">
        <v>701</v>
      </c>
      <c r="EA29" s="339">
        <v>-1</v>
      </c>
      <c r="EB29" s="335">
        <v>-1</v>
      </c>
      <c r="EC29" s="335">
        <v>-1</v>
      </c>
      <c r="ED29" s="335"/>
      <c r="EE29" s="181">
        <f t="shared" si="59"/>
        <v>-1</v>
      </c>
      <c r="EF29" s="172" t="str">
        <f>VLOOKUP(EG29*EC29,biorisk,3,FALSE)</f>
        <v>High Priority Data Gap</v>
      </c>
      <c r="EG29" s="174">
        <f t="shared" si="18"/>
        <v>1</v>
      </c>
      <c r="EH29" s="174">
        <f t="shared" si="19"/>
        <v>-1</v>
      </c>
      <c r="EI29" s="173">
        <v>-1</v>
      </c>
      <c r="EJ29" s="173">
        <v>-1</v>
      </c>
      <c r="EK29" s="181" t="str">
        <f t="shared" si="47"/>
        <v>-1-1</v>
      </c>
      <c r="EL29" s="172" t="str">
        <f t="shared" si="20"/>
        <v>High Priority Data Gap</v>
      </c>
      <c r="EM29" s="296"/>
      <c r="EN29" s="14"/>
      <c r="EO29" s="336"/>
      <c r="EP29" s="336"/>
      <c r="EQ29" s="336"/>
      <c r="ER29" s="336"/>
      <c r="ES29" s="336"/>
      <c r="ET29" s="337" t="s">
        <v>700</v>
      </c>
      <c r="EU29" s="338" t="s">
        <v>701</v>
      </c>
      <c r="EV29" s="339">
        <v>-1</v>
      </c>
      <c r="EW29" s="335">
        <v>-1</v>
      </c>
      <c r="EX29" s="335">
        <v>-1</v>
      </c>
      <c r="EY29" s="335"/>
      <c r="EZ29" s="181">
        <f t="shared" si="21"/>
        <v>-1</v>
      </c>
      <c r="FA29" s="172" t="str">
        <f t="shared" si="22"/>
        <v>High Priority Data Gap</v>
      </c>
      <c r="FB29" s="174">
        <f t="shared" si="23"/>
        <v>1</v>
      </c>
      <c r="FC29" s="174">
        <f t="shared" si="24"/>
        <v>-1</v>
      </c>
      <c r="FD29" s="173">
        <v>-1</v>
      </c>
      <c r="FE29" s="173">
        <v>-1</v>
      </c>
      <c r="FF29" s="181" t="str">
        <f t="shared" si="49"/>
        <v>-1-1</v>
      </c>
      <c r="FG29" s="172" t="str">
        <f t="shared" si="25"/>
        <v>High Priority Data Gap</v>
      </c>
      <c r="FH29" s="296"/>
      <c r="FI29" s="14"/>
      <c r="FJ29" s="336"/>
      <c r="FK29" s="336"/>
      <c r="FL29" s="336"/>
      <c r="FM29" s="336"/>
      <c r="FN29" s="336"/>
      <c r="FO29" s="337" t="s">
        <v>700</v>
      </c>
      <c r="FP29" s="338" t="s">
        <v>701</v>
      </c>
      <c r="FQ29" s="339">
        <v>3</v>
      </c>
      <c r="FR29" s="335">
        <v>5</v>
      </c>
      <c r="FS29" s="335">
        <v>2</v>
      </c>
      <c r="FT29" s="335" t="s">
        <v>186</v>
      </c>
      <c r="FU29" s="181">
        <f t="shared" si="26"/>
        <v>8</v>
      </c>
      <c r="FV29" s="172" t="str">
        <f t="shared" si="27"/>
        <v>Moderate</v>
      </c>
      <c r="FW29" s="380">
        <f t="shared" si="28"/>
        <v>4</v>
      </c>
      <c r="FX29" s="379">
        <f t="shared" si="29"/>
        <v>3</v>
      </c>
      <c r="FY29" s="173">
        <v>3</v>
      </c>
      <c r="FZ29" s="173">
        <v>3</v>
      </c>
      <c r="GA29" s="181" t="str">
        <f t="shared" si="50"/>
        <v>33</v>
      </c>
      <c r="GB29" s="172" t="str">
        <f t="shared" si="30"/>
        <v>Moderate</v>
      </c>
      <c r="GC29" s="296"/>
      <c r="GD29" s="14"/>
      <c r="GE29" s="336"/>
      <c r="GF29" s="336"/>
      <c r="GG29" s="336"/>
      <c r="GH29" s="336"/>
      <c r="GI29" s="336"/>
      <c r="GJ29" s="337" t="s">
        <v>700</v>
      </c>
      <c r="GK29" s="338" t="s">
        <v>701</v>
      </c>
      <c r="GL29" s="339">
        <v>-1</v>
      </c>
      <c r="GM29" s="335">
        <v>-1</v>
      </c>
      <c r="GN29" s="335">
        <v>-1</v>
      </c>
      <c r="GO29" s="335"/>
      <c r="GP29" s="181">
        <f t="shared" si="60"/>
        <v>-1</v>
      </c>
      <c r="GQ29" s="172" t="str">
        <f>VLOOKUP(GR29*GN29,biorisk,3,FALSE)</f>
        <v>High Priority Data Gap</v>
      </c>
      <c r="GR29" s="380">
        <f t="shared" si="32"/>
        <v>1</v>
      </c>
      <c r="GS29" s="174">
        <f t="shared" si="33"/>
        <v>-1</v>
      </c>
      <c r="GT29" s="173">
        <v>-1</v>
      </c>
      <c r="GU29" s="173">
        <v>-1</v>
      </c>
      <c r="GV29" s="181" t="str">
        <f t="shared" si="51"/>
        <v>-1-1</v>
      </c>
      <c r="GW29" s="172" t="str">
        <f t="shared" si="52"/>
        <v>High Priority Data Gap</v>
      </c>
      <c r="GX29" s="296"/>
      <c r="GY29" s="14"/>
      <c r="GZ29" s="336"/>
      <c r="HA29" s="336"/>
      <c r="HB29" s="336"/>
      <c r="HC29" s="336"/>
      <c r="HD29" s="336"/>
      <c r="HE29" s="337" t="s">
        <v>700</v>
      </c>
      <c r="HF29" s="338" t="s">
        <v>701</v>
      </c>
    </row>
    <row r="30" spans="1:214" ht="100" customHeight="1">
      <c r="A30" s="177" t="s">
        <v>278</v>
      </c>
      <c r="B30" s="175" t="s">
        <v>60</v>
      </c>
      <c r="C30" s="175" t="s">
        <v>54</v>
      </c>
      <c r="D30" s="16" t="s">
        <v>73</v>
      </c>
      <c r="E30" s="497">
        <v>26</v>
      </c>
      <c r="F30" s="38" t="s">
        <v>337</v>
      </c>
      <c r="G30" s="339">
        <v>-1</v>
      </c>
      <c r="H30" s="335">
        <v>-1</v>
      </c>
      <c r="I30" s="335">
        <v>-1</v>
      </c>
      <c r="J30" s="335"/>
      <c r="K30" s="181">
        <f t="shared" si="53"/>
        <v>-1</v>
      </c>
      <c r="L30" s="172" t="str">
        <f t="shared" si="0"/>
        <v>High Priority Data Gap</v>
      </c>
      <c r="M30" s="174">
        <f t="shared" si="1"/>
        <v>1</v>
      </c>
      <c r="N30" s="174">
        <f t="shared" si="86"/>
        <v>-1</v>
      </c>
      <c r="O30" s="173">
        <v>-1</v>
      </c>
      <c r="P30" s="173">
        <v>-1</v>
      </c>
      <c r="Q30" s="181" t="str">
        <f t="shared" si="34"/>
        <v>-1-1</v>
      </c>
      <c r="R30" s="172" t="str">
        <f t="shared" si="101"/>
        <v>High Priority Data Gap</v>
      </c>
      <c r="S30" s="296"/>
      <c r="T30" s="336"/>
      <c r="U30" s="336"/>
      <c r="V30" s="336"/>
      <c r="W30" s="336"/>
      <c r="X30" s="336"/>
      <c r="Y30" s="337" t="s">
        <v>654</v>
      </c>
      <c r="Z30" s="338" t="s">
        <v>653</v>
      </c>
      <c r="AA30" s="339">
        <v>-1</v>
      </c>
      <c r="AB30" s="335">
        <v>-1</v>
      </c>
      <c r="AC30" s="335">
        <v>-1</v>
      </c>
      <c r="AD30" s="335"/>
      <c r="AE30" s="181">
        <f t="shared" si="54"/>
        <v>-1</v>
      </c>
      <c r="AF30" s="172" t="str">
        <f>VLOOKUP(AG30*AC30,biorisk,3,FALSE)</f>
        <v>High Priority Data Gap</v>
      </c>
      <c r="AG30" s="174">
        <f t="shared" ref="AG30:AG32" si="103">VLOOKUP(AA30*AB30,likelihood,2,FALSE)</f>
        <v>1</v>
      </c>
      <c r="AH30" s="174">
        <f t="shared" ref="AH30:AH32" si="104">VLOOKUP(AG30*AC30,biorisk,2,FALSE)</f>
        <v>-1</v>
      </c>
      <c r="AI30" s="173">
        <v>-1</v>
      </c>
      <c r="AJ30" s="173">
        <v>-1</v>
      </c>
      <c r="AK30" s="181" t="str">
        <f t="shared" si="36"/>
        <v>-1-1</v>
      </c>
      <c r="AL30" s="172" t="str">
        <f t="shared" si="5"/>
        <v>High Priority Data Gap</v>
      </c>
      <c r="AM30" s="296"/>
      <c r="AN30" s="351"/>
      <c r="AO30" s="351"/>
      <c r="AP30" s="351"/>
      <c r="AQ30" s="351"/>
      <c r="AR30" s="351"/>
      <c r="AS30" s="337" t="s">
        <v>654</v>
      </c>
      <c r="AT30" s="338" t="s">
        <v>653</v>
      </c>
      <c r="AU30" s="339">
        <v>-1</v>
      </c>
      <c r="AV30" s="335">
        <v>-1</v>
      </c>
      <c r="AW30" s="335">
        <v>-1</v>
      </c>
      <c r="AX30" s="335"/>
      <c r="AY30" s="181">
        <f t="shared" si="55"/>
        <v>-1</v>
      </c>
      <c r="AZ30" s="172" t="str">
        <f>VLOOKUP(BA30*AW30,biorisk,3,FALSE)</f>
        <v>High Priority Data Gap</v>
      </c>
      <c r="BA30" s="174">
        <f t="shared" si="6"/>
        <v>1</v>
      </c>
      <c r="BB30" s="174">
        <f t="shared" si="102"/>
        <v>-1</v>
      </c>
      <c r="BC30" s="173">
        <v>-1</v>
      </c>
      <c r="BD30" s="173">
        <v>-1</v>
      </c>
      <c r="BE30" s="181" t="str">
        <f t="shared" si="38"/>
        <v>-1-1</v>
      </c>
      <c r="BF30" s="172" t="str">
        <f t="shared" si="70"/>
        <v>High Priority Data Gap</v>
      </c>
      <c r="BG30" s="296"/>
      <c r="BH30" s="351"/>
      <c r="BI30" s="351"/>
      <c r="BJ30" s="351"/>
      <c r="BK30" s="351"/>
      <c r="BL30" s="351"/>
      <c r="BM30" s="337" t="s">
        <v>654</v>
      </c>
      <c r="BN30" s="338" t="s">
        <v>653</v>
      </c>
      <c r="BO30" s="339">
        <v>-1</v>
      </c>
      <c r="BP30" s="335">
        <v>-1</v>
      </c>
      <c r="BQ30" s="335">
        <v>-1</v>
      </c>
      <c r="BR30" s="335"/>
      <c r="BS30" s="181">
        <f t="shared" si="56"/>
        <v>-1</v>
      </c>
      <c r="BT30" s="172" t="str">
        <f>VLOOKUP(BU30*BQ30,biorisk,3,FALSE)</f>
        <v>High Priority Data Gap</v>
      </c>
      <c r="BU30" s="174">
        <f t="shared" si="8"/>
        <v>1</v>
      </c>
      <c r="BV30" s="174">
        <f t="shared" si="9"/>
        <v>-1</v>
      </c>
      <c r="BW30" s="173">
        <v>-1</v>
      </c>
      <c r="BX30" s="173">
        <v>-1</v>
      </c>
      <c r="BY30" s="181" t="str">
        <f t="shared" si="39"/>
        <v>-1-1</v>
      </c>
      <c r="BZ30" s="172" t="str">
        <f t="shared" si="10"/>
        <v>High Priority Data Gap</v>
      </c>
      <c r="CA30" s="296"/>
      <c r="CB30" s="351"/>
      <c r="CC30" s="351"/>
      <c r="CD30" s="351"/>
      <c r="CE30" s="351"/>
      <c r="CF30" s="351"/>
      <c r="CG30" s="337" t="s">
        <v>654</v>
      </c>
      <c r="CH30" s="338" t="s">
        <v>653</v>
      </c>
      <c r="CI30" s="367" t="s">
        <v>337</v>
      </c>
      <c r="CJ30" s="339">
        <v>-1</v>
      </c>
      <c r="CK30" s="335">
        <v>-1</v>
      </c>
      <c r="CL30" s="335">
        <v>-1</v>
      </c>
      <c r="CM30" s="335"/>
      <c r="CN30" s="181">
        <f t="shared" si="57"/>
        <v>-1</v>
      </c>
      <c r="CO30" s="172" t="str">
        <f>VLOOKUP(CP30*CL30,biorisk,3,FALSE)</f>
        <v>High Priority Data Gap</v>
      </c>
      <c r="CP30" s="174">
        <f t="shared" si="40"/>
        <v>1</v>
      </c>
      <c r="CQ30" s="174">
        <f t="shared" si="12"/>
        <v>-1</v>
      </c>
      <c r="CR30" s="173">
        <v>-1</v>
      </c>
      <c r="CS30" s="173">
        <v>-1</v>
      </c>
      <c r="CT30" s="181" t="str">
        <f t="shared" si="41"/>
        <v>-1-1</v>
      </c>
      <c r="CU30" s="172" t="str">
        <f t="shared" si="42"/>
        <v>High Priority Data Gap</v>
      </c>
      <c r="CV30" s="296"/>
      <c r="DD30" s="337" t="s">
        <v>654</v>
      </c>
      <c r="DE30" s="338" t="s">
        <v>653</v>
      </c>
      <c r="DF30" s="339">
        <v>-1</v>
      </c>
      <c r="DG30" s="335">
        <v>-1</v>
      </c>
      <c r="DH30" s="335">
        <v>-1</v>
      </c>
      <c r="DI30" s="335"/>
      <c r="DJ30" s="181">
        <f t="shared" si="58"/>
        <v>-1</v>
      </c>
      <c r="DK30" s="172" t="str">
        <f>VLOOKUP(DL30*DH30,biorisk,3,FALSE)</f>
        <v>High Priority Data Gap</v>
      </c>
      <c r="DL30" s="174">
        <f t="shared" si="14"/>
        <v>1</v>
      </c>
      <c r="DM30" s="174">
        <f t="shared" si="15"/>
        <v>-1</v>
      </c>
      <c r="DN30" s="173">
        <v>-1</v>
      </c>
      <c r="DO30" s="173">
        <v>-1</v>
      </c>
      <c r="DP30" s="181" t="str">
        <f t="shared" si="43"/>
        <v>-1-1</v>
      </c>
      <c r="DQ30" s="172" t="str">
        <f t="shared" si="16"/>
        <v>High Priority Data Gap</v>
      </c>
      <c r="DR30" s="296"/>
      <c r="DS30" s="14"/>
      <c r="DT30" s="351"/>
      <c r="DU30" s="351"/>
      <c r="DV30" s="351"/>
      <c r="DW30" s="351"/>
      <c r="DX30" s="351"/>
      <c r="DY30" s="337" t="s">
        <v>654</v>
      </c>
      <c r="DZ30" s="338" t="s">
        <v>653</v>
      </c>
      <c r="EA30" s="339">
        <v>-1</v>
      </c>
      <c r="EB30" s="335">
        <v>-1</v>
      </c>
      <c r="EC30" s="335">
        <v>-1</v>
      </c>
      <c r="ED30" s="335"/>
      <c r="EE30" s="181">
        <f t="shared" si="59"/>
        <v>-1</v>
      </c>
      <c r="EF30" s="172" t="str">
        <f>VLOOKUP(EG30*EC30,biorisk,3,FALSE)</f>
        <v>High Priority Data Gap</v>
      </c>
      <c r="EG30" s="174">
        <f t="shared" si="18"/>
        <v>1</v>
      </c>
      <c r="EH30" s="174">
        <f t="shared" si="19"/>
        <v>-1</v>
      </c>
      <c r="EI30" s="173">
        <v>-1</v>
      </c>
      <c r="EJ30" s="173">
        <v>-1</v>
      </c>
      <c r="EK30" s="181" t="str">
        <f t="shared" si="47"/>
        <v>-1-1</v>
      </c>
      <c r="EL30" s="172" t="str">
        <f t="shared" si="20"/>
        <v>High Priority Data Gap</v>
      </c>
      <c r="EM30" s="296"/>
      <c r="EN30" s="14"/>
      <c r="EO30" s="336"/>
      <c r="EP30" s="336"/>
      <c r="EQ30" s="336"/>
      <c r="ER30" s="336"/>
      <c r="ES30" s="336"/>
      <c r="ET30" s="337" t="s">
        <v>654</v>
      </c>
      <c r="EU30" s="338" t="s">
        <v>653</v>
      </c>
      <c r="EV30" s="339">
        <v>-1</v>
      </c>
      <c r="EW30" s="335">
        <v>-1</v>
      </c>
      <c r="EX30" s="335">
        <v>-1</v>
      </c>
      <c r="EY30" s="335"/>
      <c r="EZ30" s="181">
        <f t="shared" si="21"/>
        <v>-1</v>
      </c>
      <c r="FA30" s="172" t="str">
        <f t="shared" si="22"/>
        <v>High Priority Data Gap</v>
      </c>
      <c r="FB30" s="174">
        <f t="shared" si="23"/>
        <v>1</v>
      </c>
      <c r="FC30" s="174">
        <f t="shared" si="24"/>
        <v>-1</v>
      </c>
      <c r="FD30" s="173">
        <v>-1</v>
      </c>
      <c r="FE30" s="173">
        <v>-1</v>
      </c>
      <c r="FF30" s="181" t="str">
        <f t="shared" si="49"/>
        <v>-1-1</v>
      </c>
      <c r="FG30" s="172" t="str">
        <f t="shared" si="25"/>
        <v>High Priority Data Gap</v>
      </c>
      <c r="FH30" s="296"/>
      <c r="FI30" s="14"/>
      <c r="FJ30" s="336"/>
      <c r="FK30" s="336"/>
      <c r="FL30" s="336"/>
      <c r="FM30" s="336"/>
      <c r="FN30" s="336"/>
      <c r="FO30" s="337" t="s">
        <v>654</v>
      </c>
      <c r="FP30" s="338" t="s">
        <v>653</v>
      </c>
      <c r="FQ30" s="339">
        <v>-1</v>
      </c>
      <c r="FR30" s="335">
        <v>-1</v>
      </c>
      <c r="FS30" s="335">
        <v>-1</v>
      </c>
      <c r="FT30" s="335"/>
      <c r="FU30" s="181">
        <f t="shared" si="26"/>
        <v>-1</v>
      </c>
      <c r="FV30" s="172" t="str">
        <f t="shared" si="27"/>
        <v>High Priority Data Gap</v>
      </c>
      <c r="FW30" s="174">
        <f t="shared" si="28"/>
        <v>1</v>
      </c>
      <c r="FX30" s="174">
        <f t="shared" si="29"/>
        <v>-1</v>
      </c>
      <c r="FY30" s="173">
        <v>-1</v>
      </c>
      <c r="FZ30" s="173">
        <v>-1</v>
      </c>
      <c r="GA30" s="181" t="str">
        <f t="shared" si="50"/>
        <v>-1-1</v>
      </c>
      <c r="GB30" s="172" t="str">
        <f t="shared" si="30"/>
        <v>High Priority Data Gap</v>
      </c>
      <c r="GC30" s="296"/>
      <c r="GD30" s="14"/>
      <c r="GE30" s="336"/>
      <c r="GF30" s="336"/>
      <c r="GG30" s="336"/>
      <c r="GH30" s="336"/>
      <c r="GI30" s="336"/>
      <c r="GJ30" s="337" t="s">
        <v>654</v>
      </c>
      <c r="GK30" s="338" t="s">
        <v>653</v>
      </c>
      <c r="GL30" s="339">
        <v>-1</v>
      </c>
      <c r="GM30" s="335">
        <v>-1</v>
      </c>
      <c r="GN30" s="335">
        <v>-1</v>
      </c>
      <c r="GO30" s="335"/>
      <c r="GP30" s="181">
        <f t="shared" si="60"/>
        <v>-1</v>
      </c>
      <c r="GQ30" s="172" t="str">
        <f>VLOOKUP(GR30*GN30,biorisk,3,FALSE)</f>
        <v>High Priority Data Gap</v>
      </c>
      <c r="GR30" s="380">
        <f t="shared" si="32"/>
        <v>1</v>
      </c>
      <c r="GS30" s="174">
        <f t="shared" si="33"/>
        <v>-1</v>
      </c>
      <c r="GT30" s="173">
        <v>-1</v>
      </c>
      <c r="GU30" s="173">
        <v>-1</v>
      </c>
      <c r="GV30" s="181" t="str">
        <f t="shared" si="51"/>
        <v>-1-1</v>
      </c>
      <c r="GW30" s="172" t="str">
        <f t="shared" si="52"/>
        <v>High Priority Data Gap</v>
      </c>
      <c r="GX30" s="296"/>
      <c r="GY30" s="14"/>
      <c r="GZ30" s="336"/>
      <c r="HA30" s="336"/>
      <c r="HB30" s="336"/>
      <c r="HC30" s="336"/>
      <c r="HD30" s="336"/>
      <c r="HE30" s="337" t="s">
        <v>654</v>
      </c>
      <c r="HF30" s="338" t="s">
        <v>653</v>
      </c>
    </row>
    <row r="31" spans="1:214" ht="100" customHeight="1">
      <c r="A31" s="177" t="s">
        <v>278</v>
      </c>
      <c r="B31" s="175" t="s">
        <v>60</v>
      </c>
      <c r="C31" s="175" t="s">
        <v>54</v>
      </c>
      <c r="D31" s="16" t="s">
        <v>74</v>
      </c>
      <c r="E31" s="497">
        <v>27</v>
      </c>
      <c r="F31" s="38" t="s">
        <v>265</v>
      </c>
      <c r="G31" s="339">
        <v>-1</v>
      </c>
      <c r="H31" s="335">
        <v>-1</v>
      </c>
      <c r="I31" s="335">
        <v>-1</v>
      </c>
      <c r="J31" s="335"/>
      <c r="K31" s="181">
        <f t="shared" si="53"/>
        <v>-1</v>
      </c>
      <c r="L31" s="172" t="str">
        <f t="shared" si="0"/>
        <v>High Priority Data Gap</v>
      </c>
      <c r="M31" s="174">
        <f t="shared" si="1"/>
        <v>1</v>
      </c>
      <c r="N31" s="174">
        <f t="shared" si="86"/>
        <v>-1</v>
      </c>
      <c r="O31" s="173">
        <v>-1</v>
      </c>
      <c r="P31" s="173">
        <v>-1</v>
      </c>
      <c r="Q31" s="181" t="str">
        <f t="shared" si="34"/>
        <v>-1-1</v>
      </c>
      <c r="R31" s="172" t="str">
        <f t="shared" si="101"/>
        <v>High Priority Data Gap</v>
      </c>
      <c r="S31" s="296"/>
      <c r="T31" s="336"/>
      <c r="U31" s="336"/>
      <c r="V31" s="336"/>
      <c r="W31" s="336"/>
      <c r="X31" s="336"/>
      <c r="Y31" s="337" t="s">
        <v>654</v>
      </c>
      <c r="Z31" s="338" t="s">
        <v>653</v>
      </c>
      <c r="AA31" s="339">
        <v>-1</v>
      </c>
      <c r="AB31" s="335">
        <v>-1</v>
      </c>
      <c r="AC31" s="335">
        <v>-1</v>
      </c>
      <c r="AD31" s="335"/>
      <c r="AE31" s="181">
        <f t="shared" si="54"/>
        <v>-1</v>
      </c>
      <c r="AF31" s="172" t="str">
        <f>VLOOKUP(AG31*AC31,biorisk,3,FALSE)</f>
        <v>High Priority Data Gap</v>
      </c>
      <c r="AG31" s="174">
        <f t="shared" si="103"/>
        <v>1</v>
      </c>
      <c r="AH31" s="174">
        <f t="shared" si="104"/>
        <v>-1</v>
      </c>
      <c r="AI31" s="173">
        <v>-1</v>
      </c>
      <c r="AJ31" s="173">
        <v>-1</v>
      </c>
      <c r="AK31" s="181" t="str">
        <f t="shared" si="36"/>
        <v>-1-1</v>
      </c>
      <c r="AL31" s="172" t="str">
        <f t="shared" si="5"/>
        <v>High Priority Data Gap</v>
      </c>
      <c r="AM31" s="296"/>
      <c r="AN31" s="351"/>
      <c r="AO31" s="351"/>
      <c r="AP31" s="351"/>
      <c r="AQ31" s="351"/>
      <c r="AR31" s="351"/>
      <c r="AS31" s="337" t="s">
        <v>654</v>
      </c>
      <c r="AT31" s="338" t="s">
        <v>653</v>
      </c>
      <c r="AU31" s="339">
        <v>-1</v>
      </c>
      <c r="AV31" s="335">
        <v>-1</v>
      </c>
      <c r="AW31" s="335">
        <v>-1</v>
      </c>
      <c r="AX31" s="335"/>
      <c r="AY31" s="181">
        <f t="shared" si="55"/>
        <v>-1</v>
      </c>
      <c r="AZ31" s="172" t="str">
        <f>VLOOKUP(BA31*AW31,biorisk,3,FALSE)</f>
        <v>High Priority Data Gap</v>
      </c>
      <c r="BA31" s="174">
        <f t="shared" si="6"/>
        <v>1</v>
      </c>
      <c r="BB31" s="174">
        <f t="shared" si="102"/>
        <v>-1</v>
      </c>
      <c r="BC31" s="173">
        <v>-1</v>
      </c>
      <c r="BD31" s="173">
        <v>-1</v>
      </c>
      <c r="BE31" s="181" t="str">
        <f t="shared" si="38"/>
        <v>-1-1</v>
      </c>
      <c r="BF31" s="172" t="str">
        <f t="shared" si="70"/>
        <v>High Priority Data Gap</v>
      </c>
      <c r="BG31" s="296"/>
      <c r="BH31" s="351"/>
      <c r="BI31" s="351"/>
      <c r="BJ31" s="351"/>
      <c r="BK31" s="351"/>
      <c r="BL31" s="351"/>
      <c r="BM31" s="337" t="s">
        <v>654</v>
      </c>
      <c r="BN31" s="338" t="s">
        <v>653</v>
      </c>
      <c r="BO31" s="339">
        <v>-1</v>
      </c>
      <c r="BP31" s="335">
        <v>-1</v>
      </c>
      <c r="BQ31" s="335">
        <v>-1</v>
      </c>
      <c r="BR31" s="335"/>
      <c r="BS31" s="181">
        <f t="shared" si="56"/>
        <v>-1</v>
      </c>
      <c r="BT31" s="172" t="str">
        <f>VLOOKUP(BU31*BQ31,biorisk,3,FALSE)</f>
        <v>High Priority Data Gap</v>
      </c>
      <c r="BU31" s="174">
        <f t="shared" si="8"/>
        <v>1</v>
      </c>
      <c r="BV31" s="174">
        <f t="shared" si="9"/>
        <v>-1</v>
      </c>
      <c r="BW31" s="173">
        <v>-1</v>
      </c>
      <c r="BX31" s="173">
        <v>-1</v>
      </c>
      <c r="BY31" s="181" t="str">
        <f t="shared" si="39"/>
        <v>-1-1</v>
      </c>
      <c r="BZ31" s="172" t="str">
        <f t="shared" si="10"/>
        <v>High Priority Data Gap</v>
      </c>
      <c r="CA31" s="296"/>
      <c r="CB31" s="351"/>
      <c r="CC31" s="351"/>
      <c r="CD31" s="351"/>
      <c r="CE31" s="351"/>
      <c r="CF31" s="351"/>
      <c r="CG31" s="337" t="s">
        <v>654</v>
      </c>
      <c r="CH31" s="338" t="s">
        <v>653</v>
      </c>
      <c r="CI31" s="367" t="s">
        <v>265</v>
      </c>
      <c r="CJ31" s="339">
        <v>-1</v>
      </c>
      <c r="CK31" s="335">
        <v>-1</v>
      </c>
      <c r="CL31" s="335">
        <v>-1</v>
      </c>
      <c r="CM31" s="335"/>
      <c r="CN31" s="181">
        <f t="shared" si="57"/>
        <v>-1</v>
      </c>
      <c r="CO31" s="172" t="str">
        <f>VLOOKUP(CP31*CL31,biorisk,3,FALSE)</f>
        <v>High Priority Data Gap</v>
      </c>
      <c r="CP31" s="174">
        <f t="shared" si="40"/>
        <v>1</v>
      </c>
      <c r="CQ31" s="174">
        <f t="shared" si="12"/>
        <v>-1</v>
      </c>
      <c r="CR31" s="173">
        <v>-1</v>
      </c>
      <c r="CS31" s="173">
        <v>-1</v>
      </c>
      <c r="CT31" s="181" t="str">
        <f t="shared" si="41"/>
        <v>-1-1</v>
      </c>
      <c r="CU31" s="172" t="str">
        <f t="shared" si="42"/>
        <v>High Priority Data Gap</v>
      </c>
      <c r="CV31" s="296"/>
      <c r="DD31" s="337" t="s">
        <v>654</v>
      </c>
      <c r="DE31" s="338" t="s">
        <v>653</v>
      </c>
      <c r="DF31" s="339">
        <v>-1</v>
      </c>
      <c r="DG31" s="335">
        <v>-1</v>
      </c>
      <c r="DH31" s="335">
        <v>-1</v>
      </c>
      <c r="DI31" s="335"/>
      <c r="DJ31" s="181">
        <f t="shared" si="58"/>
        <v>-1</v>
      </c>
      <c r="DK31" s="172" t="str">
        <f>VLOOKUP(DL31*DH31,biorisk,3,FALSE)</f>
        <v>High Priority Data Gap</v>
      </c>
      <c r="DL31" s="174">
        <f t="shared" si="14"/>
        <v>1</v>
      </c>
      <c r="DM31" s="174">
        <f t="shared" si="15"/>
        <v>-1</v>
      </c>
      <c r="DN31" s="173">
        <v>-1</v>
      </c>
      <c r="DO31" s="173">
        <v>-1</v>
      </c>
      <c r="DP31" s="181" t="str">
        <f t="shared" si="43"/>
        <v>-1-1</v>
      </c>
      <c r="DQ31" s="172" t="str">
        <f t="shared" si="16"/>
        <v>High Priority Data Gap</v>
      </c>
      <c r="DR31" s="296"/>
      <c r="DS31" s="14"/>
      <c r="DT31" s="351"/>
      <c r="DU31" s="351"/>
      <c r="DV31" s="351"/>
      <c r="DW31" s="351"/>
      <c r="DX31" s="351"/>
      <c r="DY31" s="337" t="s">
        <v>654</v>
      </c>
      <c r="DZ31" s="338" t="s">
        <v>653</v>
      </c>
      <c r="EA31" s="339">
        <v>-1</v>
      </c>
      <c r="EB31" s="335">
        <v>-1</v>
      </c>
      <c r="EC31" s="335">
        <v>-1</v>
      </c>
      <c r="ED31" s="335"/>
      <c r="EE31" s="181">
        <f t="shared" si="59"/>
        <v>-1</v>
      </c>
      <c r="EF31" s="172" t="str">
        <f>VLOOKUP(EG31*EC31,biorisk,3,FALSE)</f>
        <v>High Priority Data Gap</v>
      </c>
      <c r="EG31" s="174">
        <f t="shared" si="18"/>
        <v>1</v>
      </c>
      <c r="EH31" s="174">
        <f t="shared" si="19"/>
        <v>-1</v>
      </c>
      <c r="EI31" s="173">
        <v>-1</v>
      </c>
      <c r="EJ31" s="173">
        <v>-1</v>
      </c>
      <c r="EK31" s="181" t="str">
        <f t="shared" si="47"/>
        <v>-1-1</v>
      </c>
      <c r="EL31" s="172" t="str">
        <f t="shared" si="20"/>
        <v>High Priority Data Gap</v>
      </c>
      <c r="EM31" s="296"/>
      <c r="EN31" s="14"/>
      <c r="EO31" s="336"/>
      <c r="EP31" s="336"/>
      <c r="EQ31" s="336"/>
      <c r="ER31" s="336"/>
      <c r="ES31" s="336"/>
      <c r="ET31" s="337" t="s">
        <v>654</v>
      </c>
      <c r="EU31" s="338" t="s">
        <v>653</v>
      </c>
      <c r="EV31" s="339">
        <v>-1</v>
      </c>
      <c r="EW31" s="335">
        <v>-1</v>
      </c>
      <c r="EX31" s="335">
        <v>-1</v>
      </c>
      <c r="EY31" s="335"/>
      <c r="EZ31" s="181">
        <f t="shared" si="21"/>
        <v>-1</v>
      </c>
      <c r="FA31" s="172" t="str">
        <f t="shared" si="22"/>
        <v>High Priority Data Gap</v>
      </c>
      <c r="FB31" s="174">
        <f t="shared" si="23"/>
        <v>1</v>
      </c>
      <c r="FC31" s="174">
        <f t="shared" si="24"/>
        <v>-1</v>
      </c>
      <c r="FD31" s="173">
        <v>-1</v>
      </c>
      <c r="FE31" s="173">
        <v>-1</v>
      </c>
      <c r="FF31" s="181" t="str">
        <f t="shared" si="49"/>
        <v>-1-1</v>
      </c>
      <c r="FG31" s="172" t="str">
        <f t="shared" si="25"/>
        <v>High Priority Data Gap</v>
      </c>
      <c r="FH31" s="296"/>
      <c r="FI31" s="14"/>
      <c r="FJ31" s="336"/>
      <c r="FK31" s="336"/>
      <c r="FL31" s="336"/>
      <c r="FM31" s="336"/>
      <c r="FN31" s="336"/>
      <c r="FO31" s="337" t="s">
        <v>654</v>
      </c>
      <c r="FP31" s="338" t="s">
        <v>653</v>
      </c>
      <c r="FQ31" s="339">
        <v>-1</v>
      </c>
      <c r="FR31" s="335">
        <v>-1</v>
      </c>
      <c r="FS31" s="335">
        <v>-1</v>
      </c>
      <c r="FT31" s="335"/>
      <c r="FU31" s="181">
        <f t="shared" si="26"/>
        <v>-1</v>
      </c>
      <c r="FV31" s="172" t="str">
        <f t="shared" si="27"/>
        <v>High Priority Data Gap</v>
      </c>
      <c r="FW31" s="174">
        <f t="shared" si="28"/>
        <v>1</v>
      </c>
      <c r="FX31" s="174">
        <f t="shared" si="29"/>
        <v>-1</v>
      </c>
      <c r="FY31" s="173">
        <v>-1</v>
      </c>
      <c r="FZ31" s="173">
        <v>-1</v>
      </c>
      <c r="GA31" s="181" t="str">
        <f t="shared" si="50"/>
        <v>-1-1</v>
      </c>
      <c r="GB31" s="172" t="str">
        <f t="shared" si="30"/>
        <v>High Priority Data Gap</v>
      </c>
      <c r="GC31" s="296"/>
      <c r="GD31" s="14"/>
      <c r="GE31" s="336"/>
      <c r="GF31" s="336"/>
      <c r="GG31" s="336"/>
      <c r="GH31" s="336"/>
      <c r="GI31" s="336"/>
      <c r="GJ31" s="337" t="s">
        <v>654</v>
      </c>
      <c r="GK31" s="338" t="s">
        <v>653</v>
      </c>
      <c r="GL31" s="339">
        <v>-1</v>
      </c>
      <c r="GM31" s="335">
        <v>-1</v>
      </c>
      <c r="GN31" s="335">
        <v>-1</v>
      </c>
      <c r="GO31" s="335"/>
      <c r="GP31" s="181">
        <f t="shared" si="60"/>
        <v>-1</v>
      </c>
      <c r="GQ31" s="172" t="str">
        <f>VLOOKUP(GR31*GN31,biorisk,3,FALSE)</f>
        <v>High Priority Data Gap</v>
      </c>
      <c r="GR31" s="380">
        <f t="shared" si="32"/>
        <v>1</v>
      </c>
      <c r="GS31" s="174">
        <f t="shared" si="33"/>
        <v>-1</v>
      </c>
      <c r="GT31" s="173">
        <v>-1</v>
      </c>
      <c r="GU31" s="173">
        <v>-1</v>
      </c>
      <c r="GV31" s="181" t="str">
        <f t="shared" si="51"/>
        <v>-1-1</v>
      </c>
      <c r="GW31" s="172" t="str">
        <f t="shared" si="52"/>
        <v>High Priority Data Gap</v>
      </c>
      <c r="GX31" s="296"/>
      <c r="GY31" s="14"/>
      <c r="GZ31" s="336"/>
      <c r="HA31" s="336"/>
      <c r="HB31" s="336"/>
      <c r="HC31" s="336"/>
      <c r="HD31" s="336"/>
      <c r="HE31" s="337" t="s">
        <v>654</v>
      </c>
      <c r="HF31" s="338" t="s">
        <v>653</v>
      </c>
    </row>
    <row r="32" spans="1:214" ht="100" customHeight="1">
      <c r="A32" s="177" t="s">
        <v>278</v>
      </c>
      <c r="B32" s="175" t="s">
        <v>60</v>
      </c>
      <c r="C32" s="175" t="s">
        <v>54</v>
      </c>
      <c r="D32" s="16" t="s">
        <v>75</v>
      </c>
      <c r="E32" s="497">
        <v>28</v>
      </c>
      <c r="F32" s="38" t="s">
        <v>339</v>
      </c>
      <c r="G32" s="339">
        <v>-1</v>
      </c>
      <c r="H32" s="335">
        <v>-1</v>
      </c>
      <c r="I32" s="335">
        <v>-1</v>
      </c>
      <c r="J32" s="335"/>
      <c r="K32" s="181">
        <f t="shared" si="53"/>
        <v>-1</v>
      </c>
      <c r="L32" s="172" t="str">
        <f t="shared" si="0"/>
        <v>High Priority Data Gap</v>
      </c>
      <c r="M32" s="174">
        <f t="shared" si="1"/>
        <v>1</v>
      </c>
      <c r="N32" s="174">
        <f t="shared" si="86"/>
        <v>-1</v>
      </c>
      <c r="O32" s="173">
        <v>-1</v>
      </c>
      <c r="P32" s="173">
        <v>-1</v>
      </c>
      <c r="Q32" s="181" t="str">
        <f t="shared" si="34"/>
        <v>-1-1</v>
      </c>
      <c r="R32" s="172" t="str">
        <f t="shared" si="101"/>
        <v>High Priority Data Gap</v>
      </c>
      <c r="S32" s="296"/>
      <c r="T32" s="336"/>
      <c r="U32" s="336"/>
      <c r="V32" s="336"/>
      <c r="W32" s="336"/>
      <c r="X32" s="336"/>
      <c r="Y32" s="337" t="s">
        <v>654</v>
      </c>
      <c r="Z32" s="338" t="s">
        <v>703</v>
      </c>
      <c r="AA32" s="339">
        <v>-1</v>
      </c>
      <c r="AB32" s="335">
        <v>-1</v>
      </c>
      <c r="AC32" s="335">
        <v>-1</v>
      </c>
      <c r="AD32" s="335"/>
      <c r="AE32" s="181">
        <f t="shared" si="54"/>
        <v>-1</v>
      </c>
      <c r="AF32" s="172" t="str">
        <f>VLOOKUP(AG32*AC32,biorisk,3,FALSE)</f>
        <v>High Priority Data Gap</v>
      </c>
      <c r="AG32" s="174">
        <f t="shared" si="103"/>
        <v>1</v>
      </c>
      <c r="AH32" s="174">
        <f t="shared" si="104"/>
        <v>-1</v>
      </c>
      <c r="AI32" s="173">
        <v>-1</v>
      </c>
      <c r="AJ32" s="173">
        <v>-1</v>
      </c>
      <c r="AK32" s="181" t="str">
        <f t="shared" si="36"/>
        <v>-1-1</v>
      </c>
      <c r="AL32" s="172" t="str">
        <f t="shared" si="5"/>
        <v>High Priority Data Gap</v>
      </c>
      <c r="AM32" s="296"/>
      <c r="AN32" s="351"/>
      <c r="AO32" s="351"/>
      <c r="AP32" s="351"/>
      <c r="AQ32" s="351"/>
      <c r="AR32" s="351"/>
      <c r="AS32" s="337" t="s">
        <v>654</v>
      </c>
      <c r="AT32" s="338" t="s">
        <v>703</v>
      </c>
      <c r="AU32" s="339">
        <v>-1</v>
      </c>
      <c r="AV32" s="335">
        <v>-1</v>
      </c>
      <c r="AW32" s="335">
        <v>-1</v>
      </c>
      <c r="AX32" s="335"/>
      <c r="AY32" s="181">
        <f t="shared" si="55"/>
        <v>-1</v>
      </c>
      <c r="AZ32" s="172" t="str">
        <f>VLOOKUP(BA32*AW32,biorisk,3,FALSE)</f>
        <v>High Priority Data Gap</v>
      </c>
      <c r="BA32" s="174">
        <f t="shared" si="6"/>
        <v>1</v>
      </c>
      <c r="BB32" s="174">
        <f t="shared" si="102"/>
        <v>-1</v>
      </c>
      <c r="BC32" s="173">
        <v>-1</v>
      </c>
      <c r="BD32" s="173">
        <v>-1</v>
      </c>
      <c r="BE32" s="181" t="str">
        <f t="shared" si="38"/>
        <v>-1-1</v>
      </c>
      <c r="BF32" s="172" t="str">
        <f t="shared" si="70"/>
        <v>High Priority Data Gap</v>
      </c>
      <c r="BG32" s="296"/>
      <c r="BH32" s="351"/>
      <c r="BI32" s="351"/>
      <c r="BJ32" s="351"/>
      <c r="BK32" s="351"/>
      <c r="BL32" s="351"/>
      <c r="BM32" s="337" t="s">
        <v>654</v>
      </c>
      <c r="BN32" s="338" t="s">
        <v>703</v>
      </c>
      <c r="BO32" s="339">
        <v>-1</v>
      </c>
      <c r="BP32" s="335">
        <v>-1</v>
      </c>
      <c r="BQ32" s="335">
        <v>-1</v>
      </c>
      <c r="BR32" s="335"/>
      <c r="BS32" s="181">
        <f t="shared" si="56"/>
        <v>-1</v>
      </c>
      <c r="BT32" s="172" t="str">
        <f>VLOOKUP(BU32*BQ32,biorisk,3,FALSE)</f>
        <v>High Priority Data Gap</v>
      </c>
      <c r="BU32" s="174">
        <f t="shared" si="8"/>
        <v>1</v>
      </c>
      <c r="BV32" s="174">
        <f t="shared" si="9"/>
        <v>-1</v>
      </c>
      <c r="BW32" s="173">
        <v>-1</v>
      </c>
      <c r="BX32" s="173">
        <v>-1</v>
      </c>
      <c r="BY32" s="181" t="str">
        <f t="shared" si="39"/>
        <v>-1-1</v>
      </c>
      <c r="BZ32" s="172" t="str">
        <f t="shared" si="10"/>
        <v>High Priority Data Gap</v>
      </c>
      <c r="CA32" s="296"/>
      <c r="CB32" s="351"/>
      <c r="CC32" s="351"/>
      <c r="CD32" s="351"/>
      <c r="CE32" s="351"/>
      <c r="CF32" s="351"/>
      <c r="CG32" s="337" t="s">
        <v>654</v>
      </c>
      <c r="CH32" s="338" t="s">
        <v>703</v>
      </c>
      <c r="CI32" s="367" t="s">
        <v>339</v>
      </c>
      <c r="CJ32" s="339">
        <v>-1</v>
      </c>
      <c r="CK32" s="335">
        <v>-1</v>
      </c>
      <c r="CL32" s="335">
        <v>-1</v>
      </c>
      <c r="CM32" s="335"/>
      <c r="CN32" s="181">
        <f t="shared" si="57"/>
        <v>-1</v>
      </c>
      <c r="CO32" s="172" t="str">
        <f>VLOOKUP(CP32*CL32,biorisk,3,FALSE)</f>
        <v>High Priority Data Gap</v>
      </c>
      <c r="CP32" s="174">
        <f t="shared" si="40"/>
        <v>1</v>
      </c>
      <c r="CQ32" s="174">
        <f t="shared" si="12"/>
        <v>-1</v>
      </c>
      <c r="CR32" s="173">
        <v>-1</v>
      </c>
      <c r="CS32" s="173">
        <v>-1</v>
      </c>
      <c r="CT32" s="181" t="str">
        <f t="shared" si="41"/>
        <v>-1-1</v>
      </c>
      <c r="CU32" s="172" t="str">
        <f t="shared" si="42"/>
        <v>High Priority Data Gap</v>
      </c>
      <c r="CV32" s="296"/>
      <c r="DD32" s="337" t="s">
        <v>654</v>
      </c>
      <c r="DE32" s="338" t="s">
        <v>703</v>
      </c>
      <c r="DF32" s="339">
        <v>-1</v>
      </c>
      <c r="DG32" s="335">
        <v>-1</v>
      </c>
      <c r="DH32" s="335">
        <v>-1</v>
      </c>
      <c r="DI32" s="335"/>
      <c r="DJ32" s="181">
        <f t="shared" si="58"/>
        <v>-1</v>
      </c>
      <c r="DK32" s="172" t="str">
        <f>VLOOKUP(DL32*DH32,biorisk,3,FALSE)</f>
        <v>High Priority Data Gap</v>
      </c>
      <c r="DL32" s="174">
        <f t="shared" si="14"/>
        <v>1</v>
      </c>
      <c r="DM32" s="174">
        <f t="shared" si="15"/>
        <v>-1</v>
      </c>
      <c r="DN32" s="173">
        <v>-1</v>
      </c>
      <c r="DO32" s="173">
        <v>-1</v>
      </c>
      <c r="DP32" s="181" t="str">
        <f t="shared" si="43"/>
        <v>-1-1</v>
      </c>
      <c r="DQ32" s="172" t="str">
        <f t="shared" si="16"/>
        <v>High Priority Data Gap</v>
      </c>
      <c r="DR32" s="296"/>
      <c r="DS32" s="14"/>
      <c r="DT32" s="351"/>
      <c r="DU32" s="351"/>
      <c r="DV32" s="351"/>
      <c r="DW32" s="351"/>
      <c r="DX32" s="351"/>
      <c r="DY32" s="337" t="s">
        <v>654</v>
      </c>
      <c r="DZ32" s="338" t="s">
        <v>703</v>
      </c>
      <c r="EA32" s="339">
        <v>-1</v>
      </c>
      <c r="EB32" s="335">
        <v>-1</v>
      </c>
      <c r="EC32" s="335">
        <v>-1</v>
      </c>
      <c r="ED32" s="335"/>
      <c r="EE32" s="181">
        <f t="shared" si="59"/>
        <v>-1</v>
      </c>
      <c r="EF32" s="172" t="str">
        <f>VLOOKUP(EG32*EC32,biorisk,3,FALSE)</f>
        <v>High Priority Data Gap</v>
      </c>
      <c r="EG32" s="174">
        <f t="shared" si="18"/>
        <v>1</v>
      </c>
      <c r="EH32" s="174">
        <f t="shared" si="19"/>
        <v>-1</v>
      </c>
      <c r="EI32" s="173">
        <v>-1</v>
      </c>
      <c r="EJ32" s="173">
        <v>-1</v>
      </c>
      <c r="EK32" s="181" t="str">
        <f t="shared" si="47"/>
        <v>-1-1</v>
      </c>
      <c r="EL32" s="172" t="str">
        <f t="shared" si="20"/>
        <v>High Priority Data Gap</v>
      </c>
      <c r="EM32" s="296"/>
      <c r="EN32" s="14"/>
      <c r="EO32" s="336"/>
      <c r="EP32" s="336"/>
      <c r="EQ32" s="336"/>
      <c r="ER32" s="336"/>
      <c r="ES32" s="336"/>
      <c r="ET32" s="337" t="s">
        <v>654</v>
      </c>
      <c r="EU32" s="338" t="s">
        <v>703</v>
      </c>
      <c r="EV32" s="339">
        <v>-1</v>
      </c>
      <c r="EW32" s="335">
        <v>-1</v>
      </c>
      <c r="EX32" s="335">
        <v>-1</v>
      </c>
      <c r="EY32" s="335"/>
      <c r="EZ32" s="181">
        <f t="shared" si="21"/>
        <v>-1</v>
      </c>
      <c r="FA32" s="172" t="str">
        <f t="shared" si="22"/>
        <v>High Priority Data Gap</v>
      </c>
      <c r="FB32" s="174">
        <f t="shared" si="23"/>
        <v>1</v>
      </c>
      <c r="FC32" s="174">
        <f t="shared" si="24"/>
        <v>-1</v>
      </c>
      <c r="FD32" s="173">
        <v>-1</v>
      </c>
      <c r="FE32" s="173">
        <v>-1</v>
      </c>
      <c r="FF32" s="181" t="str">
        <f t="shared" si="49"/>
        <v>-1-1</v>
      </c>
      <c r="FG32" s="172" t="str">
        <f t="shared" si="25"/>
        <v>High Priority Data Gap</v>
      </c>
      <c r="FH32" s="296"/>
      <c r="FI32" s="14"/>
      <c r="FJ32" s="336"/>
      <c r="FK32" s="336"/>
      <c r="FL32" s="336"/>
      <c r="FM32" s="336"/>
      <c r="FN32" s="336"/>
      <c r="FO32" s="337" t="s">
        <v>654</v>
      </c>
      <c r="FP32" s="338" t="s">
        <v>703</v>
      </c>
      <c r="FQ32" s="339">
        <v>-1</v>
      </c>
      <c r="FR32" s="335">
        <v>-1</v>
      </c>
      <c r="FS32" s="335">
        <v>-1</v>
      </c>
      <c r="FT32" s="335"/>
      <c r="FU32" s="181">
        <f t="shared" si="26"/>
        <v>-1</v>
      </c>
      <c r="FV32" s="172" t="str">
        <f t="shared" si="27"/>
        <v>High Priority Data Gap</v>
      </c>
      <c r="FW32" s="174">
        <f t="shared" si="28"/>
        <v>1</v>
      </c>
      <c r="FX32" s="174">
        <f t="shared" si="29"/>
        <v>-1</v>
      </c>
      <c r="FY32" s="173">
        <v>-1</v>
      </c>
      <c r="FZ32" s="173">
        <v>-1</v>
      </c>
      <c r="GA32" s="181" t="str">
        <f t="shared" si="50"/>
        <v>-1-1</v>
      </c>
      <c r="GB32" s="172" t="str">
        <f t="shared" si="30"/>
        <v>High Priority Data Gap</v>
      </c>
      <c r="GC32" s="296"/>
      <c r="GD32" s="14"/>
      <c r="GE32" s="336"/>
      <c r="GF32" s="336"/>
      <c r="GG32" s="336"/>
      <c r="GH32" s="336"/>
      <c r="GI32" s="336"/>
      <c r="GJ32" s="337" t="s">
        <v>654</v>
      </c>
      <c r="GK32" s="338" t="s">
        <v>703</v>
      </c>
      <c r="GL32" s="339">
        <v>-1</v>
      </c>
      <c r="GM32" s="335">
        <v>-1</v>
      </c>
      <c r="GN32" s="335">
        <v>-1</v>
      </c>
      <c r="GO32" s="335"/>
      <c r="GP32" s="181">
        <f t="shared" si="60"/>
        <v>-1</v>
      </c>
      <c r="GQ32" s="172" t="str">
        <f>VLOOKUP(GR32*GN32,biorisk,3,FALSE)</f>
        <v>High Priority Data Gap</v>
      </c>
      <c r="GR32" s="380">
        <f t="shared" si="32"/>
        <v>1</v>
      </c>
      <c r="GS32" s="174">
        <f t="shared" si="33"/>
        <v>-1</v>
      </c>
      <c r="GT32" s="173">
        <v>-1</v>
      </c>
      <c r="GU32" s="173">
        <v>-1</v>
      </c>
      <c r="GV32" s="181" t="str">
        <f t="shared" si="51"/>
        <v>-1-1</v>
      </c>
      <c r="GW32" s="172" t="str">
        <f t="shared" si="52"/>
        <v>High Priority Data Gap</v>
      </c>
      <c r="GX32" s="296"/>
      <c r="GY32" s="14"/>
      <c r="GZ32" s="336"/>
      <c r="HA32" s="336"/>
      <c r="HB32" s="336"/>
      <c r="HC32" s="336"/>
      <c r="HD32" s="336"/>
      <c r="HE32" s="337" t="s">
        <v>654</v>
      </c>
      <c r="HF32" s="338" t="s">
        <v>703</v>
      </c>
    </row>
    <row r="33" spans="1:214" ht="100" customHeight="1">
      <c r="A33" s="177" t="s">
        <v>278</v>
      </c>
      <c r="B33" s="175" t="s">
        <v>60</v>
      </c>
      <c r="C33" s="175" t="s">
        <v>54</v>
      </c>
      <c r="D33" s="16" t="s">
        <v>76</v>
      </c>
      <c r="E33" s="497">
        <v>29</v>
      </c>
      <c r="F33" s="38" t="s">
        <v>340</v>
      </c>
      <c r="G33" s="339">
        <v>1</v>
      </c>
      <c r="H33" s="335">
        <v>1</v>
      </c>
      <c r="I33" s="335">
        <v>1</v>
      </c>
      <c r="J33" s="335"/>
      <c r="K33" s="181">
        <f t="shared" si="53"/>
        <v>1</v>
      </c>
      <c r="L33" s="172" t="str">
        <f t="shared" si="0"/>
        <v>Very Low</v>
      </c>
      <c r="M33" s="174">
        <f t="shared" si="1"/>
        <v>1</v>
      </c>
      <c r="N33" s="174">
        <f t="shared" si="86"/>
        <v>1</v>
      </c>
      <c r="O33" s="173">
        <v>1</v>
      </c>
      <c r="P33" s="173">
        <v>1</v>
      </c>
      <c r="Q33" s="181" t="str">
        <f t="shared" si="34"/>
        <v>11</v>
      </c>
      <c r="R33" s="172" t="str">
        <f t="shared" si="35"/>
        <v>Very Low</v>
      </c>
      <c r="S33" s="296"/>
      <c r="T33" s="336"/>
      <c r="U33" s="336"/>
      <c r="V33" s="336"/>
      <c r="W33" s="336"/>
      <c r="X33" s="336"/>
      <c r="Y33" s="337" t="s">
        <v>654</v>
      </c>
      <c r="Z33" s="338" t="s">
        <v>696</v>
      </c>
      <c r="AA33" s="339">
        <v>1</v>
      </c>
      <c r="AB33" s="335">
        <v>1</v>
      </c>
      <c r="AC33" s="335">
        <v>1</v>
      </c>
      <c r="AD33" s="335"/>
      <c r="AE33" s="181">
        <f t="shared" si="54"/>
        <v>1</v>
      </c>
      <c r="AF33" s="172" t="str">
        <f t="shared" si="2"/>
        <v>Very Low</v>
      </c>
      <c r="AG33" s="174">
        <f t="shared" si="3"/>
        <v>1</v>
      </c>
      <c r="AH33" s="174">
        <f t="shared" si="4"/>
        <v>1</v>
      </c>
      <c r="AI33" s="173">
        <v>1</v>
      </c>
      <c r="AJ33" s="173">
        <v>1</v>
      </c>
      <c r="AK33" s="181" t="str">
        <f t="shared" si="36"/>
        <v>11</v>
      </c>
      <c r="AL33" s="172" t="str">
        <f t="shared" si="5"/>
        <v>Very Low</v>
      </c>
      <c r="AM33" s="296"/>
      <c r="AN33" s="351"/>
      <c r="AO33" s="351"/>
      <c r="AP33" s="351"/>
      <c r="AQ33" s="351"/>
      <c r="AR33" s="351"/>
      <c r="AS33" s="337" t="s">
        <v>654</v>
      </c>
      <c r="AT33" s="338" t="s">
        <v>696</v>
      </c>
      <c r="AU33" s="453"/>
      <c r="AV33" s="451"/>
      <c r="AW33" s="451"/>
      <c r="AX33" s="451"/>
      <c r="AY33" s="181">
        <f t="shared" si="55"/>
        <v>0</v>
      </c>
      <c r="AZ33" s="172" t="str">
        <f t="shared" si="37"/>
        <v>Low Priority Data Gap</v>
      </c>
      <c r="BA33" s="435">
        <f t="shared" si="6"/>
        <v>0</v>
      </c>
      <c r="BB33" s="452">
        <f t="shared" ref="BB33:BB74" si="105">VLOOKUP(BA33*AW33,biorisk,2,FALSE)</f>
        <v>0</v>
      </c>
      <c r="BC33" s="438"/>
      <c r="BD33" s="173"/>
      <c r="BE33" s="181" t="str">
        <f t="shared" si="38"/>
        <v>0</v>
      </c>
      <c r="BF33" s="172" t="str">
        <f t="shared" si="70"/>
        <v>Low Priority Data Gap</v>
      </c>
      <c r="BG33" s="296"/>
      <c r="BH33" s="351"/>
      <c r="BI33" s="351"/>
      <c r="BJ33" s="351"/>
      <c r="BK33" s="351"/>
      <c r="BL33" s="351"/>
      <c r="BM33" s="337" t="s">
        <v>654</v>
      </c>
      <c r="BN33" s="338" t="s">
        <v>696</v>
      </c>
      <c r="BO33" s="339">
        <v>-1</v>
      </c>
      <c r="BP33" s="335">
        <v>-1</v>
      </c>
      <c r="BQ33" s="335">
        <v>-1</v>
      </c>
      <c r="BR33" s="335"/>
      <c r="BS33" s="181">
        <f t="shared" si="56"/>
        <v>-1</v>
      </c>
      <c r="BT33" s="172" t="str">
        <f t="shared" si="7"/>
        <v>High Priority Data Gap</v>
      </c>
      <c r="BU33" s="174">
        <f t="shared" si="8"/>
        <v>1</v>
      </c>
      <c r="BV33" s="174">
        <f t="shared" si="9"/>
        <v>-1</v>
      </c>
      <c r="BW33" s="173">
        <v>-1</v>
      </c>
      <c r="BX33" s="173">
        <v>-1</v>
      </c>
      <c r="BY33" s="181" t="str">
        <f t="shared" si="39"/>
        <v>-1-1</v>
      </c>
      <c r="BZ33" s="172" t="str">
        <f t="shared" si="10"/>
        <v>High Priority Data Gap</v>
      </c>
      <c r="CA33" s="296"/>
      <c r="CB33" s="351"/>
      <c r="CC33" s="351"/>
      <c r="CD33" s="351"/>
      <c r="CE33" s="351"/>
      <c r="CF33" s="351"/>
      <c r="CG33" s="337" t="s">
        <v>654</v>
      </c>
      <c r="CH33" s="338" t="s">
        <v>696</v>
      </c>
      <c r="CI33" s="367" t="s">
        <v>340</v>
      </c>
      <c r="CJ33" s="335"/>
      <c r="CK33" s="335"/>
      <c r="CL33" s="335"/>
      <c r="CM33" s="335"/>
      <c r="CN33" s="181">
        <f t="shared" si="57"/>
        <v>0</v>
      </c>
      <c r="CO33" s="172" t="str">
        <f t="shared" si="11"/>
        <v>Low Priority Data Gap</v>
      </c>
      <c r="CP33" s="174">
        <f t="shared" si="40"/>
        <v>0</v>
      </c>
      <c r="CQ33" s="174">
        <f t="shared" si="12"/>
        <v>0</v>
      </c>
      <c r="CR33" s="173"/>
      <c r="CS33" s="173"/>
      <c r="CT33" s="181" t="str">
        <f t="shared" si="41"/>
        <v>0</v>
      </c>
      <c r="CU33" s="172" t="str">
        <f t="shared" si="42"/>
        <v>Low Priority Data Gap</v>
      </c>
      <c r="CV33" s="296"/>
      <c r="DD33" s="337" t="s">
        <v>654</v>
      </c>
      <c r="DE33" s="338" t="s">
        <v>696</v>
      </c>
      <c r="DF33" s="339">
        <v>-1</v>
      </c>
      <c r="DG33" s="335">
        <v>-1</v>
      </c>
      <c r="DH33" s="335">
        <v>-1</v>
      </c>
      <c r="DI33" s="335"/>
      <c r="DJ33" s="181">
        <f t="shared" si="58"/>
        <v>-1</v>
      </c>
      <c r="DK33" s="172" t="str">
        <f t="shared" si="13"/>
        <v>High Priority Data Gap</v>
      </c>
      <c r="DL33" s="174">
        <f t="shared" si="14"/>
        <v>1</v>
      </c>
      <c r="DM33" s="379">
        <f t="shared" si="15"/>
        <v>-1</v>
      </c>
      <c r="DN33" s="173">
        <v>-1</v>
      </c>
      <c r="DO33" s="173">
        <v>-1</v>
      </c>
      <c r="DP33" s="181" t="str">
        <f t="shared" si="43"/>
        <v>-1-1</v>
      </c>
      <c r="DQ33" s="172" t="str">
        <f t="shared" si="16"/>
        <v>High Priority Data Gap</v>
      </c>
      <c r="DR33" s="296" t="s">
        <v>181</v>
      </c>
      <c r="DS33" s="14"/>
      <c r="DT33" s="351"/>
      <c r="DU33" s="351"/>
      <c r="DV33" s="351"/>
      <c r="DW33" s="351"/>
      <c r="DX33" s="351"/>
      <c r="DY33" s="337" t="s">
        <v>654</v>
      </c>
      <c r="DZ33" s="338" t="s">
        <v>696</v>
      </c>
      <c r="EA33" s="339">
        <v>-1</v>
      </c>
      <c r="EB33" s="335">
        <v>-1</v>
      </c>
      <c r="EC33" s="335">
        <v>-1</v>
      </c>
      <c r="ED33" s="335"/>
      <c r="EE33" s="181">
        <f t="shared" si="59"/>
        <v>-1</v>
      </c>
      <c r="EF33" s="172" t="str">
        <f t="shared" si="17"/>
        <v>High Priority Data Gap</v>
      </c>
      <c r="EG33" s="380">
        <f t="shared" si="18"/>
        <v>1</v>
      </c>
      <c r="EH33" s="379">
        <f t="shared" si="19"/>
        <v>-1</v>
      </c>
      <c r="EI33" s="173">
        <v>-1</v>
      </c>
      <c r="EJ33" s="173">
        <v>-1</v>
      </c>
      <c r="EK33" s="181" t="str">
        <f t="shared" si="47"/>
        <v>-1-1</v>
      </c>
      <c r="EL33" s="172" t="str">
        <f t="shared" si="20"/>
        <v>High Priority Data Gap</v>
      </c>
      <c r="EM33" s="296" t="s">
        <v>181</v>
      </c>
      <c r="EN33" s="14"/>
      <c r="EO33" s="336"/>
      <c r="EP33" s="336"/>
      <c r="EQ33" s="336"/>
      <c r="ER33" s="336"/>
      <c r="ES33" s="336"/>
      <c r="ET33" s="337" t="s">
        <v>654</v>
      </c>
      <c r="EU33" s="338" t="s">
        <v>696</v>
      </c>
      <c r="EV33" s="339">
        <v>-1</v>
      </c>
      <c r="EW33" s="335">
        <v>-1</v>
      </c>
      <c r="EX33" s="335">
        <v>-1</v>
      </c>
      <c r="EY33" s="335"/>
      <c r="EZ33" s="181">
        <f t="shared" si="21"/>
        <v>-1</v>
      </c>
      <c r="FA33" s="172" t="str">
        <f t="shared" si="22"/>
        <v>High Priority Data Gap</v>
      </c>
      <c r="FB33" s="174">
        <f t="shared" si="23"/>
        <v>1</v>
      </c>
      <c r="FC33" s="174">
        <f t="shared" si="24"/>
        <v>-1</v>
      </c>
      <c r="FD33" s="173">
        <v>-1</v>
      </c>
      <c r="FE33" s="173">
        <v>-1</v>
      </c>
      <c r="FF33" s="181" t="str">
        <f t="shared" si="49"/>
        <v>-1-1</v>
      </c>
      <c r="FG33" s="172" t="str">
        <f t="shared" ref="FG33:FG34" si="106">VLOOKUP(FC33&amp;FE33,futurerisk,3,FALSE)</f>
        <v>High Priority Data Gap</v>
      </c>
      <c r="FH33" s="296"/>
      <c r="FI33" s="14"/>
      <c r="FJ33" s="336"/>
      <c r="FK33" s="336"/>
      <c r="FL33" s="336"/>
      <c r="FM33" s="336"/>
      <c r="FN33" s="336"/>
      <c r="FO33" s="337" t="s">
        <v>654</v>
      </c>
      <c r="FP33" s="338" t="s">
        <v>696</v>
      </c>
      <c r="FQ33" s="339">
        <v>1</v>
      </c>
      <c r="FR33" s="335">
        <v>1</v>
      </c>
      <c r="FS33" s="335">
        <v>1</v>
      </c>
      <c r="FT33" s="335"/>
      <c r="FU33" s="181">
        <f t="shared" si="26"/>
        <v>1</v>
      </c>
      <c r="FV33" s="172" t="str">
        <f t="shared" si="27"/>
        <v>Very Low</v>
      </c>
      <c r="FW33" s="380">
        <f t="shared" si="28"/>
        <v>1</v>
      </c>
      <c r="FX33" s="379">
        <f t="shared" si="29"/>
        <v>1</v>
      </c>
      <c r="FY33" s="173">
        <v>1</v>
      </c>
      <c r="FZ33" s="173">
        <v>1</v>
      </c>
      <c r="GA33" s="181" t="str">
        <f t="shared" si="50"/>
        <v>11</v>
      </c>
      <c r="GB33" s="172" t="str">
        <f t="shared" si="30"/>
        <v>Very Low</v>
      </c>
      <c r="GC33" s="296"/>
      <c r="GD33" s="14"/>
      <c r="GE33" s="336"/>
      <c r="GF33" s="336"/>
      <c r="GG33" s="336"/>
      <c r="GH33" s="336"/>
      <c r="GI33" s="336"/>
      <c r="GJ33" s="337" t="s">
        <v>654</v>
      </c>
      <c r="GK33" s="338" t="s">
        <v>696</v>
      </c>
      <c r="GL33" s="339"/>
      <c r="GM33" s="335"/>
      <c r="GN33" s="335"/>
      <c r="GO33" s="335"/>
      <c r="GP33" s="181">
        <f t="shared" si="60"/>
        <v>0</v>
      </c>
      <c r="GQ33" s="172" t="str">
        <f t="shared" si="31"/>
        <v>Low Priority Data Gap</v>
      </c>
      <c r="GR33" s="380">
        <f t="shared" si="32"/>
        <v>0</v>
      </c>
      <c r="GS33" s="379">
        <f t="shared" si="33"/>
        <v>0</v>
      </c>
      <c r="GT33" s="173"/>
      <c r="GU33" s="173"/>
      <c r="GV33" s="181" t="str">
        <f t="shared" si="51"/>
        <v>0</v>
      </c>
      <c r="GW33" s="172" t="str">
        <f t="shared" si="52"/>
        <v>Low Priority Data Gap</v>
      </c>
      <c r="GX33" s="296"/>
      <c r="GY33" s="14"/>
      <c r="GZ33" s="336"/>
      <c r="HA33" s="336"/>
      <c r="HB33" s="336"/>
      <c r="HC33" s="336"/>
      <c r="HD33" s="336"/>
      <c r="HE33" s="337" t="s">
        <v>654</v>
      </c>
      <c r="HF33" s="338" t="s">
        <v>696</v>
      </c>
    </row>
    <row r="34" spans="1:214" ht="100" customHeight="1">
      <c r="A34" s="178" t="s">
        <v>212</v>
      </c>
      <c r="B34" s="175" t="s">
        <v>77</v>
      </c>
      <c r="C34" s="175" t="s">
        <v>39</v>
      </c>
      <c r="D34" s="16" t="s">
        <v>78</v>
      </c>
      <c r="E34" s="497">
        <v>30</v>
      </c>
      <c r="F34" s="38" t="s">
        <v>343</v>
      </c>
      <c r="G34" s="339"/>
      <c r="H34" s="335"/>
      <c r="I34" s="335"/>
      <c r="J34" s="341"/>
      <c r="K34" s="181">
        <f t="shared" si="53"/>
        <v>0</v>
      </c>
      <c r="L34" s="172" t="str">
        <f t="shared" si="0"/>
        <v>Low Priority Data Gap</v>
      </c>
      <c r="M34" s="174">
        <f t="shared" si="1"/>
        <v>0</v>
      </c>
      <c r="N34" s="174">
        <f t="shared" si="86"/>
        <v>0</v>
      </c>
      <c r="O34" s="173"/>
      <c r="P34" s="173"/>
      <c r="Q34" s="181" t="str">
        <f t="shared" si="34"/>
        <v>0</v>
      </c>
      <c r="R34" s="172" t="str">
        <f t="shared" si="35"/>
        <v>Low Priority Data Gap</v>
      </c>
      <c r="S34" s="296"/>
      <c r="T34" s="336"/>
      <c r="U34" s="336"/>
      <c r="V34" s="336"/>
      <c r="W34" s="336"/>
      <c r="X34" s="336"/>
      <c r="Y34" s="337" t="s">
        <v>654</v>
      </c>
      <c r="Z34" s="338" t="s">
        <v>704</v>
      </c>
      <c r="AA34" s="339"/>
      <c r="AB34" s="335"/>
      <c r="AC34" s="335"/>
      <c r="AD34" s="341"/>
      <c r="AE34" s="181">
        <f t="shared" si="54"/>
        <v>0</v>
      </c>
      <c r="AF34" s="172" t="str">
        <f t="shared" si="2"/>
        <v>Low Priority Data Gap</v>
      </c>
      <c r="AG34" s="174">
        <f t="shared" si="3"/>
        <v>0</v>
      </c>
      <c r="AH34" s="174">
        <f t="shared" si="4"/>
        <v>0</v>
      </c>
      <c r="AI34" s="173"/>
      <c r="AJ34" s="173"/>
      <c r="AK34" s="181" t="str">
        <f t="shared" si="36"/>
        <v>0</v>
      </c>
      <c r="AL34" s="172" t="str">
        <f t="shared" si="5"/>
        <v>Low Priority Data Gap</v>
      </c>
      <c r="AM34" s="296"/>
      <c r="AN34" s="351"/>
      <c r="AO34" s="351"/>
      <c r="AP34" s="351"/>
      <c r="AQ34" s="351"/>
      <c r="AR34" s="351"/>
      <c r="AS34" s="337" t="s">
        <v>654</v>
      </c>
      <c r="AT34" s="338" t="s">
        <v>704</v>
      </c>
      <c r="AU34" s="339">
        <v>-1</v>
      </c>
      <c r="AV34" s="335">
        <v>-1</v>
      </c>
      <c r="AW34" s="335">
        <v>-1</v>
      </c>
      <c r="AX34" s="335"/>
      <c r="AY34" s="181">
        <f t="shared" si="55"/>
        <v>-1</v>
      </c>
      <c r="AZ34" s="172" t="str">
        <f>VLOOKUP(BA34*AW34,biorisk,3,FALSE)</f>
        <v>High Priority Data Gap</v>
      </c>
      <c r="BA34" s="174">
        <f t="shared" si="6"/>
        <v>1</v>
      </c>
      <c r="BB34" s="174">
        <f t="shared" si="105"/>
        <v>-1</v>
      </c>
      <c r="BC34" s="173">
        <v>-1</v>
      </c>
      <c r="BD34" s="173">
        <v>-1</v>
      </c>
      <c r="BE34" s="181" t="str">
        <f t="shared" si="38"/>
        <v>-1-1</v>
      </c>
      <c r="BF34" s="172" t="str">
        <f t="shared" si="70"/>
        <v>High Priority Data Gap</v>
      </c>
      <c r="BG34" s="296"/>
      <c r="BH34" s="351"/>
      <c r="BI34" s="351"/>
      <c r="BJ34" s="351"/>
      <c r="BK34" s="351"/>
      <c r="BL34" s="351"/>
      <c r="BM34" s="337" t="s">
        <v>654</v>
      </c>
      <c r="BN34" s="338" t="s">
        <v>704</v>
      </c>
      <c r="BO34" s="339">
        <v>-1</v>
      </c>
      <c r="BP34" s="335">
        <v>-1</v>
      </c>
      <c r="BQ34" s="335">
        <v>-1</v>
      </c>
      <c r="BR34" s="335"/>
      <c r="BS34" s="181">
        <f t="shared" si="56"/>
        <v>-1</v>
      </c>
      <c r="BT34" s="172" t="str">
        <f>VLOOKUP(BU34*BQ34,biorisk,3,FALSE)</f>
        <v>High Priority Data Gap</v>
      </c>
      <c r="BU34" s="174">
        <f t="shared" si="8"/>
        <v>1</v>
      </c>
      <c r="BV34" s="174">
        <f t="shared" si="9"/>
        <v>-1</v>
      </c>
      <c r="BW34" s="173">
        <v>-1</v>
      </c>
      <c r="BX34" s="173">
        <v>-1</v>
      </c>
      <c r="BY34" s="181" t="str">
        <f t="shared" si="39"/>
        <v>-1-1</v>
      </c>
      <c r="BZ34" s="172" t="str">
        <f t="shared" si="10"/>
        <v>High Priority Data Gap</v>
      </c>
      <c r="CA34" s="296"/>
      <c r="CB34" s="351"/>
      <c r="CC34" s="351"/>
      <c r="CD34" s="351"/>
      <c r="CE34" s="351"/>
      <c r="CF34" s="351"/>
      <c r="CG34" s="337" t="s">
        <v>654</v>
      </c>
      <c r="CH34" s="338" t="s">
        <v>704</v>
      </c>
      <c r="CI34" s="367" t="s">
        <v>343</v>
      </c>
      <c r="CJ34" s="339">
        <v>-1</v>
      </c>
      <c r="CK34" s="335">
        <v>-1</v>
      </c>
      <c r="CL34" s="335">
        <v>-1</v>
      </c>
      <c r="CM34" s="335"/>
      <c r="CN34" s="181">
        <f t="shared" si="57"/>
        <v>-1</v>
      </c>
      <c r="CO34" s="172" t="str">
        <f>VLOOKUP(CP34*CL34,biorisk,3,FALSE)</f>
        <v>High Priority Data Gap</v>
      </c>
      <c r="CP34" s="174">
        <f t="shared" si="40"/>
        <v>1</v>
      </c>
      <c r="CQ34" s="174">
        <f t="shared" si="12"/>
        <v>-1</v>
      </c>
      <c r="CR34" s="173">
        <v>-1</v>
      </c>
      <c r="CS34" s="173">
        <v>-1</v>
      </c>
      <c r="CT34" s="181" t="str">
        <f t="shared" si="41"/>
        <v>-1-1</v>
      </c>
      <c r="CU34" s="172" t="str">
        <f t="shared" si="42"/>
        <v>High Priority Data Gap</v>
      </c>
      <c r="CV34" s="296"/>
      <c r="DD34" s="337" t="s">
        <v>654</v>
      </c>
      <c r="DE34" s="338" t="s">
        <v>704</v>
      </c>
      <c r="DF34" s="339">
        <v>-1</v>
      </c>
      <c r="DG34" s="335">
        <v>-1</v>
      </c>
      <c r="DH34" s="335">
        <v>-1</v>
      </c>
      <c r="DI34" s="335"/>
      <c r="DJ34" s="181">
        <f t="shared" si="58"/>
        <v>-1</v>
      </c>
      <c r="DK34" s="172" t="str">
        <f>VLOOKUP(DL34*DH34,biorisk,3,FALSE)</f>
        <v>High Priority Data Gap</v>
      </c>
      <c r="DL34" s="174">
        <f t="shared" si="14"/>
        <v>1</v>
      </c>
      <c r="DM34" s="174">
        <f t="shared" si="15"/>
        <v>-1</v>
      </c>
      <c r="DN34" s="173">
        <v>-1</v>
      </c>
      <c r="DO34" s="173">
        <v>-1</v>
      </c>
      <c r="DP34" s="181" t="str">
        <f t="shared" si="43"/>
        <v>-1-1</v>
      </c>
      <c r="DQ34" s="172" t="str">
        <f t="shared" si="16"/>
        <v>High Priority Data Gap</v>
      </c>
      <c r="DR34" s="296"/>
      <c r="DS34" s="14"/>
      <c r="DT34" s="351"/>
      <c r="DU34" s="351"/>
      <c r="DV34" s="351"/>
      <c r="DW34" s="351"/>
      <c r="DX34" s="351"/>
      <c r="DY34" s="337" t="s">
        <v>654</v>
      </c>
      <c r="DZ34" s="338" t="s">
        <v>704</v>
      </c>
      <c r="EA34" s="339">
        <v>-1</v>
      </c>
      <c r="EB34" s="335">
        <v>-1</v>
      </c>
      <c r="EC34" s="335">
        <v>-1</v>
      </c>
      <c r="ED34" s="335"/>
      <c r="EE34" s="181">
        <f t="shared" si="59"/>
        <v>-1</v>
      </c>
      <c r="EF34" s="172" t="str">
        <f>VLOOKUP(EG34*EC34,biorisk,3,FALSE)</f>
        <v>High Priority Data Gap</v>
      </c>
      <c r="EG34" s="174">
        <f t="shared" si="18"/>
        <v>1</v>
      </c>
      <c r="EH34" s="174">
        <f t="shared" si="19"/>
        <v>-1</v>
      </c>
      <c r="EI34" s="173">
        <v>-1</v>
      </c>
      <c r="EJ34" s="173">
        <v>-1</v>
      </c>
      <c r="EK34" s="181" t="str">
        <f t="shared" si="47"/>
        <v>-1-1</v>
      </c>
      <c r="EL34" s="172" t="str">
        <f t="shared" si="20"/>
        <v>High Priority Data Gap</v>
      </c>
      <c r="EM34" s="296"/>
      <c r="EN34" s="14"/>
      <c r="EO34" s="336"/>
      <c r="EP34" s="336"/>
      <c r="EQ34" s="336"/>
      <c r="ER34" s="336"/>
      <c r="ES34" s="336"/>
      <c r="ET34" s="337" t="s">
        <v>654</v>
      </c>
      <c r="EU34" s="338" t="s">
        <v>704</v>
      </c>
      <c r="EV34" s="339">
        <v>-1</v>
      </c>
      <c r="EW34" s="335">
        <v>-1</v>
      </c>
      <c r="EX34" s="335">
        <v>-1</v>
      </c>
      <c r="EY34" s="335"/>
      <c r="EZ34" s="181">
        <f t="shared" si="21"/>
        <v>-1</v>
      </c>
      <c r="FA34" s="172" t="str">
        <f t="shared" si="22"/>
        <v>High Priority Data Gap</v>
      </c>
      <c r="FB34" s="174">
        <f t="shared" si="23"/>
        <v>1</v>
      </c>
      <c r="FC34" s="174">
        <f t="shared" si="24"/>
        <v>-1</v>
      </c>
      <c r="FD34" s="173">
        <v>-1</v>
      </c>
      <c r="FE34" s="173">
        <v>-1</v>
      </c>
      <c r="FF34" s="181" t="str">
        <f t="shared" si="49"/>
        <v>-1-1</v>
      </c>
      <c r="FG34" s="172" t="str">
        <f t="shared" si="106"/>
        <v>High Priority Data Gap</v>
      </c>
      <c r="FH34" s="296"/>
      <c r="FI34" s="14"/>
      <c r="FJ34" s="336"/>
      <c r="FK34" s="336"/>
      <c r="FL34" s="336"/>
      <c r="FM34" s="336"/>
      <c r="FN34" s="336"/>
      <c r="FO34" s="337" t="s">
        <v>654</v>
      </c>
      <c r="FP34" s="338" t="s">
        <v>704</v>
      </c>
      <c r="FQ34" s="339"/>
      <c r="FR34" s="335"/>
      <c r="FS34" s="335"/>
      <c r="FT34" s="341"/>
      <c r="FU34" s="181">
        <f t="shared" si="26"/>
        <v>0</v>
      </c>
      <c r="FV34" s="172" t="str">
        <f t="shared" si="27"/>
        <v>Low Priority Data Gap</v>
      </c>
      <c r="FW34" s="380">
        <f t="shared" si="28"/>
        <v>0</v>
      </c>
      <c r="FX34" s="379">
        <f t="shared" si="29"/>
        <v>0</v>
      </c>
      <c r="FY34" s="173"/>
      <c r="FZ34" s="173"/>
      <c r="GA34" s="181" t="str">
        <f t="shared" si="50"/>
        <v>0</v>
      </c>
      <c r="GB34" s="172" t="str">
        <f t="shared" si="30"/>
        <v>Low Priority Data Gap</v>
      </c>
      <c r="GC34" s="296"/>
      <c r="GD34" s="14"/>
      <c r="GE34" s="336"/>
      <c r="GF34" s="336"/>
      <c r="GG34" s="336"/>
      <c r="GH34" s="336"/>
      <c r="GI34" s="336"/>
      <c r="GJ34" s="337" t="s">
        <v>654</v>
      </c>
      <c r="GK34" s="338" t="s">
        <v>704</v>
      </c>
      <c r="GL34" s="339">
        <v>-1</v>
      </c>
      <c r="GM34" s="335">
        <v>-1</v>
      </c>
      <c r="GN34" s="335">
        <v>-1</v>
      </c>
      <c r="GO34" s="335"/>
      <c r="GP34" s="181">
        <f t="shared" si="60"/>
        <v>-1</v>
      </c>
      <c r="GQ34" s="172" t="str">
        <f>VLOOKUP(GR34*GN34,biorisk,3,FALSE)</f>
        <v>High Priority Data Gap</v>
      </c>
      <c r="GR34" s="380">
        <f t="shared" si="32"/>
        <v>1</v>
      </c>
      <c r="GS34" s="174">
        <f t="shared" si="33"/>
        <v>-1</v>
      </c>
      <c r="GT34" s="173">
        <v>-1</v>
      </c>
      <c r="GU34" s="173">
        <v>-1</v>
      </c>
      <c r="GV34" s="181" t="str">
        <f t="shared" si="51"/>
        <v>-1-1</v>
      </c>
      <c r="GW34" s="172" t="str">
        <f t="shared" si="52"/>
        <v>High Priority Data Gap</v>
      </c>
      <c r="GX34" s="296"/>
      <c r="GY34" s="14"/>
      <c r="GZ34" s="336"/>
      <c r="HA34" s="336"/>
      <c r="HB34" s="336"/>
      <c r="HC34" s="336"/>
      <c r="HD34" s="336"/>
      <c r="HE34" s="337" t="s">
        <v>654</v>
      </c>
      <c r="HF34" s="338" t="s">
        <v>704</v>
      </c>
    </row>
    <row r="35" spans="1:214" ht="100" customHeight="1" thickBot="1">
      <c r="A35" s="178" t="s">
        <v>326</v>
      </c>
      <c r="B35" s="175" t="s">
        <v>77</v>
      </c>
      <c r="C35" s="175" t="s">
        <v>39</v>
      </c>
      <c r="D35" s="18" t="s">
        <v>79</v>
      </c>
      <c r="E35" s="497">
        <v>31</v>
      </c>
      <c r="F35" s="38"/>
      <c r="G35" s="339"/>
      <c r="H35" s="335"/>
      <c r="I35" s="335"/>
      <c r="J35" s="341"/>
      <c r="K35" s="181">
        <f t="shared" si="53"/>
        <v>0</v>
      </c>
      <c r="L35" s="172" t="str">
        <f t="shared" si="0"/>
        <v>Low Priority Data Gap</v>
      </c>
      <c r="M35" s="174">
        <f t="shared" si="1"/>
        <v>0</v>
      </c>
      <c r="N35" s="174">
        <f t="shared" si="86"/>
        <v>0</v>
      </c>
      <c r="O35" s="173"/>
      <c r="P35" s="173"/>
      <c r="Q35" s="181" t="str">
        <f t="shared" si="34"/>
        <v>0</v>
      </c>
      <c r="R35" s="172" t="str">
        <f t="shared" si="35"/>
        <v>Low Priority Data Gap</v>
      </c>
      <c r="S35" s="296"/>
      <c r="T35" s="336"/>
      <c r="U35" s="336"/>
      <c r="V35" s="336"/>
      <c r="W35" s="336"/>
      <c r="X35" s="336"/>
      <c r="Y35" s="337" t="s">
        <v>654</v>
      </c>
      <c r="Z35" s="338" t="s">
        <v>705</v>
      </c>
      <c r="AA35" s="339"/>
      <c r="AB35" s="335"/>
      <c r="AC35" s="335"/>
      <c r="AD35" s="341"/>
      <c r="AE35" s="181">
        <f t="shared" si="54"/>
        <v>0</v>
      </c>
      <c r="AF35" s="172" t="str">
        <f t="shared" si="2"/>
        <v>Low Priority Data Gap</v>
      </c>
      <c r="AG35" s="174">
        <f t="shared" si="3"/>
        <v>0</v>
      </c>
      <c r="AH35" s="174">
        <f t="shared" si="4"/>
        <v>0</v>
      </c>
      <c r="AI35" s="173"/>
      <c r="AJ35" s="173"/>
      <c r="AK35" s="181" t="str">
        <f t="shared" si="36"/>
        <v>0</v>
      </c>
      <c r="AL35" s="172" t="str">
        <f t="shared" si="5"/>
        <v>Low Priority Data Gap</v>
      </c>
      <c r="AM35" s="296"/>
      <c r="AN35" s="351"/>
      <c r="AO35" s="351"/>
      <c r="AP35" s="351"/>
      <c r="AQ35" s="351"/>
      <c r="AR35" s="351"/>
      <c r="AS35" s="337" t="s">
        <v>654</v>
      </c>
      <c r="AT35" s="338" t="s">
        <v>705</v>
      </c>
      <c r="AU35" s="453"/>
      <c r="AV35" s="451"/>
      <c r="AW35" s="451"/>
      <c r="AX35" s="454"/>
      <c r="AY35" s="181">
        <f t="shared" si="55"/>
        <v>0</v>
      </c>
      <c r="AZ35" s="172" t="str">
        <f t="shared" si="37"/>
        <v>Low Priority Data Gap</v>
      </c>
      <c r="BA35" s="435">
        <f t="shared" si="6"/>
        <v>0</v>
      </c>
      <c r="BB35" s="452">
        <f t="shared" si="105"/>
        <v>0</v>
      </c>
      <c r="BC35" s="438"/>
      <c r="BD35" s="173"/>
      <c r="BE35" s="181" t="str">
        <f t="shared" si="38"/>
        <v>0</v>
      </c>
      <c r="BF35" s="172" t="str">
        <f t="shared" si="70"/>
        <v>Low Priority Data Gap</v>
      </c>
      <c r="BG35" s="296"/>
      <c r="BH35" s="351"/>
      <c r="BI35" s="351"/>
      <c r="BJ35" s="351"/>
      <c r="BK35" s="351"/>
      <c r="BL35" s="351"/>
      <c r="BM35" s="337" t="s">
        <v>654</v>
      </c>
      <c r="BN35" s="338" t="s">
        <v>705</v>
      </c>
      <c r="BO35" s="339"/>
      <c r="BP35" s="335"/>
      <c r="BQ35" s="335"/>
      <c r="BR35" s="341"/>
      <c r="BS35" s="181">
        <f t="shared" si="56"/>
        <v>0</v>
      </c>
      <c r="BT35" s="172" t="str">
        <f t="shared" si="7"/>
        <v>Low Priority Data Gap</v>
      </c>
      <c r="BU35" s="174">
        <f t="shared" si="8"/>
        <v>0</v>
      </c>
      <c r="BV35" s="174">
        <f t="shared" si="9"/>
        <v>0</v>
      </c>
      <c r="BW35" s="173"/>
      <c r="BX35" s="173"/>
      <c r="BY35" s="181" t="str">
        <f t="shared" si="39"/>
        <v>0</v>
      </c>
      <c r="BZ35" s="172" t="str">
        <f t="shared" si="10"/>
        <v>Low Priority Data Gap</v>
      </c>
      <c r="CA35" s="296"/>
      <c r="CB35" s="351"/>
      <c r="CC35" s="351"/>
      <c r="CD35" s="351"/>
      <c r="CE35" s="351"/>
      <c r="CF35" s="351"/>
      <c r="CG35" s="337" t="s">
        <v>654</v>
      </c>
      <c r="CH35" s="338" t="s">
        <v>705</v>
      </c>
      <c r="CI35" s="367"/>
      <c r="CJ35" s="335"/>
      <c r="CK35" s="335"/>
      <c r="CL35" s="335"/>
      <c r="CM35" s="341"/>
      <c r="CN35" s="181">
        <f t="shared" si="57"/>
        <v>0</v>
      </c>
      <c r="CO35" s="172" t="str">
        <f t="shared" si="11"/>
        <v>Low Priority Data Gap</v>
      </c>
      <c r="CP35" s="174">
        <f t="shared" si="40"/>
        <v>0</v>
      </c>
      <c r="CQ35" s="174">
        <f t="shared" si="12"/>
        <v>0</v>
      </c>
      <c r="CR35" s="173"/>
      <c r="CS35" s="173"/>
      <c r="CT35" s="181" t="str">
        <f t="shared" si="41"/>
        <v>0</v>
      </c>
      <c r="CU35" s="172" t="str">
        <f t="shared" si="42"/>
        <v>Low Priority Data Gap</v>
      </c>
      <c r="CV35" s="296"/>
      <c r="DD35" s="337" t="s">
        <v>654</v>
      </c>
      <c r="DE35" s="338" t="s">
        <v>705</v>
      </c>
      <c r="DF35" s="339"/>
      <c r="DG35" s="335"/>
      <c r="DH35" s="335"/>
      <c r="DI35" s="341"/>
      <c r="DJ35" s="181">
        <f t="shared" si="58"/>
        <v>0</v>
      </c>
      <c r="DK35" s="172" t="str">
        <f t="shared" si="13"/>
        <v>Low Priority Data Gap</v>
      </c>
      <c r="DL35" s="174">
        <f t="shared" si="14"/>
        <v>0</v>
      </c>
      <c r="DM35" s="379">
        <f t="shared" si="15"/>
        <v>0</v>
      </c>
      <c r="DN35" s="173"/>
      <c r="DO35" s="173"/>
      <c r="DP35" s="181" t="str">
        <f t="shared" si="43"/>
        <v>0</v>
      </c>
      <c r="DQ35" s="172" t="str">
        <f t="shared" si="16"/>
        <v>Low Priority Data Gap</v>
      </c>
      <c r="DR35" s="296"/>
      <c r="DS35" s="14"/>
      <c r="DT35" s="351"/>
      <c r="DU35" s="351"/>
      <c r="DV35" s="351"/>
      <c r="DW35" s="351"/>
      <c r="DX35" s="351"/>
      <c r="DY35" s="337" t="s">
        <v>654</v>
      </c>
      <c r="DZ35" s="338" t="s">
        <v>705</v>
      </c>
      <c r="EA35" s="339"/>
      <c r="EB35" s="335"/>
      <c r="EC35" s="335"/>
      <c r="ED35" s="341"/>
      <c r="EE35" s="181">
        <f t="shared" si="59"/>
        <v>0</v>
      </c>
      <c r="EF35" s="172" t="str">
        <f t="shared" si="17"/>
        <v>Low Priority Data Gap</v>
      </c>
      <c r="EG35" s="380">
        <f t="shared" si="18"/>
        <v>0</v>
      </c>
      <c r="EH35" s="379">
        <f t="shared" si="19"/>
        <v>0</v>
      </c>
      <c r="EI35" s="173"/>
      <c r="EJ35" s="173"/>
      <c r="EK35" s="181" t="str">
        <f t="shared" si="47"/>
        <v>0</v>
      </c>
      <c r="EL35" s="172" t="str">
        <f t="shared" si="20"/>
        <v>Low Priority Data Gap</v>
      </c>
      <c r="EM35" s="296"/>
      <c r="EN35" s="14"/>
      <c r="EO35" s="336"/>
      <c r="EP35" s="336"/>
      <c r="EQ35" s="336"/>
      <c r="ER35" s="336"/>
      <c r="ES35" s="336"/>
      <c r="ET35" s="337" t="s">
        <v>654</v>
      </c>
      <c r="EU35" s="338" t="s">
        <v>705</v>
      </c>
      <c r="EV35" s="339"/>
      <c r="EW35" s="335"/>
      <c r="EX35" s="335"/>
      <c r="EY35" s="341"/>
      <c r="EZ35" s="181">
        <f t="shared" si="21"/>
        <v>0</v>
      </c>
      <c r="FA35" s="172" t="str">
        <f t="shared" si="22"/>
        <v>Low Priority Data Gap</v>
      </c>
      <c r="FB35" s="380">
        <f t="shared" si="23"/>
        <v>0</v>
      </c>
      <c r="FC35" s="379">
        <f t="shared" si="24"/>
        <v>0</v>
      </c>
      <c r="FD35" s="173"/>
      <c r="FE35" s="173"/>
      <c r="FF35" s="181" t="str">
        <f t="shared" si="49"/>
        <v>0</v>
      </c>
      <c r="FG35" s="172" t="str">
        <f t="shared" si="25"/>
        <v>Low Priority Data Gap</v>
      </c>
      <c r="FH35" s="296"/>
      <c r="FI35" s="14"/>
      <c r="FJ35" s="336"/>
      <c r="FK35" s="336"/>
      <c r="FL35" s="336"/>
      <c r="FM35" s="336"/>
      <c r="FN35" s="336"/>
      <c r="FO35" s="337" t="s">
        <v>654</v>
      </c>
      <c r="FP35" s="338" t="s">
        <v>705</v>
      </c>
      <c r="FQ35" s="339"/>
      <c r="FR35" s="335"/>
      <c r="FS35" s="335"/>
      <c r="FT35" s="341"/>
      <c r="FU35" s="181">
        <f t="shared" si="26"/>
        <v>0</v>
      </c>
      <c r="FV35" s="172" t="str">
        <f t="shared" si="27"/>
        <v>Low Priority Data Gap</v>
      </c>
      <c r="FW35" s="380">
        <f t="shared" si="28"/>
        <v>0</v>
      </c>
      <c r="FX35" s="379">
        <f t="shared" si="29"/>
        <v>0</v>
      </c>
      <c r="FY35" s="173"/>
      <c r="FZ35" s="173"/>
      <c r="GA35" s="181" t="str">
        <f t="shared" si="50"/>
        <v>0</v>
      </c>
      <c r="GB35" s="172" t="str">
        <f t="shared" si="30"/>
        <v>Low Priority Data Gap</v>
      </c>
      <c r="GC35" s="296"/>
      <c r="GD35" s="14"/>
      <c r="GE35" s="336"/>
      <c r="GF35" s="336"/>
      <c r="GG35" s="336"/>
      <c r="GH35" s="336"/>
      <c r="GI35" s="336"/>
      <c r="GJ35" s="337" t="s">
        <v>654</v>
      </c>
      <c r="GK35" s="338" t="s">
        <v>705</v>
      </c>
      <c r="GL35" s="339"/>
      <c r="GM35" s="335"/>
      <c r="GN35" s="335"/>
      <c r="GO35" s="341"/>
      <c r="GP35" s="181">
        <f t="shared" si="60"/>
        <v>0</v>
      </c>
      <c r="GQ35" s="172" t="str">
        <f t="shared" si="31"/>
        <v>Low Priority Data Gap</v>
      </c>
      <c r="GR35" s="380">
        <f t="shared" si="32"/>
        <v>0</v>
      </c>
      <c r="GS35" s="379">
        <f t="shared" si="33"/>
        <v>0</v>
      </c>
      <c r="GT35" s="173"/>
      <c r="GU35" s="173"/>
      <c r="GV35" s="181" t="str">
        <f t="shared" si="51"/>
        <v>0</v>
      </c>
      <c r="GW35" s="172" t="str">
        <f t="shared" si="52"/>
        <v>Low Priority Data Gap</v>
      </c>
      <c r="GX35" s="296"/>
      <c r="GY35" s="14"/>
      <c r="GZ35" s="336"/>
      <c r="HA35" s="336"/>
      <c r="HB35" s="336"/>
      <c r="HC35" s="336"/>
      <c r="HD35" s="336"/>
      <c r="HE35" s="337" t="s">
        <v>654</v>
      </c>
      <c r="HF35" s="338" t="s">
        <v>705</v>
      </c>
    </row>
    <row r="36" spans="1:214" ht="100" customHeight="1">
      <c r="A36" s="178" t="s">
        <v>212</v>
      </c>
      <c r="B36" s="175" t="s">
        <v>77</v>
      </c>
      <c r="C36" s="175" t="s">
        <v>39</v>
      </c>
      <c r="D36" s="18" t="s">
        <v>80</v>
      </c>
      <c r="E36" s="497">
        <v>32</v>
      </c>
      <c r="F36" s="38" t="s">
        <v>349</v>
      </c>
      <c r="G36" s="263">
        <v>1</v>
      </c>
      <c r="H36" s="263">
        <v>1</v>
      </c>
      <c r="I36" s="263">
        <v>1</v>
      </c>
      <c r="J36" s="263">
        <v>1</v>
      </c>
      <c r="K36" s="181">
        <f t="shared" si="53"/>
        <v>1</v>
      </c>
      <c r="L36" s="260" t="str">
        <f t="shared" si="0"/>
        <v>Very Low</v>
      </c>
      <c r="M36" s="264">
        <f t="shared" si="1"/>
        <v>1</v>
      </c>
      <c r="N36" s="264">
        <v>2</v>
      </c>
      <c r="O36" s="265">
        <v>3</v>
      </c>
      <c r="P36" s="265">
        <v>3</v>
      </c>
      <c r="Q36" s="181" t="str">
        <f t="shared" si="34"/>
        <v>23</v>
      </c>
      <c r="R36" s="260" t="str">
        <f t="shared" si="35"/>
        <v>Low</v>
      </c>
      <c r="S36" s="296" t="s">
        <v>181</v>
      </c>
      <c r="T36" s="336"/>
      <c r="U36" s="336"/>
      <c r="V36" s="336"/>
      <c r="W36" s="336"/>
      <c r="X36" s="336"/>
      <c r="Y36" s="337" t="s">
        <v>654</v>
      </c>
      <c r="Z36" s="338" t="s">
        <v>653</v>
      </c>
      <c r="AA36" s="263">
        <v>1</v>
      </c>
      <c r="AB36" s="263">
        <v>1</v>
      </c>
      <c r="AC36" s="263">
        <v>1</v>
      </c>
      <c r="AD36" s="263">
        <v>1</v>
      </c>
      <c r="AE36" s="181">
        <f t="shared" si="54"/>
        <v>1</v>
      </c>
      <c r="AF36" s="260" t="str">
        <f t="shared" si="2"/>
        <v>Very Low</v>
      </c>
      <c r="AG36" s="264">
        <f t="shared" si="3"/>
        <v>1</v>
      </c>
      <c r="AH36" s="264">
        <v>2</v>
      </c>
      <c r="AI36" s="265">
        <v>3</v>
      </c>
      <c r="AJ36" s="265">
        <v>3</v>
      </c>
      <c r="AK36" s="181" t="str">
        <f t="shared" si="36"/>
        <v>23</v>
      </c>
      <c r="AL36" s="260" t="str">
        <f t="shared" si="5"/>
        <v>Low</v>
      </c>
      <c r="AM36" s="296" t="s">
        <v>181</v>
      </c>
      <c r="AN36" s="351"/>
      <c r="AO36" s="351"/>
      <c r="AP36" s="351"/>
      <c r="AQ36" s="351"/>
      <c r="AR36" s="351"/>
      <c r="AS36" s="337" t="s">
        <v>654</v>
      </c>
      <c r="AT36" s="338" t="s">
        <v>653</v>
      </c>
      <c r="AU36" s="453">
        <v>1</v>
      </c>
      <c r="AV36" s="451">
        <v>1</v>
      </c>
      <c r="AW36" s="451">
        <v>1</v>
      </c>
      <c r="AX36" s="451"/>
      <c r="AY36" s="181">
        <f t="shared" si="55"/>
        <v>1</v>
      </c>
      <c r="AZ36" s="172" t="str">
        <f>VLOOKUP(BA36*AW36,biorisk,3,FALSE)</f>
        <v>Very Low</v>
      </c>
      <c r="BA36" s="435">
        <f>VLOOKUP(AU36*AV36,likelihood,2,FALSE)</f>
        <v>1</v>
      </c>
      <c r="BB36" s="452">
        <f t="shared" si="105"/>
        <v>1</v>
      </c>
      <c r="BC36" s="438">
        <v>3</v>
      </c>
      <c r="BD36" s="173">
        <v>3</v>
      </c>
      <c r="BE36" s="181" t="str">
        <f t="shared" si="38"/>
        <v>13</v>
      </c>
      <c r="BF36" s="172" t="str">
        <f t="shared" si="70"/>
        <v>Very Low</v>
      </c>
      <c r="BG36" s="296" t="s">
        <v>181</v>
      </c>
      <c r="BH36" s="351"/>
      <c r="BI36" s="351"/>
      <c r="BJ36" s="351"/>
      <c r="BK36" s="351"/>
      <c r="BL36" s="351"/>
      <c r="BM36" s="337" t="s">
        <v>654</v>
      </c>
      <c r="BN36" s="338" t="s">
        <v>653</v>
      </c>
      <c r="BO36" s="21">
        <v>1</v>
      </c>
      <c r="BP36" s="21">
        <v>1</v>
      </c>
      <c r="BQ36" s="21">
        <v>1</v>
      </c>
      <c r="BR36" s="21"/>
      <c r="BS36" s="181">
        <f t="shared" si="56"/>
        <v>1</v>
      </c>
      <c r="BT36" s="42" t="str">
        <f>VLOOKUP(BU36*BQ36,biorisk,3,FALSE)</f>
        <v>Very Low</v>
      </c>
      <c r="BU36" s="43">
        <f>VLOOKUP(BO36*BP36,likelihood,2,FALSE)</f>
        <v>1</v>
      </c>
      <c r="BV36" s="43">
        <f>VLOOKUP(BU36*BQ36,biorisk,2,FALSE)</f>
        <v>1</v>
      </c>
      <c r="BW36" s="44">
        <v>3</v>
      </c>
      <c r="BX36" s="44">
        <v>3</v>
      </c>
      <c r="BY36" s="181" t="str">
        <f t="shared" si="39"/>
        <v>13</v>
      </c>
      <c r="BZ36" s="42" t="str">
        <f>VLOOKUP(BV36&amp;BX36,futurerisk,3,FALSE)</f>
        <v>Very Low</v>
      </c>
      <c r="CA36" s="296" t="s">
        <v>181</v>
      </c>
      <c r="CB36" s="351"/>
      <c r="CC36" s="351"/>
      <c r="CD36" s="351"/>
      <c r="CE36" s="351"/>
      <c r="CF36" s="351"/>
      <c r="CG36" s="337" t="s">
        <v>654</v>
      </c>
      <c r="CH36" s="338" t="s">
        <v>653</v>
      </c>
      <c r="CI36" s="367" t="s">
        <v>349</v>
      </c>
      <c r="CJ36" s="21">
        <v>1</v>
      </c>
      <c r="CK36" s="21">
        <v>1</v>
      </c>
      <c r="CL36" s="21">
        <v>1</v>
      </c>
      <c r="CM36" s="21"/>
      <c r="CN36" s="181">
        <f t="shared" si="57"/>
        <v>1</v>
      </c>
      <c r="CO36" s="42" t="str">
        <f t="shared" si="11"/>
        <v>Very Low</v>
      </c>
      <c r="CP36" s="43">
        <f t="shared" si="40"/>
        <v>1</v>
      </c>
      <c r="CQ36" s="43">
        <f t="shared" si="12"/>
        <v>1</v>
      </c>
      <c r="CR36" s="44">
        <v>3</v>
      </c>
      <c r="CS36" s="44">
        <v>3</v>
      </c>
      <c r="CT36" s="181" t="str">
        <f t="shared" si="41"/>
        <v>13</v>
      </c>
      <c r="CU36" s="42" t="str">
        <f t="shared" si="42"/>
        <v>Very Low</v>
      </c>
      <c r="CV36" s="296" t="s">
        <v>181</v>
      </c>
      <c r="DD36" s="337" t="s">
        <v>654</v>
      </c>
      <c r="DE36" s="338" t="s">
        <v>653</v>
      </c>
      <c r="DF36" s="21">
        <v>1</v>
      </c>
      <c r="DG36" s="21">
        <v>1</v>
      </c>
      <c r="DH36" s="21">
        <v>1</v>
      </c>
      <c r="DI36" s="21"/>
      <c r="DJ36" s="181">
        <f t="shared" si="58"/>
        <v>1</v>
      </c>
      <c r="DK36" s="42" t="str">
        <f>VLOOKUP(DL36*DH36,biorisk,3,FALSE)</f>
        <v>Very Low</v>
      </c>
      <c r="DL36" s="43">
        <f>VLOOKUP(DF36*DG36,likelihood,2,FALSE)</f>
        <v>1</v>
      </c>
      <c r="DM36" s="43">
        <f>VLOOKUP(DL36*DH36,biorisk,2,FALSE)</f>
        <v>1</v>
      </c>
      <c r="DN36" s="44">
        <v>3</v>
      </c>
      <c r="DO36" s="44">
        <v>3</v>
      </c>
      <c r="DP36" s="181" t="str">
        <f t="shared" si="43"/>
        <v>13</v>
      </c>
      <c r="DQ36" s="42" t="str">
        <f>VLOOKUP(DM36&amp;DO36,futurerisk,3,FALSE)</f>
        <v>Very Low</v>
      </c>
      <c r="DR36" s="296" t="s">
        <v>181</v>
      </c>
      <c r="DS36" s="14"/>
      <c r="DT36" s="351"/>
      <c r="DU36" s="351"/>
      <c r="DV36" s="351"/>
      <c r="DW36" s="351"/>
      <c r="DX36" s="351"/>
      <c r="DY36" s="337" t="s">
        <v>654</v>
      </c>
      <c r="DZ36" s="338" t="s">
        <v>653</v>
      </c>
      <c r="EA36" s="21">
        <v>1</v>
      </c>
      <c r="EB36" s="21">
        <v>1</v>
      </c>
      <c r="EC36" s="21">
        <v>1</v>
      </c>
      <c r="ED36" s="21"/>
      <c r="EE36" s="181">
        <f t="shared" si="59"/>
        <v>1</v>
      </c>
      <c r="EF36" s="42" t="str">
        <f t="shared" ref="EF36:EF42" si="107">VLOOKUP(EG36*EC36,biorisk,3,FALSE)</f>
        <v>Very Low</v>
      </c>
      <c r="EG36" s="43">
        <f>VLOOKUP(EA36*EB36,likelihood,2,FALSE)</f>
        <v>1</v>
      </c>
      <c r="EH36" s="43">
        <f>VLOOKUP(EG36*EC36,biorisk,2,FALSE)</f>
        <v>1</v>
      </c>
      <c r="EI36" s="44">
        <v>3</v>
      </c>
      <c r="EJ36" s="44">
        <v>3</v>
      </c>
      <c r="EK36" s="181" t="str">
        <f t="shared" si="47"/>
        <v>13</v>
      </c>
      <c r="EL36" s="42" t="str">
        <f>VLOOKUP(EH36&amp;EJ36,futurerisk,3,FALSE)</f>
        <v>Very Low</v>
      </c>
      <c r="EM36" s="296" t="s">
        <v>181</v>
      </c>
      <c r="EN36" s="14"/>
      <c r="EO36" s="336"/>
      <c r="EP36" s="336"/>
      <c r="EQ36" s="336"/>
      <c r="ER36" s="336"/>
      <c r="ES36" s="336"/>
      <c r="ET36" s="337" t="s">
        <v>654</v>
      </c>
      <c r="EU36" s="338" t="s">
        <v>653</v>
      </c>
      <c r="EV36" s="21">
        <v>1</v>
      </c>
      <c r="EW36" s="21">
        <v>1</v>
      </c>
      <c r="EX36" s="21">
        <v>1</v>
      </c>
      <c r="EY36" s="21"/>
      <c r="EZ36" s="181">
        <f t="shared" si="21"/>
        <v>1</v>
      </c>
      <c r="FA36" s="42" t="str">
        <f t="shared" si="22"/>
        <v>Very Low</v>
      </c>
      <c r="FB36" s="43">
        <f t="shared" si="23"/>
        <v>1</v>
      </c>
      <c r="FC36" s="43">
        <f t="shared" si="24"/>
        <v>1</v>
      </c>
      <c r="FD36" s="44">
        <v>3</v>
      </c>
      <c r="FE36" s="44">
        <v>3</v>
      </c>
      <c r="FF36" s="181" t="str">
        <f t="shared" si="49"/>
        <v>13</v>
      </c>
      <c r="FG36" s="42" t="str">
        <f t="shared" ref="FG36:FG37" si="108">VLOOKUP(FC36&amp;FE36,futurerisk,3,FALSE)</f>
        <v>Very Low</v>
      </c>
      <c r="FH36" s="296" t="s">
        <v>181</v>
      </c>
      <c r="FI36" s="14"/>
      <c r="FJ36" s="336"/>
      <c r="FK36" s="336"/>
      <c r="FL36" s="336"/>
      <c r="FM36" s="336"/>
      <c r="FN36" s="336"/>
      <c r="FO36" s="337" t="s">
        <v>654</v>
      </c>
      <c r="FP36" s="338" t="s">
        <v>653</v>
      </c>
      <c r="FQ36" s="21">
        <v>1</v>
      </c>
      <c r="FR36" s="21">
        <v>1</v>
      </c>
      <c r="FS36" s="21">
        <v>1</v>
      </c>
      <c r="FT36" s="21"/>
      <c r="FU36" s="181">
        <f t="shared" si="26"/>
        <v>1</v>
      </c>
      <c r="FV36" s="42" t="str">
        <f t="shared" si="27"/>
        <v>Very Low</v>
      </c>
      <c r="FW36" s="43">
        <f t="shared" si="28"/>
        <v>1</v>
      </c>
      <c r="FX36" s="43">
        <f t="shared" si="29"/>
        <v>1</v>
      </c>
      <c r="FY36" s="44">
        <v>3</v>
      </c>
      <c r="FZ36" s="44">
        <v>3</v>
      </c>
      <c r="GA36" s="181" t="str">
        <f t="shared" si="50"/>
        <v>13</v>
      </c>
      <c r="GB36" s="42" t="str">
        <f t="shared" si="30"/>
        <v>Very Low</v>
      </c>
      <c r="GC36" s="296" t="s">
        <v>181</v>
      </c>
      <c r="GD36" s="14"/>
      <c r="GE36" s="336"/>
      <c r="GF36" s="336"/>
      <c r="GG36" s="336"/>
      <c r="GH36" s="336"/>
      <c r="GI36" s="336"/>
      <c r="GJ36" s="337" t="s">
        <v>654</v>
      </c>
      <c r="GK36" s="338" t="s">
        <v>653</v>
      </c>
      <c r="GL36" s="21">
        <v>1</v>
      </c>
      <c r="GM36" s="21">
        <v>1</v>
      </c>
      <c r="GN36" s="21">
        <v>1</v>
      </c>
      <c r="GO36" s="21"/>
      <c r="GP36" s="181">
        <f t="shared" si="60"/>
        <v>1</v>
      </c>
      <c r="GQ36" s="172" t="str">
        <f t="shared" si="31"/>
        <v>Very Low</v>
      </c>
      <c r="GR36" s="380">
        <f t="shared" si="32"/>
        <v>1</v>
      </c>
      <c r="GS36" s="379">
        <f>VLOOKUP(GR36*GN36,biorisk,2,FALSE)</f>
        <v>1</v>
      </c>
      <c r="GT36" s="173">
        <v>3</v>
      </c>
      <c r="GU36" s="173">
        <v>3</v>
      </c>
      <c r="GV36" s="181" t="str">
        <f t="shared" si="51"/>
        <v>13</v>
      </c>
      <c r="GW36" s="172" t="str">
        <f t="shared" si="52"/>
        <v>Very Low</v>
      </c>
      <c r="GX36" s="296" t="s">
        <v>181</v>
      </c>
      <c r="GY36" s="14"/>
      <c r="GZ36" s="336"/>
      <c r="HA36" s="336"/>
      <c r="HB36" s="336"/>
      <c r="HC36" s="336"/>
      <c r="HD36" s="336"/>
      <c r="HE36" s="337" t="s">
        <v>654</v>
      </c>
      <c r="HF36" s="338" t="s">
        <v>653</v>
      </c>
    </row>
    <row r="37" spans="1:214" ht="100" customHeight="1" thickBot="1">
      <c r="A37" s="178" t="s">
        <v>212</v>
      </c>
      <c r="B37" s="175" t="s">
        <v>77</v>
      </c>
      <c r="C37" s="175" t="s">
        <v>39</v>
      </c>
      <c r="D37" s="18" t="s">
        <v>81</v>
      </c>
      <c r="E37" s="497">
        <v>33</v>
      </c>
      <c r="F37" s="38" t="s">
        <v>358</v>
      </c>
      <c r="G37" s="339">
        <v>-1</v>
      </c>
      <c r="H37" s="335">
        <v>-1</v>
      </c>
      <c r="I37" s="335">
        <v>-1</v>
      </c>
      <c r="J37" s="335"/>
      <c r="K37" s="181">
        <f t="shared" si="53"/>
        <v>-1</v>
      </c>
      <c r="L37" s="172" t="str">
        <f t="shared" ref="L37:L68" si="109">VLOOKUP(M37*I37,biorisk,3,FALSE)</f>
        <v>High Priority Data Gap</v>
      </c>
      <c r="M37" s="174">
        <f t="shared" ref="M37:M68" si="110">VLOOKUP(G37*H37,likelihood,2,FALSE)</f>
        <v>1</v>
      </c>
      <c r="N37" s="174">
        <f>VLOOKUP(M37*I37,biorisk,2,FALSE)</f>
        <v>-1</v>
      </c>
      <c r="O37" s="173">
        <v>-1</v>
      </c>
      <c r="P37" s="173">
        <v>-1</v>
      </c>
      <c r="Q37" s="181" t="str">
        <f t="shared" si="34"/>
        <v>-1-1</v>
      </c>
      <c r="R37" s="172" t="str">
        <f t="shared" si="35"/>
        <v>High Priority Data Gap</v>
      </c>
      <c r="S37" s="296"/>
      <c r="T37" s="336"/>
      <c r="U37" s="336"/>
      <c r="V37" s="336"/>
      <c r="W37" s="336"/>
      <c r="X37" s="336"/>
      <c r="Y37" s="337" t="s">
        <v>706</v>
      </c>
      <c r="Z37" s="338" t="s">
        <v>696</v>
      </c>
      <c r="AA37" s="339">
        <v>-1</v>
      </c>
      <c r="AB37" s="335">
        <v>-1</v>
      </c>
      <c r="AC37" s="335">
        <v>-1</v>
      </c>
      <c r="AD37" s="335"/>
      <c r="AE37" s="181">
        <f t="shared" si="54"/>
        <v>-1</v>
      </c>
      <c r="AF37" s="172" t="str">
        <f>VLOOKUP(AG37*AC37,biorisk,3,FALSE)</f>
        <v>High Priority Data Gap</v>
      </c>
      <c r="AG37" s="174">
        <f t="shared" si="3"/>
        <v>1</v>
      </c>
      <c r="AH37" s="174">
        <f t="shared" ref="AH37" si="111">VLOOKUP(AG37*AC37,biorisk,2,FALSE)</f>
        <v>-1</v>
      </c>
      <c r="AI37" s="173">
        <v>-1</v>
      </c>
      <c r="AJ37" s="173">
        <v>-1</v>
      </c>
      <c r="AK37" s="181" t="str">
        <f t="shared" si="36"/>
        <v>-1-1</v>
      </c>
      <c r="AL37" s="172" t="str">
        <f t="shared" si="5"/>
        <v>High Priority Data Gap</v>
      </c>
      <c r="AM37" s="296"/>
      <c r="AN37" s="351"/>
      <c r="AO37" s="351"/>
      <c r="AP37" s="351"/>
      <c r="AQ37" s="351"/>
      <c r="AR37" s="351"/>
      <c r="AS37" s="337" t="s">
        <v>706</v>
      </c>
      <c r="AT37" s="338" t="s">
        <v>696</v>
      </c>
      <c r="AU37" s="339">
        <v>-1</v>
      </c>
      <c r="AV37" s="335">
        <v>-1</v>
      </c>
      <c r="AW37" s="335">
        <v>-1</v>
      </c>
      <c r="AX37" s="335"/>
      <c r="AY37" s="181">
        <f t="shared" si="55"/>
        <v>-1</v>
      </c>
      <c r="AZ37" s="172" t="str">
        <f>VLOOKUP(BA37*AW37,biorisk,3,FALSE)</f>
        <v>High Priority Data Gap</v>
      </c>
      <c r="BA37" s="174">
        <f t="shared" ref="BA37" si="112">VLOOKUP(AU37*AV37,likelihood,2,FALSE)</f>
        <v>1</v>
      </c>
      <c r="BB37" s="174">
        <f t="shared" si="105"/>
        <v>-1</v>
      </c>
      <c r="BC37" s="173">
        <v>-1</v>
      </c>
      <c r="BD37" s="173">
        <v>-1</v>
      </c>
      <c r="BE37" s="181" t="str">
        <f t="shared" si="38"/>
        <v>-1-1</v>
      </c>
      <c r="BF37" s="172" t="str">
        <f t="shared" si="70"/>
        <v>High Priority Data Gap</v>
      </c>
      <c r="BG37" s="296"/>
      <c r="BH37" s="351"/>
      <c r="BI37" s="351"/>
      <c r="BJ37" s="351"/>
      <c r="BK37" s="351"/>
      <c r="BL37" s="351"/>
      <c r="BM37" s="337" t="s">
        <v>706</v>
      </c>
      <c r="BN37" s="338" t="s">
        <v>696</v>
      </c>
      <c r="BO37" s="339">
        <v>-1</v>
      </c>
      <c r="BP37" s="335">
        <v>-1</v>
      </c>
      <c r="BQ37" s="335">
        <v>-1</v>
      </c>
      <c r="BR37" s="335"/>
      <c r="BS37" s="181">
        <f t="shared" si="56"/>
        <v>-1</v>
      </c>
      <c r="BT37" s="172" t="str">
        <f>VLOOKUP(BU37*BQ37,biorisk,3,FALSE)</f>
        <v>High Priority Data Gap</v>
      </c>
      <c r="BU37" s="174">
        <f t="shared" ref="BU37" si="113">VLOOKUP(BO37*BP37,likelihood,2,FALSE)</f>
        <v>1</v>
      </c>
      <c r="BV37" s="174">
        <f t="shared" ref="BV37" si="114">VLOOKUP(BU37*BQ37,biorisk,2,FALSE)</f>
        <v>-1</v>
      </c>
      <c r="BW37" s="173">
        <v>-1</v>
      </c>
      <c r="BX37" s="173">
        <v>-1</v>
      </c>
      <c r="BY37" s="181" t="str">
        <f t="shared" si="39"/>
        <v>-1-1</v>
      </c>
      <c r="BZ37" s="172" t="str">
        <f t="shared" ref="BZ37" si="115">VLOOKUP(BV37&amp;BX37,futurerisk,3,FALSE)</f>
        <v>High Priority Data Gap</v>
      </c>
      <c r="CA37" s="296"/>
      <c r="CB37" s="351"/>
      <c r="CC37" s="351"/>
      <c r="CD37" s="351"/>
      <c r="CE37" s="351"/>
      <c r="CF37" s="351"/>
      <c r="CG37" s="337" t="s">
        <v>706</v>
      </c>
      <c r="CH37" s="338" t="s">
        <v>696</v>
      </c>
      <c r="CI37" s="367" t="s">
        <v>358</v>
      </c>
      <c r="CJ37" s="339">
        <v>-1</v>
      </c>
      <c r="CK37" s="335">
        <v>-1</v>
      </c>
      <c r="CL37" s="335">
        <v>-1</v>
      </c>
      <c r="CM37" s="335"/>
      <c r="CN37" s="181">
        <f t="shared" si="57"/>
        <v>-1</v>
      </c>
      <c r="CO37" s="172" t="str">
        <f>VLOOKUP(CP37*CL37,biorisk,3,FALSE)</f>
        <v>High Priority Data Gap</v>
      </c>
      <c r="CP37" s="174">
        <f t="shared" si="40"/>
        <v>1</v>
      </c>
      <c r="CQ37" s="174">
        <f t="shared" si="12"/>
        <v>-1</v>
      </c>
      <c r="CR37" s="173">
        <v>-1</v>
      </c>
      <c r="CS37" s="173">
        <v>-1</v>
      </c>
      <c r="CT37" s="181" t="str">
        <f t="shared" si="41"/>
        <v>-1-1</v>
      </c>
      <c r="CU37" s="172" t="str">
        <f t="shared" si="42"/>
        <v>High Priority Data Gap</v>
      </c>
      <c r="CV37" s="296"/>
      <c r="CW37" s="364"/>
      <c r="CX37" s="364" t="s">
        <v>707</v>
      </c>
      <c r="CY37" s="365"/>
      <c r="CZ37" s="365"/>
      <c r="DA37" s="365" t="s">
        <v>645</v>
      </c>
      <c r="DB37" s="365"/>
      <c r="DC37" s="365"/>
      <c r="DD37" s="337" t="s">
        <v>706</v>
      </c>
      <c r="DE37" s="338" t="s">
        <v>696</v>
      </c>
      <c r="DF37" s="339">
        <v>-1</v>
      </c>
      <c r="DG37" s="335">
        <v>-1</v>
      </c>
      <c r="DH37" s="335">
        <v>-1</v>
      </c>
      <c r="DI37" s="335"/>
      <c r="DJ37" s="181">
        <f t="shared" si="58"/>
        <v>-1</v>
      </c>
      <c r="DK37" s="172" t="str">
        <f>VLOOKUP(DL37*DH37,biorisk,3,FALSE)</f>
        <v>High Priority Data Gap</v>
      </c>
      <c r="DL37" s="174">
        <f t="shared" ref="DL37" si="116">VLOOKUP(DF37*DG37,likelihood,2,FALSE)</f>
        <v>1</v>
      </c>
      <c r="DM37" s="174">
        <f t="shared" ref="DM37" si="117">VLOOKUP(DL37*DH37,biorisk,2,FALSE)</f>
        <v>-1</v>
      </c>
      <c r="DN37" s="173">
        <v>-1</v>
      </c>
      <c r="DO37" s="173">
        <v>-1</v>
      </c>
      <c r="DP37" s="181" t="str">
        <f t="shared" si="43"/>
        <v>-1-1</v>
      </c>
      <c r="DQ37" s="172" t="str">
        <f t="shared" ref="DQ37" si="118">VLOOKUP(DM37&amp;DO37,futurerisk,3,FALSE)</f>
        <v>High Priority Data Gap</v>
      </c>
      <c r="DR37" s="296"/>
      <c r="DS37" s="14"/>
      <c r="DT37" s="351"/>
      <c r="DU37" s="351"/>
      <c r="DV37" s="351"/>
      <c r="DW37" s="351"/>
      <c r="DX37" s="351"/>
      <c r="DY37" s="337" t="s">
        <v>706</v>
      </c>
      <c r="DZ37" s="338" t="s">
        <v>696</v>
      </c>
      <c r="EA37" s="339">
        <v>-1</v>
      </c>
      <c r="EB37" s="335">
        <v>-1</v>
      </c>
      <c r="EC37" s="335">
        <v>-1</v>
      </c>
      <c r="ED37" s="335"/>
      <c r="EE37" s="181">
        <f t="shared" si="59"/>
        <v>-1</v>
      </c>
      <c r="EF37" s="172" t="str">
        <f t="shared" si="107"/>
        <v>High Priority Data Gap</v>
      </c>
      <c r="EG37" s="174">
        <f t="shared" ref="EG37" si="119">VLOOKUP(EA37*EB37,likelihood,2,FALSE)</f>
        <v>1</v>
      </c>
      <c r="EH37" s="174">
        <f t="shared" ref="EH37" si="120">VLOOKUP(EG37*EC37,biorisk,2,FALSE)</f>
        <v>-1</v>
      </c>
      <c r="EI37" s="173">
        <v>-1</v>
      </c>
      <c r="EJ37" s="173">
        <v>-1</v>
      </c>
      <c r="EK37" s="181" t="str">
        <f t="shared" si="47"/>
        <v>-1-1</v>
      </c>
      <c r="EL37" s="172" t="str">
        <f t="shared" ref="EL37" si="121">VLOOKUP(EH37&amp;EJ37,futurerisk,3,FALSE)</f>
        <v>High Priority Data Gap</v>
      </c>
      <c r="EM37" s="296"/>
      <c r="EN37" s="14"/>
      <c r="EO37" s="336"/>
      <c r="EP37" s="336"/>
      <c r="EQ37" s="336"/>
      <c r="ER37" s="336"/>
      <c r="ES37" s="336"/>
      <c r="ET37" s="337" t="s">
        <v>706</v>
      </c>
      <c r="EU37" s="338" t="s">
        <v>696</v>
      </c>
      <c r="EV37" s="339">
        <v>-1</v>
      </c>
      <c r="EW37" s="335">
        <v>-1</v>
      </c>
      <c r="EX37" s="335">
        <v>-1</v>
      </c>
      <c r="EY37" s="335"/>
      <c r="EZ37" s="181">
        <f t="shared" ref="EZ37:EZ68" si="122">(FB37*EX37)</f>
        <v>-1</v>
      </c>
      <c r="FA37" s="172" t="str">
        <f t="shared" si="22"/>
        <v>High Priority Data Gap</v>
      </c>
      <c r="FB37" s="174">
        <f t="shared" si="23"/>
        <v>1</v>
      </c>
      <c r="FC37" s="174">
        <f t="shared" si="24"/>
        <v>-1</v>
      </c>
      <c r="FD37" s="173">
        <v>-1</v>
      </c>
      <c r="FE37" s="173">
        <v>-1</v>
      </c>
      <c r="FF37" s="181" t="str">
        <f t="shared" si="49"/>
        <v>-1-1</v>
      </c>
      <c r="FG37" s="172" t="str">
        <f t="shared" si="108"/>
        <v>High Priority Data Gap</v>
      </c>
      <c r="FH37" s="296"/>
      <c r="FI37" s="14"/>
      <c r="FJ37" s="336"/>
      <c r="FK37" s="336"/>
      <c r="FL37" s="336"/>
      <c r="FM37" s="336"/>
      <c r="FN37" s="336"/>
      <c r="FO37" s="337" t="s">
        <v>706</v>
      </c>
      <c r="FP37" s="338" t="s">
        <v>696</v>
      </c>
      <c r="FQ37" s="339">
        <v>-1</v>
      </c>
      <c r="FR37" s="335">
        <v>-1</v>
      </c>
      <c r="FS37" s="335">
        <v>-1</v>
      </c>
      <c r="FT37" s="335"/>
      <c r="FU37" s="181">
        <f t="shared" ref="FU37:FU68" si="123">(FW37*FS37)</f>
        <v>-1</v>
      </c>
      <c r="FV37" s="172" t="str">
        <f t="shared" ref="FV37:FV68" si="124">VLOOKUP(FW37*FS37,biorisk,3,FALSE)</f>
        <v>High Priority Data Gap</v>
      </c>
      <c r="FW37" s="174">
        <f t="shared" ref="FW37:FW68" si="125">VLOOKUP(FQ37*FR37,likelihood,2,FALSE)</f>
        <v>1</v>
      </c>
      <c r="FX37" s="174">
        <f t="shared" ref="FX37:FX68" si="126">VLOOKUP(FW37*FS37,biorisk,2,FALSE)</f>
        <v>-1</v>
      </c>
      <c r="FY37" s="173">
        <v>-1</v>
      </c>
      <c r="FZ37" s="173">
        <v>-1</v>
      </c>
      <c r="GA37" s="181" t="str">
        <f t="shared" si="50"/>
        <v>-1-1</v>
      </c>
      <c r="GB37" s="172" t="str">
        <f t="shared" ref="GB37:GB68" si="127">VLOOKUP(FX37&amp;FZ37,futurerisk,3,FALSE)</f>
        <v>High Priority Data Gap</v>
      </c>
      <c r="GC37" s="296"/>
      <c r="GD37" s="14"/>
      <c r="GE37" s="336"/>
      <c r="GF37" s="336"/>
      <c r="GG37" s="336"/>
      <c r="GH37" s="336"/>
      <c r="GI37" s="336"/>
      <c r="GJ37" s="337" t="s">
        <v>706</v>
      </c>
      <c r="GK37" s="338" t="s">
        <v>696</v>
      </c>
      <c r="GL37" s="339">
        <v>-1</v>
      </c>
      <c r="GM37" s="335">
        <v>-1</v>
      </c>
      <c r="GN37" s="335">
        <v>-1</v>
      </c>
      <c r="GO37" s="341"/>
      <c r="GP37" s="181">
        <f t="shared" si="60"/>
        <v>-1</v>
      </c>
      <c r="GQ37" s="172" t="str">
        <f t="shared" si="31"/>
        <v>High Priority Data Gap</v>
      </c>
      <c r="GR37" s="380">
        <f t="shared" si="32"/>
        <v>1</v>
      </c>
      <c r="GS37" s="379">
        <f t="shared" ref="GS37:GS61" si="128">VLOOKUP(GR37*GN37,biorisk,2,FALSE)</f>
        <v>-1</v>
      </c>
      <c r="GT37" s="173">
        <v>-1</v>
      </c>
      <c r="GU37" s="173">
        <v>-1</v>
      </c>
      <c r="GV37" s="181" t="str">
        <f t="shared" si="51"/>
        <v>-1-1</v>
      </c>
      <c r="GW37" s="172" t="str">
        <f t="shared" si="52"/>
        <v>High Priority Data Gap</v>
      </c>
      <c r="GX37" s="296"/>
      <c r="GY37" s="14"/>
      <c r="GZ37" s="336"/>
      <c r="HA37" s="336"/>
      <c r="HB37" s="336"/>
      <c r="HC37" s="336"/>
      <c r="HD37" s="336"/>
      <c r="HE37" s="337" t="s">
        <v>706</v>
      </c>
      <c r="HF37" s="338" t="s">
        <v>696</v>
      </c>
    </row>
    <row r="38" spans="1:214" ht="100" customHeight="1">
      <c r="A38" s="178" t="s">
        <v>212</v>
      </c>
      <c r="B38" s="175" t="s">
        <v>77</v>
      </c>
      <c r="C38" s="175" t="s">
        <v>39</v>
      </c>
      <c r="D38" s="18" t="s">
        <v>82</v>
      </c>
      <c r="E38" s="497">
        <v>34</v>
      </c>
      <c r="F38" s="38" t="s">
        <v>370</v>
      </c>
      <c r="G38" s="263">
        <v>1</v>
      </c>
      <c r="H38" s="263">
        <v>1</v>
      </c>
      <c r="I38" s="263">
        <v>1</v>
      </c>
      <c r="J38" s="263">
        <v>1</v>
      </c>
      <c r="K38" s="181">
        <f t="shared" si="53"/>
        <v>1</v>
      </c>
      <c r="L38" s="260" t="str">
        <f t="shared" si="109"/>
        <v>Very Low</v>
      </c>
      <c r="M38" s="264">
        <f t="shared" si="110"/>
        <v>1</v>
      </c>
      <c r="N38" s="264">
        <v>2</v>
      </c>
      <c r="O38" s="265">
        <v>3</v>
      </c>
      <c r="P38" s="265">
        <v>3</v>
      </c>
      <c r="Q38" s="181" t="str">
        <f t="shared" si="34"/>
        <v>23</v>
      </c>
      <c r="R38" s="260" t="str">
        <f t="shared" ref="R38:R61" si="129">VLOOKUP(N38&amp;P38,futurerisk,3,FALSE)</f>
        <v>Low</v>
      </c>
      <c r="S38" s="296" t="s">
        <v>181</v>
      </c>
      <c r="T38" s="336"/>
      <c r="U38" s="336"/>
      <c r="V38" s="336"/>
      <c r="W38" s="336"/>
      <c r="X38" s="336"/>
      <c r="Y38" s="337" t="s">
        <v>708</v>
      </c>
      <c r="Z38" s="338" t="s">
        <v>653</v>
      </c>
      <c r="AA38" s="263">
        <v>1</v>
      </c>
      <c r="AB38" s="263">
        <v>1</v>
      </c>
      <c r="AC38" s="263">
        <v>1</v>
      </c>
      <c r="AD38" s="263">
        <v>1</v>
      </c>
      <c r="AE38" s="181">
        <f t="shared" si="54"/>
        <v>1</v>
      </c>
      <c r="AF38" s="260" t="str">
        <f t="shared" ref="AF38:AF55" si="130">VLOOKUP(AG38*AC38,biorisk,3,FALSE)</f>
        <v>Very Low</v>
      </c>
      <c r="AG38" s="264">
        <f t="shared" ref="AG38:AG56" si="131">VLOOKUP(AA38*AB38,likelihood,2,FALSE)</f>
        <v>1</v>
      </c>
      <c r="AH38" s="264">
        <v>2</v>
      </c>
      <c r="AI38" s="265">
        <v>3</v>
      </c>
      <c r="AJ38" s="265">
        <v>3</v>
      </c>
      <c r="AK38" s="181" t="str">
        <f t="shared" si="36"/>
        <v>23</v>
      </c>
      <c r="AL38" s="260" t="str">
        <f t="shared" ref="AL38:AL39" si="132">VLOOKUP(AH38&amp;AJ38,futurerisk,3,FALSE)</f>
        <v>Low</v>
      </c>
      <c r="AM38" s="296" t="s">
        <v>181</v>
      </c>
      <c r="AN38" s="351"/>
      <c r="AO38" s="351"/>
      <c r="AP38" s="351"/>
      <c r="AQ38" s="351"/>
      <c r="AR38" s="351"/>
      <c r="AS38" s="337" t="s">
        <v>708</v>
      </c>
      <c r="AT38" s="338" t="s">
        <v>653</v>
      </c>
      <c r="AU38" s="453">
        <v>1</v>
      </c>
      <c r="AV38" s="451">
        <v>1</v>
      </c>
      <c r="AW38" s="451">
        <v>1</v>
      </c>
      <c r="AX38" s="451"/>
      <c r="AY38" s="181">
        <f t="shared" si="55"/>
        <v>1</v>
      </c>
      <c r="AZ38" s="172" t="str">
        <f>VLOOKUP(BA38*AW38,biorisk,3,FALSE)</f>
        <v>Very Low</v>
      </c>
      <c r="BA38" s="435">
        <f>VLOOKUP(AU38*AV38,likelihood,2,FALSE)</f>
        <v>1</v>
      </c>
      <c r="BB38" s="452">
        <f t="shared" si="105"/>
        <v>1</v>
      </c>
      <c r="BC38" s="438">
        <v>3</v>
      </c>
      <c r="BD38" s="173">
        <v>3</v>
      </c>
      <c r="BE38" s="181" t="str">
        <f t="shared" si="38"/>
        <v>13</v>
      </c>
      <c r="BF38" s="172" t="str">
        <f>VLOOKUP(BB38&amp;BD38,futurerisk,3,FALSE)</f>
        <v>Very Low</v>
      </c>
      <c r="BG38" s="296" t="s">
        <v>181</v>
      </c>
      <c r="BH38" s="351"/>
      <c r="BI38" s="351"/>
      <c r="BJ38" s="351"/>
      <c r="BK38" s="351"/>
      <c r="BL38" s="351"/>
      <c r="BM38" s="337" t="s">
        <v>708</v>
      </c>
      <c r="BN38" s="338" t="s">
        <v>653</v>
      </c>
      <c r="BO38" s="21">
        <v>1</v>
      </c>
      <c r="BP38" s="21">
        <v>1</v>
      </c>
      <c r="BQ38" s="21">
        <v>1</v>
      </c>
      <c r="BR38" s="21"/>
      <c r="BS38" s="181">
        <f t="shared" si="56"/>
        <v>1</v>
      </c>
      <c r="BT38" s="42" t="str">
        <f>VLOOKUP(BU38*BQ38,biorisk,3,FALSE)</f>
        <v>Very Low</v>
      </c>
      <c r="BU38" s="43">
        <f>VLOOKUP(BO38*BP38,likelihood,2,FALSE)</f>
        <v>1</v>
      </c>
      <c r="BV38" s="43">
        <f>VLOOKUP(BU38*BQ38,biorisk,2,FALSE)</f>
        <v>1</v>
      </c>
      <c r="BW38" s="44">
        <v>3</v>
      </c>
      <c r="BX38" s="44">
        <v>3</v>
      </c>
      <c r="BY38" s="181" t="str">
        <f t="shared" si="39"/>
        <v>13</v>
      </c>
      <c r="BZ38" s="42" t="str">
        <f>VLOOKUP(BV38&amp;BX38,futurerisk,3,FALSE)</f>
        <v>Very Low</v>
      </c>
      <c r="CA38" s="296" t="s">
        <v>181</v>
      </c>
      <c r="CB38" s="351"/>
      <c r="CC38" s="351"/>
      <c r="CD38" s="351"/>
      <c r="CE38" s="351"/>
      <c r="CF38" s="351"/>
      <c r="CG38" s="337" t="s">
        <v>708</v>
      </c>
      <c r="CH38" s="338" t="s">
        <v>653</v>
      </c>
      <c r="CI38" s="367" t="s">
        <v>370</v>
      </c>
      <c r="CJ38" s="21">
        <v>1</v>
      </c>
      <c r="CK38" s="21">
        <v>1</v>
      </c>
      <c r="CL38" s="21">
        <v>1</v>
      </c>
      <c r="CM38" s="21"/>
      <c r="CN38" s="181">
        <f t="shared" si="57"/>
        <v>1</v>
      </c>
      <c r="CO38" s="42" t="str">
        <f t="shared" ref="CO38:CO63" si="133">VLOOKUP(CP38*CL38,biorisk,3,FALSE)</f>
        <v>Very Low</v>
      </c>
      <c r="CP38" s="43">
        <f t="shared" ref="CP38:CP69" si="134">VLOOKUP(CJ38*CK38,likelihood,2,FALSE)</f>
        <v>1</v>
      </c>
      <c r="CQ38" s="43">
        <f t="shared" ref="CQ38:CQ69" si="135">VLOOKUP(CP38*CL38,biorisk,2,FALSE)</f>
        <v>1</v>
      </c>
      <c r="CR38" s="44">
        <v>3</v>
      </c>
      <c r="CS38" s="44">
        <v>3</v>
      </c>
      <c r="CT38" s="181" t="str">
        <f t="shared" si="41"/>
        <v>13</v>
      </c>
      <c r="CU38" s="42" t="str">
        <f t="shared" si="42"/>
        <v>Very Low</v>
      </c>
      <c r="CV38" s="296" t="s">
        <v>181</v>
      </c>
      <c r="DD38" s="337" t="s">
        <v>708</v>
      </c>
      <c r="DE38" s="338" t="s">
        <v>653</v>
      </c>
      <c r="DF38" s="21">
        <v>1</v>
      </c>
      <c r="DG38" s="21">
        <v>1</v>
      </c>
      <c r="DH38" s="21">
        <v>1</v>
      </c>
      <c r="DI38" s="21"/>
      <c r="DJ38" s="181">
        <f t="shared" si="58"/>
        <v>1</v>
      </c>
      <c r="DK38" s="42" t="str">
        <f>VLOOKUP(DL38*DH38,biorisk,3,FALSE)</f>
        <v>Very Low</v>
      </c>
      <c r="DL38" s="43">
        <f>VLOOKUP(DF38*DG38,likelihood,2,FALSE)</f>
        <v>1</v>
      </c>
      <c r="DM38" s="43">
        <f>VLOOKUP(DL38*DH38,biorisk,2,FALSE)</f>
        <v>1</v>
      </c>
      <c r="DN38" s="44">
        <v>3</v>
      </c>
      <c r="DO38" s="44">
        <v>3</v>
      </c>
      <c r="DP38" s="181" t="str">
        <f t="shared" si="43"/>
        <v>13</v>
      </c>
      <c r="DQ38" s="42" t="str">
        <f>VLOOKUP(DM38&amp;DO38,futurerisk,3,FALSE)</f>
        <v>Very Low</v>
      </c>
      <c r="DR38" s="296" t="s">
        <v>181</v>
      </c>
      <c r="DS38" s="14"/>
      <c r="DT38" s="351"/>
      <c r="DU38" s="351"/>
      <c r="DV38" s="351"/>
      <c r="DW38" s="351"/>
      <c r="DX38" s="351"/>
      <c r="DY38" s="337" t="s">
        <v>708</v>
      </c>
      <c r="DZ38" s="338" t="s">
        <v>653</v>
      </c>
      <c r="EA38" s="21">
        <v>1</v>
      </c>
      <c r="EB38" s="21">
        <v>1</v>
      </c>
      <c r="EC38" s="21">
        <v>1</v>
      </c>
      <c r="ED38" s="21"/>
      <c r="EE38" s="181">
        <f t="shared" si="59"/>
        <v>1</v>
      </c>
      <c r="EF38" s="42" t="str">
        <f t="shared" si="107"/>
        <v>Very Low</v>
      </c>
      <c r="EG38" s="43">
        <f>VLOOKUP(EA38*EB38,likelihood,2,FALSE)</f>
        <v>1</v>
      </c>
      <c r="EH38" s="43">
        <f>VLOOKUP(EG38*EC38,biorisk,2,FALSE)</f>
        <v>1</v>
      </c>
      <c r="EI38" s="44">
        <v>3</v>
      </c>
      <c r="EJ38" s="44">
        <v>3</v>
      </c>
      <c r="EK38" s="181" t="str">
        <f t="shared" si="47"/>
        <v>13</v>
      </c>
      <c r="EL38" s="42" t="str">
        <f>VLOOKUP(EH38&amp;EJ38,futurerisk,3,FALSE)</f>
        <v>Very Low</v>
      </c>
      <c r="EM38" s="296" t="s">
        <v>181</v>
      </c>
      <c r="EN38" s="14"/>
      <c r="EO38" s="336"/>
      <c r="EP38" s="336"/>
      <c r="EQ38" s="336"/>
      <c r="ER38" s="336"/>
      <c r="ES38" s="336"/>
      <c r="ET38" s="337" t="s">
        <v>708</v>
      </c>
      <c r="EU38" s="338" t="s">
        <v>653</v>
      </c>
      <c r="EV38" s="21">
        <v>1</v>
      </c>
      <c r="EW38" s="21">
        <v>1</v>
      </c>
      <c r="EX38" s="21">
        <v>1</v>
      </c>
      <c r="EY38" s="21"/>
      <c r="EZ38" s="181">
        <f t="shared" si="122"/>
        <v>1</v>
      </c>
      <c r="FA38" s="42" t="str">
        <f t="shared" si="22"/>
        <v>Very Low</v>
      </c>
      <c r="FB38" s="43">
        <f t="shared" si="23"/>
        <v>1</v>
      </c>
      <c r="FC38" s="43">
        <f t="shared" si="24"/>
        <v>1</v>
      </c>
      <c r="FD38" s="44">
        <v>3</v>
      </c>
      <c r="FE38" s="44">
        <v>3</v>
      </c>
      <c r="FF38" s="181" t="str">
        <f t="shared" si="49"/>
        <v>13</v>
      </c>
      <c r="FG38" s="42" t="str">
        <f>VLOOKUP(FC38&amp;FE38,futurerisk,3,FALSE)</f>
        <v>Very Low</v>
      </c>
      <c r="FH38" s="296" t="s">
        <v>181</v>
      </c>
      <c r="FI38" s="14"/>
      <c r="FJ38" s="336"/>
      <c r="FK38" s="336"/>
      <c r="FL38" s="336"/>
      <c r="FM38" s="336"/>
      <c r="FN38" s="336"/>
      <c r="FO38" s="337" t="s">
        <v>708</v>
      </c>
      <c r="FP38" s="338" t="s">
        <v>653</v>
      </c>
      <c r="FQ38" s="21">
        <v>1</v>
      </c>
      <c r="FR38" s="21">
        <v>1</v>
      </c>
      <c r="FS38" s="21">
        <v>1</v>
      </c>
      <c r="FT38" s="21"/>
      <c r="FU38" s="181">
        <f t="shared" si="123"/>
        <v>1</v>
      </c>
      <c r="FV38" s="42" t="str">
        <f t="shared" si="124"/>
        <v>Very Low</v>
      </c>
      <c r="FW38" s="43">
        <f t="shared" si="125"/>
        <v>1</v>
      </c>
      <c r="FX38" s="43">
        <f t="shared" si="126"/>
        <v>1</v>
      </c>
      <c r="FY38" s="44">
        <v>3</v>
      </c>
      <c r="FZ38" s="44">
        <v>3</v>
      </c>
      <c r="GA38" s="181" t="str">
        <f t="shared" si="50"/>
        <v>13</v>
      </c>
      <c r="GB38" s="42" t="str">
        <f t="shared" si="127"/>
        <v>Very Low</v>
      </c>
      <c r="GC38" s="296" t="s">
        <v>181</v>
      </c>
      <c r="GD38" s="14"/>
      <c r="GE38" s="336"/>
      <c r="GF38" s="336"/>
      <c r="GG38" s="336"/>
      <c r="GH38" s="336"/>
      <c r="GI38" s="336"/>
      <c r="GJ38" s="337" t="s">
        <v>708</v>
      </c>
      <c r="GK38" s="338" t="s">
        <v>653</v>
      </c>
      <c r="GL38" s="339">
        <v>1</v>
      </c>
      <c r="GM38" s="335">
        <v>1</v>
      </c>
      <c r="GN38" s="335">
        <v>1</v>
      </c>
      <c r="GO38" s="335"/>
      <c r="GP38" s="181">
        <f t="shared" si="60"/>
        <v>1</v>
      </c>
      <c r="GQ38" s="172" t="str">
        <f t="shared" si="31"/>
        <v>Very Low</v>
      </c>
      <c r="GR38" s="380">
        <f t="shared" si="32"/>
        <v>1</v>
      </c>
      <c r="GS38" s="379">
        <f t="shared" si="128"/>
        <v>1</v>
      </c>
      <c r="GT38" s="173">
        <v>3</v>
      </c>
      <c r="GU38" s="173">
        <v>3</v>
      </c>
      <c r="GV38" s="181" t="str">
        <f t="shared" si="51"/>
        <v>13</v>
      </c>
      <c r="GW38" s="172" t="str">
        <f t="shared" si="52"/>
        <v>Very Low</v>
      </c>
      <c r="GX38" s="296" t="s">
        <v>181</v>
      </c>
      <c r="GY38" s="14"/>
      <c r="GZ38" s="336"/>
      <c r="HA38" s="336"/>
      <c r="HB38" s="336"/>
      <c r="HC38" s="336"/>
      <c r="HD38" s="336"/>
      <c r="HE38" s="337" t="s">
        <v>708</v>
      </c>
      <c r="HF38" s="338" t="s">
        <v>653</v>
      </c>
    </row>
    <row r="39" spans="1:214" ht="100" customHeight="1">
      <c r="A39" s="178" t="s">
        <v>212</v>
      </c>
      <c r="B39" s="175" t="s">
        <v>77</v>
      </c>
      <c r="C39" s="175" t="s">
        <v>39</v>
      </c>
      <c r="D39" s="18" t="s">
        <v>83</v>
      </c>
      <c r="E39" s="497">
        <v>35</v>
      </c>
      <c r="F39" s="38" t="s">
        <v>380</v>
      </c>
      <c r="G39" s="339">
        <v>-1</v>
      </c>
      <c r="H39" s="335">
        <v>-1</v>
      </c>
      <c r="I39" s="335">
        <v>-1</v>
      </c>
      <c r="J39" s="335"/>
      <c r="K39" s="181">
        <f t="shared" si="53"/>
        <v>-1</v>
      </c>
      <c r="L39" s="172" t="str">
        <f t="shared" si="109"/>
        <v>High Priority Data Gap</v>
      </c>
      <c r="M39" s="174">
        <f t="shared" si="110"/>
        <v>1</v>
      </c>
      <c r="N39" s="174">
        <f t="shared" ref="N39:N50" si="136">VLOOKUP(M39*I39,biorisk,2,FALSE)</f>
        <v>-1</v>
      </c>
      <c r="O39" s="173">
        <v>-1</v>
      </c>
      <c r="P39" s="173">
        <v>-1</v>
      </c>
      <c r="Q39" s="181" t="str">
        <f t="shared" si="34"/>
        <v>-1-1</v>
      </c>
      <c r="R39" s="172" t="str">
        <f t="shared" si="129"/>
        <v>High Priority Data Gap</v>
      </c>
      <c r="S39" s="296"/>
      <c r="T39" s="336"/>
      <c r="U39" s="336"/>
      <c r="V39" s="336"/>
      <c r="W39" s="336"/>
      <c r="X39" s="336"/>
      <c r="Y39" s="337" t="s">
        <v>709</v>
      </c>
      <c r="Z39" s="338" t="s">
        <v>710</v>
      </c>
      <c r="AA39" s="339">
        <v>-1</v>
      </c>
      <c r="AB39" s="335">
        <v>-1</v>
      </c>
      <c r="AC39" s="335">
        <v>-1</v>
      </c>
      <c r="AD39" s="335"/>
      <c r="AE39" s="181">
        <f t="shared" si="54"/>
        <v>-1</v>
      </c>
      <c r="AF39" s="172" t="str">
        <f>VLOOKUP(AG39*AC39,biorisk,3,FALSE)</f>
        <v>High Priority Data Gap</v>
      </c>
      <c r="AG39" s="174">
        <f t="shared" si="131"/>
        <v>1</v>
      </c>
      <c r="AH39" s="174">
        <f t="shared" ref="AH39" si="137">VLOOKUP(AG39*AC39,biorisk,2,FALSE)</f>
        <v>-1</v>
      </c>
      <c r="AI39" s="173">
        <v>-1</v>
      </c>
      <c r="AJ39" s="173">
        <v>-1</v>
      </c>
      <c r="AK39" s="181" t="str">
        <f t="shared" si="36"/>
        <v>-1-1</v>
      </c>
      <c r="AL39" s="172" t="str">
        <f t="shared" si="132"/>
        <v>High Priority Data Gap</v>
      </c>
      <c r="AM39" s="296"/>
      <c r="AN39" s="351"/>
      <c r="AO39" s="351"/>
      <c r="AP39" s="351"/>
      <c r="AQ39" s="351"/>
      <c r="AR39" s="351"/>
      <c r="AS39" s="337" t="s">
        <v>709</v>
      </c>
      <c r="AT39" s="338" t="s">
        <v>710</v>
      </c>
      <c r="AU39" s="339">
        <v>-1</v>
      </c>
      <c r="AV39" s="335">
        <v>-1</v>
      </c>
      <c r="AW39" s="335">
        <v>-1</v>
      </c>
      <c r="AX39" s="335"/>
      <c r="AY39" s="181">
        <f t="shared" si="55"/>
        <v>-1</v>
      </c>
      <c r="AZ39" s="172" t="str">
        <f>VLOOKUP(BA39*AW39,biorisk,3,FALSE)</f>
        <v>High Priority Data Gap</v>
      </c>
      <c r="BA39" s="174">
        <f t="shared" ref="BA39" si="138">VLOOKUP(AU39*AV39,likelihood,2,FALSE)</f>
        <v>1</v>
      </c>
      <c r="BB39" s="174">
        <f t="shared" si="105"/>
        <v>-1</v>
      </c>
      <c r="BC39" s="173">
        <v>-1</v>
      </c>
      <c r="BD39" s="173">
        <v>-1</v>
      </c>
      <c r="BE39" s="181" t="str">
        <f t="shared" si="38"/>
        <v>-1-1</v>
      </c>
      <c r="BF39" s="172" t="str">
        <f t="shared" ref="BF39" si="139">VLOOKUP(BB39&amp;BD39,futurerisk,3,FALSE)</f>
        <v>High Priority Data Gap</v>
      </c>
      <c r="BG39" s="296"/>
      <c r="BH39" s="351"/>
      <c r="BI39" s="351"/>
      <c r="BJ39" s="351"/>
      <c r="BK39" s="351"/>
      <c r="BL39" s="351"/>
      <c r="BM39" s="337" t="s">
        <v>709</v>
      </c>
      <c r="BN39" s="338" t="s">
        <v>710</v>
      </c>
      <c r="BO39" s="339">
        <v>-1</v>
      </c>
      <c r="BP39" s="335">
        <v>-1</v>
      </c>
      <c r="BQ39" s="335">
        <v>-1</v>
      </c>
      <c r="BR39" s="335"/>
      <c r="BS39" s="181">
        <f t="shared" si="56"/>
        <v>-1</v>
      </c>
      <c r="BT39" s="172" t="str">
        <f>VLOOKUP(BU39*BQ39,biorisk,3,FALSE)</f>
        <v>High Priority Data Gap</v>
      </c>
      <c r="BU39" s="174">
        <f t="shared" ref="BU39" si="140">VLOOKUP(BO39*BP39,likelihood,2,FALSE)</f>
        <v>1</v>
      </c>
      <c r="BV39" s="174">
        <f t="shared" ref="BV39" si="141">VLOOKUP(BU39*BQ39,biorisk,2,FALSE)</f>
        <v>-1</v>
      </c>
      <c r="BW39" s="173">
        <v>-1</v>
      </c>
      <c r="BX39" s="173">
        <v>-1</v>
      </c>
      <c r="BY39" s="181" t="str">
        <f t="shared" si="39"/>
        <v>-1-1</v>
      </c>
      <c r="BZ39" s="172" t="str">
        <f t="shared" ref="BZ39" si="142">VLOOKUP(BV39&amp;BX39,futurerisk,3,FALSE)</f>
        <v>High Priority Data Gap</v>
      </c>
      <c r="CA39" s="296"/>
      <c r="CB39" s="351"/>
      <c r="CC39" s="351"/>
      <c r="CD39" s="351"/>
      <c r="CE39" s="351"/>
      <c r="CF39" s="351"/>
      <c r="CG39" s="337" t="s">
        <v>709</v>
      </c>
      <c r="CH39" s="338" t="s">
        <v>710</v>
      </c>
      <c r="CI39" s="367" t="s">
        <v>380</v>
      </c>
      <c r="CJ39" s="339">
        <v>-1</v>
      </c>
      <c r="CK39" s="335">
        <v>-1</v>
      </c>
      <c r="CL39" s="335">
        <v>-1</v>
      </c>
      <c r="CM39" s="335"/>
      <c r="CN39" s="181">
        <f t="shared" si="57"/>
        <v>-1</v>
      </c>
      <c r="CO39" s="172" t="str">
        <f>VLOOKUP(CP39*CL39,biorisk,3,FALSE)</f>
        <v>High Priority Data Gap</v>
      </c>
      <c r="CP39" s="174">
        <f t="shared" si="134"/>
        <v>1</v>
      </c>
      <c r="CQ39" s="174">
        <f t="shared" si="135"/>
        <v>-1</v>
      </c>
      <c r="CR39" s="173">
        <v>-1</v>
      </c>
      <c r="CS39" s="173">
        <v>-1</v>
      </c>
      <c r="CT39" s="181" t="str">
        <f t="shared" si="41"/>
        <v>-1-1</v>
      </c>
      <c r="CU39" s="172" t="str">
        <f t="shared" si="42"/>
        <v>High Priority Data Gap</v>
      </c>
      <c r="CV39" s="296"/>
      <c r="CW39" s="364"/>
      <c r="CX39" s="364" t="s">
        <v>711</v>
      </c>
      <c r="CY39" s="365"/>
      <c r="CZ39" s="365"/>
      <c r="DA39" s="365" t="s">
        <v>645</v>
      </c>
      <c r="DB39" s="365"/>
      <c r="DC39" s="365"/>
      <c r="DD39" s="337" t="s">
        <v>709</v>
      </c>
      <c r="DE39" s="338" t="s">
        <v>710</v>
      </c>
      <c r="DF39" s="339">
        <v>-1</v>
      </c>
      <c r="DG39" s="335">
        <v>-1</v>
      </c>
      <c r="DH39" s="335">
        <v>-1</v>
      </c>
      <c r="DI39" s="335"/>
      <c r="DJ39" s="181">
        <f t="shared" si="58"/>
        <v>-1</v>
      </c>
      <c r="DK39" s="172" t="str">
        <f>VLOOKUP(DL39*DH39,biorisk,3,FALSE)</f>
        <v>High Priority Data Gap</v>
      </c>
      <c r="DL39" s="174">
        <f t="shared" ref="DL39" si="143">VLOOKUP(DF39*DG39,likelihood,2,FALSE)</f>
        <v>1</v>
      </c>
      <c r="DM39" s="174">
        <f t="shared" ref="DM39" si="144">VLOOKUP(DL39*DH39,biorisk,2,FALSE)</f>
        <v>-1</v>
      </c>
      <c r="DN39" s="173">
        <v>-1</v>
      </c>
      <c r="DO39" s="173">
        <v>-1</v>
      </c>
      <c r="DP39" s="181" t="str">
        <f t="shared" si="43"/>
        <v>-1-1</v>
      </c>
      <c r="DQ39" s="172" t="str">
        <f t="shared" ref="DQ39" si="145">VLOOKUP(DM39&amp;DO39,futurerisk,3,FALSE)</f>
        <v>High Priority Data Gap</v>
      </c>
      <c r="DR39" s="296"/>
      <c r="DS39" s="14"/>
      <c r="DT39" s="351"/>
      <c r="DU39" s="351"/>
      <c r="DV39" s="351"/>
      <c r="DW39" s="351"/>
      <c r="DX39" s="351"/>
      <c r="DY39" s="337" t="s">
        <v>709</v>
      </c>
      <c r="DZ39" s="338" t="s">
        <v>710</v>
      </c>
      <c r="EA39" s="339">
        <v>-1</v>
      </c>
      <c r="EB39" s="335">
        <v>-1</v>
      </c>
      <c r="EC39" s="335">
        <v>-1</v>
      </c>
      <c r="ED39" s="335"/>
      <c r="EE39" s="181">
        <f t="shared" si="59"/>
        <v>-1</v>
      </c>
      <c r="EF39" s="172" t="str">
        <f t="shared" si="107"/>
        <v>High Priority Data Gap</v>
      </c>
      <c r="EG39" s="174">
        <f t="shared" ref="EG39:EG42" si="146">VLOOKUP(EA39*EB39,likelihood,2,FALSE)</f>
        <v>1</v>
      </c>
      <c r="EH39" s="174">
        <f t="shared" ref="EH39:EH42" si="147">VLOOKUP(EG39*EC39,biorisk,2,FALSE)</f>
        <v>-1</v>
      </c>
      <c r="EI39" s="173">
        <v>-1</v>
      </c>
      <c r="EJ39" s="173">
        <v>-1</v>
      </c>
      <c r="EK39" s="181" t="str">
        <f t="shared" si="47"/>
        <v>-1-1</v>
      </c>
      <c r="EL39" s="172" t="str">
        <f t="shared" ref="EL39:EL42" si="148">VLOOKUP(EH39&amp;EJ39,futurerisk,3,FALSE)</f>
        <v>High Priority Data Gap</v>
      </c>
      <c r="EM39" s="296"/>
      <c r="EN39" s="14"/>
      <c r="EO39" s="336"/>
      <c r="EP39" s="336"/>
      <c r="EQ39" s="336"/>
      <c r="ER39" s="336"/>
      <c r="ES39" s="336"/>
      <c r="ET39" s="337" t="s">
        <v>709</v>
      </c>
      <c r="EU39" s="338" t="s">
        <v>710</v>
      </c>
      <c r="EV39" s="339">
        <v>-1</v>
      </c>
      <c r="EW39" s="335">
        <v>-1</v>
      </c>
      <c r="EX39" s="335">
        <v>-1</v>
      </c>
      <c r="EY39" s="335"/>
      <c r="EZ39" s="181">
        <f t="shared" si="122"/>
        <v>-1</v>
      </c>
      <c r="FA39" s="172" t="str">
        <f t="shared" si="22"/>
        <v>High Priority Data Gap</v>
      </c>
      <c r="FB39" s="174">
        <f t="shared" si="23"/>
        <v>1</v>
      </c>
      <c r="FC39" s="174">
        <f t="shared" si="24"/>
        <v>-1</v>
      </c>
      <c r="FD39" s="173">
        <v>-1</v>
      </c>
      <c r="FE39" s="173">
        <v>-1</v>
      </c>
      <c r="FF39" s="181" t="str">
        <f t="shared" si="49"/>
        <v>-1-1</v>
      </c>
      <c r="FG39" s="172" t="str">
        <f t="shared" ref="FG39:FG42" si="149">VLOOKUP(FC39&amp;FE39,futurerisk,3,FALSE)</f>
        <v>High Priority Data Gap</v>
      </c>
      <c r="FH39" s="296"/>
      <c r="FI39" s="14"/>
      <c r="FJ39" s="336"/>
      <c r="FK39" s="336"/>
      <c r="FL39" s="336"/>
      <c r="FM39" s="336"/>
      <c r="FN39" s="336"/>
      <c r="FO39" s="337" t="s">
        <v>709</v>
      </c>
      <c r="FP39" s="338" t="s">
        <v>710</v>
      </c>
      <c r="FQ39" s="339">
        <v>-1</v>
      </c>
      <c r="FR39" s="335">
        <v>-1</v>
      </c>
      <c r="FS39" s="335">
        <v>-1</v>
      </c>
      <c r="FT39" s="335"/>
      <c r="FU39" s="181">
        <f t="shared" si="123"/>
        <v>-1</v>
      </c>
      <c r="FV39" s="172" t="str">
        <f t="shared" si="124"/>
        <v>High Priority Data Gap</v>
      </c>
      <c r="FW39" s="174">
        <f t="shared" si="125"/>
        <v>1</v>
      </c>
      <c r="FX39" s="174">
        <f t="shared" si="126"/>
        <v>-1</v>
      </c>
      <c r="FY39" s="173">
        <v>-1</v>
      </c>
      <c r="FZ39" s="173">
        <v>-1</v>
      </c>
      <c r="GA39" s="181" t="str">
        <f t="shared" si="50"/>
        <v>-1-1</v>
      </c>
      <c r="GB39" s="172" t="str">
        <f t="shared" si="127"/>
        <v>High Priority Data Gap</v>
      </c>
      <c r="GC39" s="296"/>
      <c r="GD39" s="14"/>
      <c r="GE39" s="336"/>
      <c r="GF39" s="336"/>
      <c r="GG39" s="336"/>
      <c r="GH39" s="336"/>
      <c r="GI39" s="336"/>
      <c r="GJ39" s="337" t="s">
        <v>709</v>
      </c>
      <c r="GK39" s="338" t="s">
        <v>710</v>
      </c>
      <c r="GL39" s="339">
        <v>-1</v>
      </c>
      <c r="GM39" s="335">
        <v>-1</v>
      </c>
      <c r="GN39" s="335">
        <v>-1</v>
      </c>
      <c r="GO39" s="341"/>
      <c r="GP39" s="181">
        <f t="shared" si="60"/>
        <v>-1</v>
      </c>
      <c r="GQ39" s="172" t="str">
        <f t="shared" si="31"/>
        <v>High Priority Data Gap</v>
      </c>
      <c r="GR39" s="380">
        <f t="shared" si="32"/>
        <v>1</v>
      </c>
      <c r="GS39" s="379">
        <f>VLOOKUP(GR39*GN39,biorisk,2,FALSE)</f>
        <v>-1</v>
      </c>
      <c r="GT39" s="173">
        <v>-1</v>
      </c>
      <c r="GU39" s="173">
        <v>-1</v>
      </c>
      <c r="GV39" s="181" t="str">
        <f t="shared" si="51"/>
        <v>-1-1</v>
      </c>
      <c r="GW39" s="172" t="str">
        <f t="shared" si="52"/>
        <v>High Priority Data Gap</v>
      </c>
      <c r="GX39" s="296"/>
      <c r="GY39" s="14"/>
      <c r="GZ39" s="336"/>
      <c r="HA39" s="336"/>
      <c r="HB39" s="336"/>
      <c r="HC39" s="336"/>
      <c r="HD39" s="336"/>
      <c r="HE39" s="337" t="s">
        <v>709</v>
      </c>
      <c r="HF39" s="338" t="s">
        <v>710</v>
      </c>
    </row>
    <row r="40" spans="1:214" ht="100" customHeight="1">
      <c r="A40" s="178" t="s">
        <v>212</v>
      </c>
      <c r="B40" s="175" t="s">
        <v>77</v>
      </c>
      <c r="C40" s="175" t="s">
        <v>47</v>
      </c>
      <c r="D40" s="18" t="s">
        <v>84</v>
      </c>
      <c r="E40" s="497">
        <v>36</v>
      </c>
      <c r="F40" s="38" t="s">
        <v>391</v>
      </c>
      <c r="G40" s="339">
        <v>1</v>
      </c>
      <c r="H40" s="335">
        <v>1</v>
      </c>
      <c r="I40" s="335">
        <v>1</v>
      </c>
      <c r="J40" s="341" t="s">
        <v>164</v>
      </c>
      <c r="K40" s="181">
        <f t="shared" si="53"/>
        <v>1</v>
      </c>
      <c r="L40" s="172" t="str">
        <f t="shared" si="109"/>
        <v>Very Low</v>
      </c>
      <c r="M40" s="174">
        <f t="shared" si="110"/>
        <v>1</v>
      </c>
      <c r="N40" s="174">
        <f t="shared" si="136"/>
        <v>1</v>
      </c>
      <c r="O40" s="173">
        <v>3</v>
      </c>
      <c r="P40" s="173">
        <v>3</v>
      </c>
      <c r="Q40" s="181" t="str">
        <f t="shared" si="34"/>
        <v>13</v>
      </c>
      <c r="R40" s="172" t="str">
        <f t="shared" si="129"/>
        <v>Very Low</v>
      </c>
      <c r="S40" s="296"/>
      <c r="T40" s="336"/>
      <c r="U40" s="336"/>
      <c r="V40" s="336"/>
      <c r="W40" s="336"/>
      <c r="X40" s="336"/>
      <c r="Y40" s="337" t="s">
        <v>712</v>
      </c>
      <c r="Z40" s="338" t="s">
        <v>713</v>
      </c>
      <c r="AA40" s="339">
        <v>2</v>
      </c>
      <c r="AB40" s="335">
        <v>2</v>
      </c>
      <c r="AC40" s="335">
        <v>1</v>
      </c>
      <c r="AD40" s="341" t="s">
        <v>172</v>
      </c>
      <c r="AE40" s="181">
        <f t="shared" si="54"/>
        <v>2</v>
      </c>
      <c r="AF40" s="172" t="str">
        <f t="shared" si="130"/>
        <v>Very Low</v>
      </c>
      <c r="AG40" s="174">
        <f t="shared" si="131"/>
        <v>2</v>
      </c>
      <c r="AH40" s="174">
        <f t="shared" ref="AH40:AH56" si="150">VLOOKUP(AG40*AC40,biorisk,2,FALSE)</f>
        <v>1</v>
      </c>
      <c r="AI40" s="173">
        <v>4</v>
      </c>
      <c r="AJ40" s="173">
        <v>4</v>
      </c>
      <c r="AK40" s="181" t="str">
        <f t="shared" si="36"/>
        <v>14</v>
      </c>
      <c r="AL40" s="172" t="str">
        <f>VLOOKUP(AH40&amp;AJ40,futurerisk,3,FALSE)</f>
        <v>Low</v>
      </c>
      <c r="AM40" s="296"/>
      <c r="AN40" s="351"/>
      <c r="AO40" s="351"/>
      <c r="AP40" s="351"/>
      <c r="AQ40" s="351"/>
      <c r="AR40" s="351"/>
      <c r="AS40" s="337" t="s">
        <v>712</v>
      </c>
      <c r="AT40" s="338" t="s">
        <v>713</v>
      </c>
      <c r="AU40" s="453">
        <v>5</v>
      </c>
      <c r="AV40" s="451">
        <v>5</v>
      </c>
      <c r="AW40" s="451">
        <v>4</v>
      </c>
      <c r="AX40" s="454" t="s">
        <v>164</v>
      </c>
      <c r="AY40" s="181">
        <f t="shared" si="55"/>
        <v>20</v>
      </c>
      <c r="AZ40" s="172" t="str">
        <f t="shared" ref="AZ40:AZ63" si="151">VLOOKUP(BA40*AW40,biorisk,3,FALSE)</f>
        <v>Very High</v>
      </c>
      <c r="BA40" s="435">
        <f t="shared" ref="BA40:BA69" si="152">VLOOKUP(AU40*AV40,likelihood,2,FALSE)</f>
        <v>5</v>
      </c>
      <c r="BB40" s="452">
        <f t="shared" si="105"/>
        <v>5</v>
      </c>
      <c r="BC40" s="438">
        <v>5</v>
      </c>
      <c r="BD40" s="173">
        <v>4</v>
      </c>
      <c r="BE40" s="181" t="str">
        <f t="shared" si="38"/>
        <v>54</v>
      </c>
      <c r="BF40" s="172" t="str">
        <f>VLOOKUP(BB40&amp;BD40,futurerisk,3,FALSE)</f>
        <v>Very High</v>
      </c>
      <c r="BG40" s="296"/>
      <c r="BH40" s="351"/>
      <c r="BI40" s="351"/>
      <c r="BJ40" s="351"/>
      <c r="BK40" s="351"/>
      <c r="BL40" s="351"/>
      <c r="BM40" s="337" t="s">
        <v>712</v>
      </c>
      <c r="BN40" s="338" t="s">
        <v>713</v>
      </c>
      <c r="BO40" s="339">
        <v>5</v>
      </c>
      <c r="BP40" s="335">
        <v>5</v>
      </c>
      <c r="BQ40" s="335">
        <v>4</v>
      </c>
      <c r="BR40" s="341" t="s">
        <v>164</v>
      </c>
      <c r="BS40" s="181">
        <f t="shared" si="56"/>
        <v>20</v>
      </c>
      <c r="BT40" s="172" t="str">
        <f t="shared" ref="BT40:BT63" si="153">VLOOKUP(BU40*BQ40,biorisk,3,FALSE)</f>
        <v>Very High</v>
      </c>
      <c r="BU40" s="174">
        <f t="shared" ref="BU40:BU69" si="154">VLOOKUP(BO40*BP40,likelihood,2,FALSE)</f>
        <v>5</v>
      </c>
      <c r="BV40" s="174">
        <f t="shared" ref="BV40:BV69" si="155">VLOOKUP(BU40*BQ40,biorisk,2,FALSE)</f>
        <v>5</v>
      </c>
      <c r="BW40" s="173">
        <v>5</v>
      </c>
      <c r="BX40" s="173">
        <v>4</v>
      </c>
      <c r="BY40" s="181" t="str">
        <f t="shared" si="39"/>
        <v>54</v>
      </c>
      <c r="BZ40" s="172" t="str">
        <f t="shared" si="10"/>
        <v>Very High</v>
      </c>
      <c r="CA40" s="296"/>
      <c r="CB40" s="351"/>
      <c r="CC40" s="351"/>
      <c r="CD40" s="351"/>
      <c r="CE40" s="351"/>
      <c r="CF40" s="351"/>
      <c r="CG40" s="337" t="s">
        <v>712</v>
      </c>
      <c r="CH40" s="338" t="s">
        <v>713</v>
      </c>
      <c r="CI40" s="367" t="s">
        <v>391</v>
      </c>
      <c r="CJ40" s="335">
        <v>4</v>
      </c>
      <c r="CK40" s="335">
        <v>5</v>
      </c>
      <c r="CL40" s="335">
        <v>3</v>
      </c>
      <c r="CM40" s="341" t="s">
        <v>186</v>
      </c>
      <c r="CN40" s="181">
        <f t="shared" si="57"/>
        <v>15</v>
      </c>
      <c r="CO40" s="172" t="str">
        <f t="shared" si="133"/>
        <v>High</v>
      </c>
      <c r="CP40" s="174">
        <f t="shared" si="134"/>
        <v>5</v>
      </c>
      <c r="CQ40" s="174">
        <f t="shared" si="135"/>
        <v>4</v>
      </c>
      <c r="CR40" s="173">
        <v>4</v>
      </c>
      <c r="CS40" s="173">
        <v>3</v>
      </c>
      <c r="CT40" s="181" t="str">
        <f t="shared" si="41"/>
        <v>43</v>
      </c>
      <c r="CU40" s="172" t="str">
        <f t="shared" si="42"/>
        <v>High</v>
      </c>
      <c r="CV40" s="296"/>
      <c r="CW40" s="364"/>
      <c r="CX40" s="364" t="s">
        <v>714</v>
      </c>
      <c r="CY40" s="369"/>
      <c r="CZ40" s="369"/>
      <c r="DA40" s="365" t="s">
        <v>645</v>
      </c>
      <c r="DB40" s="369"/>
      <c r="DC40" s="369"/>
      <c r="DD40" s="337" t="s">
        <v>712</v>
      </c>
      <c r="DE40" s="338" t="s">
        <v>713</v>
      </c>
      <c r="DF40" s="339">
        <v>1</v>
      </c>
      <c r="DG40" s="335">
        <v>1</v>
      </c>
      <c r="DH40" s="335">
        <v>1</v>
      </c>
      <c r="DI40" s="341" t="s">
        <v>164</v>
      </c>
      <c r="DJ40" s="181">
        <f t="shared" si="58"/>
        <v>1</v>
      </c>
      <c r="DK40" s="172" t="str">
        <f t="shared" ref="DK40:DK55" si="156">VLOOKUP(DL40*DH40,biorisk,3,FALSE)</f>
        <v>Very Low</v>
      </c>
      <c r="DL40" s="174">
        <f t="shared" ref="DL40:DL56" si="157">VLOOKUP(DF40*DG40,likelihood,2,FALSE)</f>
        <v>1</v>
      </c>
      <c r="DM40" s="379">
        <f t="shared" ref="DM40:DM56" si="158">VLOOKUP(DL40*DH40,biorisk,2,FALSE)</f>
        <v>1</v>
      </c>
      <c r="DN40" s="173">
        <v>3</v>
      </c>
      <c r="DO40" s="173">
        <v>3</v>
      </c>
      <c r="DP40" s="181" t="str">
        <f t="shared" si="43"/>
        <v>13</v>
      </c>
      <c r="DQ40" s="172" t="str">
        <f t="shared" ref="DQ40:DQ56" si="159">VLOOKUP(DM40&amp;DO40,futurerisk,3,FALSE)</f>
        <v>Very Low</v>
      </c>
      <c r="DR40" s="296"/>
      <c r="DS40" s="14"/>
      <c r="DT40" s="351"/>
      <c r="DU40" s="351"/>
      <c r="DV40" s="351"/>
      <c r="DW40" s="351"/>
      <c r="DX40" s="351"/>
      <c r="DY40" s="337" t="s">
        <v>712</v>
      </c>
      <c r="DZ40" s="338" t="s">
        <v>713</v>
      </c>
      <c r="EA40" s="339">
        <v>-1</v>
      </c>
      <c r="EB40" s="335">
        <v>-1</v>
      </c>
      <c r="EC40" s="335">
        <v>-1</v>
      </c>
      <c r="ED40" s="335"/>
      <c r="EE40" s="181">
        <f t="shared" si="59"/>
        <v>-1</v>
      </c>
      <c r="EF40" s="172" t="str">
        <f t="shared" si="107"/>
        <v>High Priority Data Gap</v>
      </c>
      <c r="EG40" s="174">
        <f t="shared" si="146"/>
        <v>1</v>
      </c>
      <c r="EH40" s="174">
        <f t="shared" si="147"/>
        <v>-1</v>
      </c>
      <c r="EI40" s="173">
        <v>-1</v>
      </c>
      <c r="EJ40" s="173">
        <v>-1</v>
      </c>
      <c r="EK40" s="181" t="str">
        <f t="shared" si="47"/>
        <v>-1-1</v>
      </c>
      <c r="EL40" s="172" t="str">
        <f t="shared" si="148"/>
        <v>High Priority Data Gap</v>
      </c>
      <c r="EM40" s="296"/>
      <c r="EN40" s="14"/>
      <c r="EO40" s="336"/>
      <c r="EP40" s="336"/>
      <c r="EQ40" s="336"/>
      <c r="ER40" s="336"/>
      <c r="ES40" s="336"/>
      <c r="ET40" s="337" t="s">
        <v>712</v>
      </c>
      <c r="EU40" s="338" t="s">
        <v>713</v>
      </c>
      <c r="EV40" s="339">
        <v>-1</v>
      </c>
      <c r="EW40" s="335">
        <v>-1</v>
      </c>
      <c r="EX40" s="335">
        <v>-1</v>
      </c>
      <c r="EY40" s="335"/>
      <c r="EZ40" s="181">
        <f t="shared" si="122"/>
        <v>-1</v>
      </c>
      <c r="FA40" s="172" t="str">
        <f t="shared" si="22"/>
        <v>High Priority Data Gap</v>
      </c>
      <c r="FB40" s="174">
        <f t="shared" si="23"/>
        <v>1</v>
      </c>
      <c r="FC40" s="174">
        <f t="shared" si="24"/>
        <v>-1</v>
      </c>
      <c r="FD40" s="173">
        <v>-1</v>
      </c>
      <c r="FE40" s="173">
        <v>-1</v>
      </c>
      <c r="FF40" s="181" t="str">
        <f t="shared" si="49"/>
        <v>-1-1</v>
      </c>
      <c r="FG40" s="172" t="str">
        <f t="shared" si="149"/>
        <v>High Priority Data Gap</v>
      </c>
      <c r="FH40" s="296"/>
      <c r="FI40" s="14"/>
      <c r="FJ40" s="336"/>
      <c r="FK40" s="336"/>
      <c r="FL40" s="336"/>
      <c r="FM40" s="336"/>
      <c r="FN40" s="336"/>
      <c r="FO40" s="337" t="s">
        <v>712</v>
      </c>
      <c r="FP40" s="338" t="s">
        <v>713</v>
      </c>
      <c r="FQ40" s="339">
        <v>-1</v>
      </c>
      <c r="FR40" s="335">
        <v>-1</v>
      </c>
      <c r="FS40" s="335">
        <v>-1</v>
      </c>
      <c r="FT40" s="335"/>
      <c r="FU40" s="181">
        <f t="shared" si="123"/>
        <v>-1</v>
      </c>
      <c r="FV40" s="172" t="str">
        <f t="shared" si="124"/>
        <v>High Priority Data Gap</v>
      </c>
      <c r="FW40" s="174">
        <f t="shared" si="125"/>
        <v>1</v>
      </c>
      <c r="FX40" s="174">
        <f t="shared" si="126"/>
        <v>-1</v>
      </c>
      <c r="FY40" s="173">
        <v>-1</v>
      </c>
      <c r="FZ40" s="173">
        <v>-1</v>
      </c>
      <c r="GA40" s="181" t="str">
        <f t="shared" si="50"/>
        <v>-1-1</v>
      </c>
      <c r="GB40" s="172" t="str">
        <f t="shared" si="127"/>
        <v>High Priority Data Gap</v>
      </c>
      <c r="GC40" s="296"/>
      <c r="GD40" s="14"/>
      <c r="GE40" s="336"/>
      <c r="GF40" s="336"/>
      <c r="GG40" s="336"/>
      <c r="GH40" s="336"/>
      <c r="GI40" s="336"/>
      <c r="GJ40" s="337" t="s">
        <v>712</v>
      </c>
      <c r="GK40" s="338" t="s">
        <v>713</v>
      </c>
      <c r="GL40" s="339">
        <v>-1</v>
      </c>
      <c r="GM40" s="335">
        <v>-1</v>
      </c>
      <c r="GN40" s="335">
        <v>-1</v>
      </c>
      <c r="GO40" s="341"/>
      <c r="GP40" s="181">
        <f t="shared" si="60"/>
        <v>-1</v>
      </c>
      <c r="GQ40" s="172" t="str">
        <f t="shared" si="31"/>
        <v>High Priority Data Gap</v>
      </c>
      <c r="GR40" s="380">
        <f t="shared" si="32"/>
        <v>1</v>
      </c>
      <c r="GS40" s="379">
        <f>VLOOKUP(GR40*GN40,biorisk,2,FALSE)</f>
        <v>-1</v>
      </c>
      <c r="GT40" s="173">
        <v>-1</v>
      </c>
      <c r="GU40" s="173">
        <v>-1</v>
      </c>
      <c r="GV40" s="181" t="str">
        <f t="shared" si="51"/>
        <v>-1-1</v>
      </c>
      <c r="GW40" s="172" t="str">
        <f t="shared" si="52"/>
        <v>High Priority Data Gap</v>
      </c>
      <c r="GX40" s="296"/>
      <c r="GY40" s="14"/>
      <c r="GZ40" s="336"/>
      <c r="HA40" s="336"/>
      <c r="HB40" s="336"/>
      <c r="HC40" s="336"/>
      <c r="HD40" s="336"/>
      <c r="HE40" s="337" t="s">
        <v>712</v>
      </c>
      <c r="HF40" s="338" t="s">
        <v>713</v>
      </c>
    </row>
    <row r="41" spans="1:214" ht="100" customHeight="1">
      <c r="A41" s="178" t="s">
        <v>212</v>
      </c>
      <c r="B41" s="175" t="s">
        <v>77</v>
      </c>
      <c r="C41" s="175" t="s">
        <v>47</v>
      </c>
      <c r="D41" s="18" t="s">
        <v>85</v>
      </c>
      <c r="E41" s="497">
        <v>37</v>
      </c>
      <c r="F41" s="37" t="s">
        <v>402</v>
      </c>
      <c r="G41" s="339">
        <v>1</v>
      </c>
      <c r="H41" s="335">
        <v>1</v>
      </c>
      <c r="I41" s="335">
        <v>1</v>
      </c>
      <c r="J41" s="341" t="s">
        <v>164</v>
      </c>
      <c r="K41" s="181">
        <f t="shared" si="53"/>
        <v>1</v>
      </c>
      <c r="L41" s="172" t="str">
        <f t="shared" si="109"/>
        <v>Very Low</v>
      </c>
      <c r="M41" s="174">
        <f t="shared" si="110"/>
        <v>1</v>
      </c>
      <c r="N41" s="174">
        <f t="shared" si="136"/>
        <v>1</v>
      </c>
      <c r="O41" s="173">
        <v>3</v>
      </c>
      <c r="P41" s="173">
        <v>3</v>
      </c>
      <c r="Q41" s="181" t="str">
        <f t="shared" si="34"/>
        <v>13</v>
      </c>
      <c r="R41" s="172" t="str">
        <f t="shared" si="129"/>
        <v>Very Low</v>
      </c>
      <c r="S41" s="296"/>
      <c r="T41" s="336"/>
      <c r="U41" s="336"/>
      <c r="V41" s="336"/>
      <c r="W41" s="336"/>
      <c r="X41" s="336"/>
      <c r="Y41" s="337" t="s">
        <v>715</v>
      </c>
      <c r="Z41" s="338" t="s">
        <v>713</v>
      </c>
      <c r="AA41" s="339">
        <v>2</v>
      </c>
      <c r="AB41" s="335">
        <v>2</v>
      </c>
      <c r="AC41" s="335">
        <v>1</v>
      </c>
      <c r="AD41" s="341" t="s">
        <v>172</v>
      </c>
      <c r="AE41" s="181">
        <f t="shared" si="54"/>
        <v>2</v>
      </c>
      <c r="AF41" s="172" t="str">
        <f t="shared" si="130"/>
        <v>Very Low</v>
      </c>
      <c r="AG41" s="174">
        <f t="shared" si="131"/>
        <v>2</v>
      </c>
      <c r="AH41" s="174">
        <f t="shared" si="150"/>
        <v>1</v>
      </c>
      <c r="AI41" s="173">
        <v>4</v>
      </c>
      <c r="AJ41" s="173">
        <v>4</v>
      </c>
      <c r="AK41" s="181" t="str">
        <f t="shared" si="36"/>
        <v>14</v>
      </c>
      <c r="AL41" s="172" t="str">
        <f>VLOOKUP(AH41&amp;AJ41,futurerisk,3,FALSE)</f>
        <v>Low</v>
      </c>
      <c r="AM41" s="296"/>
      <c r="AN41" s="351"/>
      <c r="AO41" s="351"/>
      <c r="AP41" s="351"/>
      <c r="AQ41" s="351"/>
      <c r="AR41" s="351"/>
      <c r="AS41" s="337" t="s">
        <v>715</v>
      </c>
      <c r="AT41" s="338" t="s">
        <v>713</v>
      </c>
      <c r="AU41" s="453">
        <v>5</v>
      </c>
      <c r="AV41" s="451">
        <v>5</v>
      </c>
      <c r="AW41" s="451">
        <v>4</v>
      </c>
      <c r="AX41" s="454" t="s">
        <v>164</v>
      </c>
      <c r="AY41" s="181">
        <f t="shared" si="55"/>
        <v>20</v>
      </c>
      <c r="AZ41" s="172" t="str">
        <f t="shared" si="151"/>
        <v>Very High</v>
      </c>
      <c r="BA41" s="435">
        <f t="shared" si="152"/>
        <v>5</v>
      </c>
      <c r="BB41" s="452">
        <f t="shared" si="105"/>
        <v>5</v>
      </c>
      <c r="BC41" s="438">
        <v>5</v>
      </c>
      <c r="BD41" s="173">
        <v>4</v>
      </c>
      <c r="BE41" s="181" t="str">
        <f t="shared" si="38"/>
        <v>54</v>
      </c>
      <c r="BF41" s="172" t="str">
        <f>VLOOKUP(BB41&amp;BD41,futurerisk,3,FALSE)</f>
        <v>Very High</v>
      </c>
      <c r="BG41" s="296"/>
      <c r="BH41" s="351"/>
      <c r="BI41" s="351"/>
      <c r="BJ41" s="351"/>
      <c r="BK41" s="351"/>
      <c r="BL41" s="351"/>
      <c r="BM41" s="337" t="s">
        <v>715</v>
      </c>
      <c r="BN41" s="338" t="s">
        <v>713</v>
      </c>
      <c r="BO41" s="339">
        <v>5</v>
      </c>
      <c r="BP41" s="335">
        <v>5</v>
      </c>
      <c r="BQ41" s="335">
        <v>4</v>
      </c>
      <c r="BR41" s="341" t="s">
        <v>164</v>
      </c>
      <c r="BS41" s="181">
        <f t="shared" si="56"/>
        <v>20</v>
      </c>
      <c r="BT41" s="172" t="str">
        <f t="shared" si="153"/>
        <v>Very High</v>
      </c>
      <c r="BU41" s="174">
        <f t="shared" si="154"/>
        <v>5</v>
      </c>
      <c r="BV41" s="174">
        <f t="shared" si="155"/>
        <v>5</v>
      </c>
      <c r="BW41" s="173">
        <v>5</v>
      </c>
      <c r="BX41" s="173">
        <v>4</v>
      </c>
      <c r="BY41" s="181" t="str">
        <f t="shared" si="39"/>
        <v>54</v>
      </c>
      <c r="BZ41" s="172" t="str">
        <f t="shared" si="10"/>
        <v>Very High</v>
      </c>
      <c r="CA41" s="296"/>
      <c r="CB41" s="351"/>
      <c r="CC41" s="351"/>
      <c r="CD41" s="351"/>
      <c r="CE41" s="351"/>
      <c r="CF41" s="351"/>
      <c r="CG41" s="337" t="s">
        <v>715</v>
      </c>
      <c r="CH41" s="338" t="s">
        <v>713</v>
      </c>
      <c r="CI41" s="363" t="s">
        <v>402</v>
      </c>
      <c r="CJ41" s="335">
        <v>4</v>
      </c>
      <c r="CK41" s="335">
        <v>5</v>
      </c>
      <c r="CL41" s="335">
        <v>3</v>
      </c>
      <c r="CM41" s="341" t="s">
        <v>186</v>
      </c>
      <c r="CN41" s="181">
        <f t="shared" si="57"/>
        <v>15</v>
      </c>
      <c r="CO41" s="172" t="str">
        <f t="shared" si="133"/>
        <v>High</v>
      </c>
      <c r="CP41" s="174">
        <f t="shared" si="134"/>
        <v>5</v>
      </c>
      <c r="CQ41" s="174">
        <f t="shared" si="135"/>
        <v>4</v>
      </c>
      <c r="CR41" s="173">
        <v>4</v>
      </c>
      <c r="CS41" s="173">
        <v>3</v>
      </c>
      <c r="CT41" s="181" t="str">
        <f t="shared" si="41"/>
        <v>43</v>
      </c>
      <c r="CU41" s="172" t="str">
        <f t="shared" si="42"/>
        <v>High</v>
      </c>
      <c r="CV41" s="296"/>
      <c r="CW41" s="364"/>
      <c r="CX41" s="364"/>
      <c r="CY41" s="369"/>
      <c r="CZ41" s="369"/>
      <c r="DA41" s="365" t="s">
        <v>645</v>
      </c>
      <c r="DB41" s="369"/>
      <c r="DC41" s="369"/>
      <c r="DD41" s="337" t="s">
        <v>715</v>
      </c>
      <c r="DE41" s="338" t="s">
        <v>713</v>
      </c>
      <c r="DF41" s="339">
        <v>1</v>
      </c>
      <c r="DG41" s="335">
        <v>1</v>
      </c>
      <c r="DH41" s="335">
        <v>1</v>
      </c>
      <c r="DI41" s="341" t="s">
        <v>164</v>
      </c>
      <c r="DJ41" s="181">
        <f t="shared" si="58"/>
        <v>1</v>
      </c>
      <c r="DK41" s="172" t="str">
        <f t="shared" si="156"/>
        <v>Very Low</v>
      </c>
      <c r="DL41" s="174">
        <f t="shared" si="157"/>
        <v>1</v>
      </c>
      <c r="DM41" s="379">
        <f t="shared" si="158"/>
        <v>1</v>
      </c>
      <c r="DN41" s="173">
        <v>3</v>
      </c>
      <c r="DO41" s="173">
        <v>4</v>
      </c>
      <c r="DP41" s="181" t="str">
        <f t="shared" si="43"/>
        <v>14</v>
      </c>
      <c r="DQ41" s="172" t="str">
        <f t="shared" si="159"/>
        <v>Low</v>
      </c>
      <c r="DR41" s="296"/>
      <c r="DS41" s="14"/>
      <c r="DT41" s="351"/>
      <c r="DU41" s="351"/>
      <c r="DV41" s="351"/>
      <c r="DW41" s="351"/>
      <c r="DX41" s="351"/>
      <c r="DY41" s="337" t="s">
        <v>715</v>
      </c>
      <c r="DZ41" s="338" t="s">
        <v>713</v>
      </c>
      <c r="EA41" s="339">
        <v>-1</v>
      </c>
      <c r="EB41" s="335">
        <v>-1</v>
      </c>
      <c r="EC41" s="335">
        <v>-1</v>
      </c>
      <c r="ED41" s="335"/>
      <c r="EE41" s="181">
        <f t="shared" si="59"/>
        <v>-1</v>
      </c>
      <c r="EF41" s="172" t="str">
        <f t="shared" si="107"/>
        <v>High Priority Data Gap</v>
      </c>
      <c r="EG41" s="174">
        <f t="shared" si="146"/>
        <v>1</v>
      </c>
      <c r="EH41" s="174">
        <f t="shared" si="147"/>
        <v>-1</v>
      </c>
      <c r="EI41" s="173">
        <v>-1</v>
      </c>
      <c r="EJ41" s="173">
        <v>-1</v>
      </c>
      <c r="EK41" s="181" t="str">
        <f t="shared" si="47"/>
        <v>-1-1</v>
      </c>
      <c r="EL41" s="172" t="str">
        <f t="shared" si="148"/>
        <v>High Priority Data Gap</v>
      </c>
      <c r="EM41" s="296"/>
      <c r="EN41" s="14"/>
      <c r="EO41" s="336"/>
      <c r="EP41" s="336"/>
      <c r="EQ41" s="336"/>
      <c r="ER41" s="336"/>
      <c r="ES41" s="336"/>
      <c r="ET41" s="337" t="s">
        <v>715</v>
      </c>
      <c r="EU41" s="338" t="s">
        <v>713</v>
      </c>
      <c r="EV41" s="339">
        <v>-1</v>
      </c>
      <c r="EW41" s="335">
        <v>-1</v>
      </c>
      <c r="EX41" s="335">
        <v>-1</v>
      </c>
      <c r="EY41" s="335"/>
      <c r="EZ41" s="181">
        <f t="shared" si="122"/>
        <v>-1</v>
      </c>
      <c r="FA41" s="172" t="str">
        <f t="shared" si="22"/>
        <v>High Priority Data Gap</v>
      </c>
      <c r="FB41" s="174">
        <f t="shared" si="23"/>
        <v>1</v>
      </c>
      <c r="FC41" s="174">
        <f t="shared" si="24"/>
        <v>-1</v>
      </c>
      <c r="FD41" s="173">
        <v>-1</v>
      </c>
      <c r="FE41" s="173">
        <v>-1</v>
      </c>
      <c r="FF41" s="181" t="str">
        <f t="shared" si="49"/>
        <v>-1-1</v>
      </c>
      <c r="FG41" s="172" t="str">
        <f t="shared" si="149"/>
        <v>High Priority Data Gap</v>
      </c>
      <c r="FH41" s="296"/>
      <c r="FI41" s="14"/>
      <c r="FJ41" s="336"/>
      <c r="FK41" s="336"/>
      <c r="FL41" s="336"/>
      <c r="FM41" s="336"/>
      <c r="FN41" s="336"/>
      <c r="FO41" s="337" t="s">
        <v>715</v>
      </c>
      <c r="FP41" s="338" t="s">
        <v>713</v>
      </c>
      <c r="FQ41" s="339">
        <v>-1</v>
      </c>
      <c r="FR41" s="335">
        <v>-1</v>
      </c>
      <c r="FS41" s="335">
        <v>-1</v>
      </c>
      <c r="FT41" s="335"/>
      <c r="FU41" s="181">
        <f t="shared" si="123"/>
        <v>-1</v>
      </c>
      <c r="FV41" s="172" t="str">
        <f t="shared" si="124"/>
        <v>High Priority Data Gap</v>
      </c>
      <c r="FW41" s="174">
        <f t="shared" si="125"/>
        <v>1</v>
      </c>
      <c r="FX41" s="174">
        <f t="shared" si="126"/>
        <v>-1</v>
      </c>
      <c r="FY41" s="173">
        <v>-1</v>
      </c>
      <c r="FZ41" s="173">
        <v>-1</v>
      </c>
      <c r="GA41" s="181" t="str">
        <f t="shared" si="50"/>
        <v>-1-1</v>
      </c>
      <c r="GB41" s="172" t="str">
        <f t="shared" si="127"/>
        <v>High Priority Data Gap</v>
      </c>
      <c r="GC41" s="296"/>
      <c r="GD41" s="14"/>
      <c r="GE41" s="336"/>
      <c r="GF41" s="336"/>
      <c r="GG41" s="336"/>
      <c r="GH41" s="336"/>
      <c r="GI41" s="336"/>
      <c r="GJ41" s="337" t="s">
        <v>715</v>
      </c>
      <c r="GK41" s="338" t="s">
        <v>713</v>
      </c>
      <c r="GL41" s="339">
        <v>-1</v>
      </c>
      <c r="GM41" s="335">
        <v>-1</v>
      </c>
      <c r="GN41" s="335">
        <v>-1</v>
      </c>
      <c r="GO41" s="335"/>
      <c r="GP41" s="181">
        <f t="shared" si="60"/>
        <v>-1</v>
      </c>
      <c r="GQ41" s="172" t="str">
        <f>VLOOKUP(GR41*GN41,biorisk,3,FALSE)</f>
        <v>High Priority Data Gap</v>
      </c>
      <c r="GR41" s="380">
        <f t="shared" si="32"/>
        <v>1</v>
      </c>
      <c r="GS41" s="174">
        <f t="shared" ref="GS41:GS42" si="160">VLOOKUP(GR41*GN41,biorisk,2,FALSE)</f>
        <v>-1</v>
      </c>
      <c r="GT41" s="173">
        <v>-1</v>
      </c>
      <c r="GU41" s="173">
        <v>-1</v>
      </c>
      <c r="GV41" s="181" t="str">
        <f t="shared" si="51"/>
        <v>-1-1</v>
      </c>
      <c r="GW41" s="172" t="str">
        <f t="shared" si="52"/>
        <v>High Priority Data Gap</v>
      </c>
      <c r="GX41" s="296"/>
      <c r="GY41" s="14"/>
      <c r="GZ41" s="336"/>
      <c r="HA41" s="336"/>
      <c r="HB41" s="336"/>
      <c r="HC41" s="336"/>
      <c r="HD41" s="336"/>
      <c r="HE41" s="337" t="s">
        <v>715</v>
      </c>
      <c r="HF41" s="338" t="s">
        <v>713</v>
      </c>
    </row>
    <row r="42" spans="1:214" ht="100" customHeight="1">
      <c r="A42" s="178" t="s">
        <v>411</v>
      </c>
      <c r="B42" s="175" t="s">
        <v>77</v>
      </c>
      <c r="C42" s="175" t="s">
        <v>47</v>
      </c>
      <c r="D42" s="18" t="s">
        <v>86</v>
      </c>
      <c r="E42" s="497">
        <v>38</v>
      </c>
      <c r="F42" s="38" t="s">
        <v>412</v>
      </c>
      <c r="G42" s="339">
        <v>1</v>
      </c>
      <c r="H42" s="335">
        <v>1</v>
      </c>
      <c r="I42" s="335">
        <v>1</v>
      </c>
      <c r="J42" s="341">
        <v>1</v>
      </c>
      <c r="K42" s="181">
        <f t="shared" si="53"/>
        <v>1</v>
      </c>
      <c r="L42" s="172" t="str">
        <f t="shared" si="109"/>
        <v>Very Low</v>
      </c>
      <c r="M42" s="174">
        <f t="shared" si="110"/>
        <v>1</v>
      </c>
      <c r="N42" s="174">
        <f t="shared" si="136"/>
        <v>1</v>
      </c>
      <c r="O42" s="173">
        <v>1</v>
      </c>
      <c r="P42" s="173">
        <v>4</v>
      </c>
      <c r="Q42" s="181" t="str">
        <f t="shared" si="34"/>
        <v>14</v>
      </c>
      <c r="R42" s="172" t="str">
        <f t="shared" si="129"/>
        <v>Low</v>
      </c>
      <c r="S42" s="296"/>
      <c r="T42" s="336"/>
      <c r="U42" s="336"/>
      <c r="V42" s="336"/>
      <c r="W42" s="336"/>
      <c r="X42" s="336"/>
      <c r="Y42" s="337" t="s">
        <v>716</v>
      </c>
      <c r="Z42" s="338" t="s">
        <v>717</v>
      </c>
      <c r="AA42" s="339">
        <v>1</v>
      </c>
      <c r="AB42" s="335">
        <v>1</v>
      </c>
      <c r="AC42" s="335">
        <v>1</v>
      </c>
      <c r="AD42" s="341"/>
      <c r="AE42" s="181">
        <f t="shared" si="54"/>
        <v>1</v>
      </c>
      <c r="AF42" s="172" t="str">
        <f t="shared" si="130"/>
        <v>Very Low</v>
      </c>
      <c r="AG42" s="174">
        <f t="shared" si="131"/>
        <v>1</v>
      </c>
      <c r="AH42" s="174">
        <f t="shared" si="150"/>
        <v>1</v>
      </c>
      <c r="AI42" s="173">
        <v>1</v>
      </c>
      <c r="AJ42" s="173">
        <v>4</v>
      </c>
      <c r="AK42" s="181" t="str">
        <f t="shared" si="36"/>
        <v>14</v>
      </c>
      <c r="AL42" s="172" t="str">
        <f>VLOOKUP(AH42&amp;AJ42,futurerisk,3,FALSE)</f>
        <v>Low</v>
      </c>
      <c r="AM42" s="296"/>
      <c r="AN42" s="351"/>
      <c r="AO42" s="351"/>
      <c r="AP42" s="351"/>
      <c r="AQ42" s="351"/>
      <c r="AR42" s="351"/>
      <c r="AS42" s="337" t="s">
        <v>716</v>
      </c>
      <c r="AT42" s="338" t="s">
        <v>717</v>
      </c>
      <c r="AU42" s="339">
        <v>-1</v>
      </c>
      <c r="AV42" s="335">
        <v>-1</v>
      </c>
      <c r="AW42" s="335">
        <v>-1</v>
      </c>
      <c r="AX42" s="335"/>
      <c r="AY42" s="181">
        <f t="shared" si="55"/>
        <v>-1</v>
      </c>
      <c r="AZ42" s="172" t="str">
        <f>VLOOKUP(BA42*AW42,biorisk,3,FALSE)</f>
        <v>High Priority Data Gap</v>
      </c>
      <c r="BA42" s="174">
        <f t="shared" si="152"/>
        <v>1</v>
      </c>
      <c r="BB42" s="174">
        <f t="shared" si="105"/>
        <v>-1</v>
      </c>
      <c r="BC42" s="173">
        <v>-1</v>
      </c>
      <c r="BD42" s="173">
        <v>-1</v>
      </c>
      <c r="BE42" s="181" t="str">
        <f t="shared" si="38"/>
        <v>-1-1</v>
      </c>
      <c r="BF42" s="172" t="str">
        <f t="shared" ref="BF42" si="161">VLOOKUP(BB42&amp;BD42,futurerisk,3,FALSE)</f>
        <v>High Priority Data Gap</v>
      </c>
      <c r="BG42" s="296"/>
      <c r="BH42" s="351"/>
      <c r="BI42" s="351"/>
      <c r="BJ42" s="351"/>
      <c r="BK42" s="351"/>
      <c r="BL42" s="351"/>
      <c r="BM42" s="337" t="s">
        <v>716</v>
      </c>
      <c r="BN42" s="338" t="s">
        <v>717</v>
      </c>
      <c r="BO42" s="339">
        <v>4</v>
      </c>
      <c r="BP42" s="335">
        <v>4</v>
      </c>
      <c r="BQ42" s="335">
        <v>4</v>
      </c>
      <c r="BR42" s="341"/>
      <c r="BS42" s="181">
        <f t="shared" si="56"/>
        <v>16</v>
      </c>
      <c r="BT42" s="172" t="str">
        <f t="shared" si="153"/>
        <v>High</v>
      </c>
      <c r="BU42" s="174">
        <f t="shared" si="154"/>
        <v>4</v>
      </c>
      <c r="BV42" s="174">
        <f t="shared" si="155"/>
        <v>4</v>
      </c>
      <c r="BW42" s="173">
        <v>3</v>
      </c>
      <c r="BX42" s="173">
        <v>4</v>
      </c>
      <c r="BY42" s="181" t="str">
        <f t="shared" si="39"/>
        <v>44</v>
      </c>
      <c r="BZ42" s="172" t="str">
        <f t="shared" si="10"/>
        <v>Very High</v>
      </c>
      <c r="CA42" s="296"/>
      <c r="CB42" s="351"/>
      <c r="CC42" s="351"/>
      <c r="CD42" s="351"/>
      <c r="CE42" s="351"/>
      <c r="CF42" s="351"/>
      <c r="CG42" s="337" t="s">
        <v>716</v>
      </c>
      <c r="CH42" s="338" t="s">
        <v>717</v>
      </c>
      <c r="CI42" s="367" t="s">
        <v>718</v>
      </c>
      <c r="CJ42" s="335">
        <v>4</v>
      </c>
      <c r="CK42" s="335">
        <v>5</v>
      </c>
      <c r="CL42" s="335">
        <v>3</v>
      </c>
      <c r="CM42" s="341" t="s">
        <v>172</v>
      </c>
      <c r="CN42" s="181">
        <f t="shared" si="57"/>
        <v>15</v>
      </c>
      <c r="CO42" s="172" t="str">
        <f t="shared" si="133"/>
        <v>High</v>
      </c>
      <c r="CP42" s="174">
        <f t="shared" si="134"/>
        <v>5</v>
      </c>
      <c r="CQ42" s="174">
        <f t="shared" si="135"/>
        <v>4</v>
      </c>
      <c r="CR42" s="173">
        <v>4</v>
      </c>
      <c r="CS42" s="173">
        <v>4</v>
      </c>
      <c r="CT42" s="181" t="str">
        <f t="shared" si="41"/>
        <v>44</v>
      </c>
      <c r="CU42" s="172" t="str">
        <f t="shared" si="42"/>
        <v>Very High</v>
      </c>
      <c r="CV42" s="296"/>
      <c r="CW42" s="364"/>
      <c r="CX42" s="364" t="s">
        <v>719</v>
      </c>
      <c r="CY42" s="369"/>
      <c r="CZ42" s="369"/>
      <c r="DA42" s="365" t="s">
        <v>645</v>
      </c>
      <c r="DB42" s="369"/>
      <c r="DC42" s="369"/>
      <c r="DD42" s="337" t="s">
        <v>716</v>
      </c>
      <c r="DE42" s="338" t="s">
        <v>717</v>
      </c>
      <c r="DF42" s="339">
        <v>1</v>
      </c>
      <c r="DG42" s="335">
        <v>1</v>
      </c>
      <c r="DH42" s="335">
        <v>1</v>
      </c>
      <c r="DI42" s="341">
        <v>1</v>
      </c>
      <c r="DJ42" s="181">
        <f t="shared" si="58"/>
        <v>1</v>
      </c>
      <c r="DK42" s="172" t="str">
        <f t="shared" si="156"/>
        <v>Very Low</v>
      </c>
      <c r="DL42" s="174">
        <f t="shared" si="157"/>
        <v>1</v>
      </c>
      <c r="DM42" s="379">
        <f t="shared" si="158"/>
        <v>1</v>
      </c>
      <c r="DN42" s="173">
        <v>1</v>
      </c>
      <c r="DO42" s="173">
        <v>1</v>
      </c>
      <c r="DP42" s="181" t="str">
        <f t="shared" si="43"/>
        <v>11</v>
      </c>
      <c r="DQ42" s="172" t="str">
        <f t="shared" si="159"/>
        <v>Very Low</v>
      </c>
      <c r="DR42" s="296"/>
      <c r="DS42" s="14"/>
      <c r="DT42" s="351"/>
      <c r="DU42" s="351"/>
      <c r="DV42" s="351"/>
      <c r="DW42" s="351"/>
      <c r="DX42" s="351"/>
      <c r="DY42" s="337" t="s">
        <v>716</v>
      </c>
      <c r="DZ42" s="338" t="s">
        <v>717</v>
      </c>
      <c r="EA42" s="339">
        <v>-1</v>
      </c>
      <c r="EB42" s="335">
        <v>-1</v>
      </c>
      <c r="EC42" s="335">
        <v>-1</v>
      </c>
      <c r="ED42" s="335"/>
      <c r="EE42" s="181">
        <f t="shared" si="59"/>
        <v>-1</v>
      </c>
      <c r="EF42" s="172" t="str">
        <f t="shared" si="107"/>
        <v>High Priority Data Gap</v>
      </c>
      <c r="EG42" s="174">
        <f t="shared" si="146"/>
        <v>1</v>
      </c>
      <c r="EH42" s="174">
        <f t="shared" si="147"/>
        <v>-1</v>
      </c>
      <c r="EI42" s="173">
        <v>-1</v>
      </c>
      <c r="EJ42" s="173">
        <v>-1</v>
      </c>
      <c r="EK42" s="181" t="str">
        <f t="shared" si="47"/>
        <v>-1-1</v>
      </c>
      <c r="EL42" s="172" t="str">
        <f t="shared" si="148"/>
        <v>High Priority Data Gap</v>
      </c>
      <c r="EM42" s="296"/>
      <c r="EN42" s="14"/>
      <c r="EO42" s="336"/>
      <c r="EP42" s="336"/>
      <c r="EQ42" s="336"/>
      <c r="ER42" s="336"/>
      <c r="ES42" s="336"/>
      <c r="ET42" s="337" t="s">
        <v>716</v>
      </c>
      <c r="EU42" s="338" t="s">
        <v>717</v>
      </c>
      <c r="EV42" s="339">
        <v>-1</v>
      </c>
      <c r="EW42" s="335">
        <v>-1</v>
      </c>
      <c r="EX42" s="335">
        <v>-1</v>
      </c>
      <c r="EY42" s="335"/>
      <c r="EZ42" s="181">
        <f t="shared" si="122"/>
        <v>-1</v>
      </c>
      <c r="FA42" s="172" t="str">
        <f t="shared" si="22"/>
        <v>High Priority Data Gap</v>
      </c>
      <c r="FB42" s="174">
        <f t="shared" si="23"/>
        <v>1</v>
      </c>
      <c r="FC42" s="174">
        <f t="shared" si="24"/>
        <v>-1</v>
      </c>
      <c r="FD42" s="173">
        <v>-1</v>
      </c>
      <c r="FE42" s="173">
        <v>-1</v>
      </c>
      <c r="FF42" s="181" t="str">
        <f t="shared" si="49"/>
        <v>-1-1</v>
      </c>
      <c r="FG42" s="172" t="str">
        <f t="shared" si="149"/>
        <v>High Priority Data Gap</v>
      </c>
      <c r="FH42" s="296"/>
      <c r="FI42" s="14"/>
      <c r="FJ42" s="336"/>
      <c r="FK42" s="336"/>
      <c r="FL42" s="336"/>
      <c r="FM42" s="336"/>
      <c r="FN42" s="336"/>
      <c r="FO42" s="337" t="s">
        <v>716</v>
      </c>
      <c r="FP42" s="338" t="s">
        <v>717</v>
      </c>
      <c r="FQ42" s="339">
        <v>1</v>
      </c>
      <c r="FR42" s="335">
        <v>1</v>
      </c>
      <c r="FS42" s="335">
        <v>1</v>
      </c>
      <c r="FT42" s="341">
        <v>1</v>
      </c>
      <c r="FU42" s="181">
        <f t="shared" si="123"/>
        <v>1</v>
      </c>
      <c r="FV42" s="172" t="str">
        <f t="shared" si="124"/>
        <v>Very Low</v>
      </c>
      <c r="FW42" s="380">
        <f t="shared" si="125"/>
        <v>1</v>
      </c>
      <c r="FX42" s="379">
        <f t="shared" si="126"/>
        <v>1</v>
      </c>
      <c r="FY42" s="173">
        <v>2</v>
      </c>
      <c r="FZ42" s="173">
        <v>4</v>
      </c>
      <c r="GA42" s="181" t="str">
        <f t="shared" si="50"/>
        <v>14</v>
      </c>
      <c r="GB42" s="172" t="str">
        <f t="shared" si="127"/>
        <v>Low</v>
      </c>
      <c r="GC42" s="296"/>
      <c r="GD42" s="14"/>
      <c r="GE42" s="336"/>
      <c r="GF42" s="336"/>
      <c r="GG42" s="336"/>
      <c r="GH42" s="336"/>
      <c r="GI42" s="336"/>
      <c r="GJ42" s="337" t="s">
        <v>716</v>
      </c>
      <c r="GK42" s="338" t="s">
        <v>717</v>
      </c>
      <c r="GL42" s="339">
        <v>-1</v>
      </c>
      <c r="GM42" s="335">
        <v>-1</v>
      </c>
      <c r="GN42" s="335">
        <v>-1</v>
      </c>
      <c r="GO42" s="335"/>
      <c r="GP42" s="181">
        <f t="shared" si="60"/>
        <v>-1</v>
      </c>
      <c r="GQ42" s="172" t="str">
        <f>VLOOKUP(GR42*GN42,biorisk,3,FALSE)</f>
        <v>High Priority Data Gap</v>
      </c>
      <c r="GR42" s="380">
        <f t="shared" si="32"/>
        <v>1</v>
      </c>
      <c r="GS42" s="174">
        <f t="shared" si="160"/>
        <v>-1</v>
      </c>
      <c r="GT42" s="173">
        <v>-1</v>
      </c>
      <c r="GU42" s="173">
        <v>-1</v>
      </c>
      <c r="GV42" s="181" t="str">
        <f t="shared" si="51"/>
        <v>-1-1</v>
      </c>
      <c r="GW42" s="172" t="str">
        <f t="shared" si="52"/>
        <v>High Priority Data Gap</v>
      </c>
      <c r="GX42" s="296"/>
      <c r="GY42" s="14"/>
      <c r="GZ42" s="336"/>
      <c r="HA42" s="336"/>
      <c r="HB42" s="336"/>
      <c r="HC42" s="336"/>
      <c r="HD42" s="336"/>
      <c r="HE42" s="337" t="s">
        <v>716</v>
      </c>
      <c r="HF42" s="338" t="s">
        <v>717</v>
      </c>
    </row>
    <row r="43" spans="1:214" ht="100" customHeight="1">
      <c r="A43" s="178" t="s">
        <v>212</v>
      </c>
      <c r="B43" s="175" t="s">
        <v>77</v>
      </c>
      <c r="C43" s="175" t="s">
        <v>47</v>
      </c>
      <c r="D43" s="18" t="s">
        <v>87</v>
      </c>
      <c r="E43" s="497">
        <v>39</v>
      </c>
      <c r="F43" s="38" t="s">
        <v>420</v>
      </c>
      <c r="G43" s="339">
        <v>1</v>
      </c>
      <c r="H43" s="335">
        <v>1</v>
      </c>
      <c r="I43" s="335">
        <v>1</v>
      </c>
      <c r="J43" s="341" t="s">
        <v>172</v>
      </c>
      <c r="K43" s="181">
        <f t="shared" si="53"/>
        <v>1</v>
      </c>
      <c r="L43" s="172" t="str">
        <f t="shared" si="109"/>
        <v>Very Low</v>
      </c>
      <c r="M43" s="174">
        <f t="shared" si="110"/>
        <v>1</v>
      </c>
      <c r="N43" s="174">
        <f t="shared" si="136"/>
        <v>1</v>
      </c>
      <c r="O43" s="173">
        <v>1</v>
      </c>
      <c r="P43" s="173">
        <v>1</v>
      </c>
      <c r="Q43" s="181" t="str">
        <f t="shared" si="34"/>
        <v>11</v>
      </c>
      <c r="R43" s="172" t="str">
        <f t="shared" si="129"/>
        <v>Very Low</v>
      </c>
      <c r="S43" s="296"/>
      <c r="T43" s="336"/>
      <c r="U43" s="336"/>
      <c r="V43" s="336"/>
      <c r="W43" s="336"/>
      <c r="X43" s="336"/>
      <c r="Y43" s="337" t="s">
        <v>720</v>
      </c>
      <c r="Z43" s="338" t="s">
        <v>721</v>
      </c>
      <c r="AA43" s="339">
        <v>1</v>
      </c>
      <c r="AB43" s="335">
        <v>1</v>
      </c>
      <c r="AC43" s="335">
        <v>1</v>
      </c>
      <c r="AD43" s="341" t="s">
        <v>172</v>
      </c>
      <c r="AE43" s="181">
        <f t="shared" si="54"/>
        <v>1</v>
      </c>
      <c r="AF43" s="172" t="str">
        <f t="shared" si="130"/>
        <v>Very Low</v>
      </c>
      <c r="AG43" s="174">
        <f t="shared" si="131"/>
        <v>1</v>
      </c>
      <c r="AH43" s="174">
        <f t="shared" si="150"/>
        <v>1</v>
      </c>
      <c r="AI43" s="173">
        <v>1</v>
      </c>
      <c r="AJ43" s="173">
        <v>1</v>
      </c>
      <c r="AK43" s="181" t="str">
        <f t="shared" si="36"/>
        <v>11</v>
      </c>
      <c r="AL43" s="172" t="str">
        <f t="shared" ref="AL43:AL74" si="162">VLOOKUP(AH43&amp;AJ43,futurerisk,3,FALSE)</f>
        <v>Very Low</v>
      </c>
      <c r="AM43" s="296"/>
      <c r="AN43" s="351"/>
      <c r="AO43" s="351"/>
      <c r="AP43" s="351"/>
      <c r="AQ43" s="351"/>
      <c r="AR43" s="351"/>
      <c r="AS43" s="337" t="s">
        <v>720</v>
      </c>
      <c r="AT43" s="338" t="s">
        <v>721</v>
      </c>
      <c r="AU43" s="339">
        <v>-1</v>
      </c>
      <c r="AV43" s="335">
        <v>-1</v>
      </c>
      <c r="AW43" s="335">
        <v>-1</v>
      </c>
      <c r="AX43" s="335"/>
      <c r="AY43" s="181">
        <f t="shared" si="55"/>
        <v>-1</v>
      </c>
      <c r="AZ43" s="172" t="str">
        <f>VLOOKUP(BA43*AW43,biorisk,3,FALSE)</f>
        <v>High Priority Data Gap</v>
      </c>
      <c r="BA43" s="174">
        <f t="shared" ref="BA43" si="163">VLOOKUP(AU43*AV43,likelihood,2,FALSE)</f>
        <v>1</v>
      </c>
      <c r="BB43" s="174">
        <f t="shared" ref="BB43" si="164">VLOOKUP(BA43*AW43,biorisk,2,FALSE)</f>
        <v>-1</v>
      </c>
      <c r="BC43" s="173">
        <v>-1</v>
      </c>
      <c r="BD43" s="173">
        <v>-1</v>
      </c>
      <c r="BE43" s="181" t="str">
        <f t="shared" si="38"/>
        <v>-1-1</v>
      </c>
      <c r="BF43" s="172" t="str">
        <f t="shared" ref="BF43" si="165">VLOOKUP(BB43&amp;BD43,futurerisk,3,FALSE)</f>
        <v>High Priority Data Gap</v>
      </c>
      <c r="BG43" s="296"/>
      <c r="BH43" s="351"/>
      <c r="BI43" s="351"/>
      <c r="BJ43" s="351"/>
      <c r="BK43" s="351"/>
      <c r="BL43" s="351"/>
      <c r="BM43" s="337" t="s">
        <v>720</v>
      </c>
      <c r="BN43" s="338" t="s">
        <v>721</v>
      </c>
      <c r="BO43" s="339">
        <v>-1</v>
      </c>
      <c r="BP43" s="335">
        <v>-1</v>
      </c>
      <c r="BQ43" s="335">
        <v>-1</v>
      </c>
      <c r="BR43" s="335"/>
      <c r="BS43" s="181">
        <f t="shared" si="56"/>
        <v>-1</v>
      </c>
      <c r="BT43" s="172" t="str">
        <f>VLOOKUP(BU43*BQ43,biorisk,3,FALSE)</f>
        <v>High Priority Data Gap</v>
      </c>
      <c r="BU43" s="174">
        <f t="shared" si="154"/>
        <v>1</v>
      </c>
      <c r="BV43" s="174">
        <f t="shared" si="155"/>
        <v>-1</v>
      </c>
      <c r="BW43" s="173">
        <v>-1</v>
      </c>
      <c r="BX43" s="173">
        <v>-1</v>
      </c>
      <c r="BY43" s="181" t="str">
        <f t="shared" si="39"/>
        <v>-1-1</v>
      </c>
      <c r="BZ43" s="172" t="str">
        <f t="shared" si="10"/>
        <v>High Priority Data Gap</v>
      </c>
      <c r="CA43" s="296"/>
      <c r="CB43" s="351"/>
      <c r="CC43" s="351"/>
      <c r="CD43" s="351"/>
      <c r="CE43" s="351"/>
      <c r="CF43" s="351"/>
      <c r="CG43" s="337" t="s">
        <v>720</v>
      </c>
      <c r="CH43" s="338" t="s">
        <v>721</v>
      </c>
      <c r="CI43" s="367" t="s">
        <v>420</v>
      </c>
      <c r="CJ43" s="335">
        <v>4</v>
      </c>
      <c r="CK43" s="335">
        <v>5</v>
      </c>
      <c r="CL43" s="335">
        <v>3</v>
      </c>
      <c r="CM43" s="341" t="s">
        <v>172</v>
      </c>
      <c r="CN43" s="181">
        <f t="shared" si="57"/>
        <v>15</v>
      </c>
      <c r="CO43" s="172" t="str">
        <f t="shared" si="133"/>
        <v>High</v>
      </c>
      <c r="CP43" s="174">
        <f t="shared" si="134"/>
        <v>5</v>
      </c>
      <c r="CQ43" s="174">
        <f t="shared" si="135"/>
        <v>4</v>
      </c>
      <c r="CR43" s="173">
        <v>3</v>
      </c>
      <c r="CS43" s="173">
        <v>3</v>
      </c>
      <c r="CT43" s="181" t="str">
        <f t="shared" si="41"/>
        <v>43</v>
      </c>
      <c r="CU43" s="172" t="str">
        <f t="shared" si="42"/>
        <v>High</v>
      </c>
      <c r="CV43" s="296"/>
      <c r="CW43" s="364"/>
      <c r="CX43" s="364" t="s">
        <v>722</v>
      </c>
      <c r="CY43" s="369"/>
      <c r="CZ43" s="369"/>
      <c r="DA43" s="365" t="s">
        <v>645</v>
      </c>
      <c r="DB43" s="369"/>
      <c r="DC43" s="369"/>
      <c r="DD43" s="337" t="s">
        <v>720</v>
      </c>
      <c r="DE43" s="338" t="s">
        <v>721</v>
      </c>
      <c r="DF43" s="339">
        <v>1</v>
      </c>
      <c r="DG43" s="335">
        <v>1</v>
      </c>
      <c r="DH43" s="335">
        <v>1</v>
      </c>
      <c r="DI43" s="341" t="s">
        <v>164</v>
      </c>
      <c r="DJ43" s="181">
        <f t="shared" si="58"/>
        <v>1</v>
      </c>
      <c r="DK43" s="172" t="str">
        <f t="shared" si="156"/>
        <v>Very Low</v>
      </c>
      <c r="DL43" s="174">
        <f t="shared" si="157"/>
        <v>1</v>
      </c>
      <c r="DM43" s="379">
        <f t="shared" si="158"/>
        <v>1</v>
      </c>
      <c r="DN43" s="173">
        <v>3</v>
      </c>
      <c r="DO43" s="173">
        <v>3</v>
      </c>
      <c r="DP43" s="181" t="str">
        <f t="shared" si="43"/>
        <v>13</v>
      </c>
      <c r="DQ43" s="172" t="str">
        <f t="shared" si="159"/>
        <v>Very Low</v>
      </c>
      <c r="DR43" s="296"/>
      <c r="DS43" s="14"/>
      <c r="DT43" s="351"/>
      <c r="DU43" s="351"/>
      <c r="DV43" s="351"/>
      <c r="DW43" s="351"/>
      <c r="DX43" s="351"/>
      <c r="DY43" s="337" t="s">
        <v>720</v>
      </c>
      <c r="DZ43" s="338" t="s">
        <v>721</v>
      </c>
      <c r="EA43" s="339">
        <v>2</v>
      </c>
      <c r="EB43" s="335">
        <v>2</v>
      </c>
      <c r="EC43" s="335">
        <v>2</v>
      </c>
      <c r="ED43" s="341" t="s">
        <v>172</v>
      </c>
      <c r="EE43" s="181">
        <f t="shared" si="59"/>
        <v>4</v>
      </c>
      <c r="EF43" s="172" t="str">
        <f t="shared" ref="EF43:EF54" si="166">VLOOKUP(EG43*EC43,biorisk,3,FALSE)</f>
        <v>Low</v>
      </c>
      <c r="EG43" s="380">
        <f t="shared" ref="EG43:EG55" si="167">VLOOKUP(EA43*EB43,likelihood,2,FALSE)</f>
        <v>2</v>
      </c>
      <c r="EH43" s="379">
        <f t="shared" ref="EH43:EH55" si="168">VLOOKUP(EG43*EC43,biorisk,2,FALSE)</f>
        <v>2</v>
      </c>
      <c r="EI43" s="173">
        <v>3</v>
      </c>
      <c r="EJ43" s="173">
        <v>4</v>
      </c>
      <c r="EK43" s="181" t="str">
        <f t="shared" si="47"/>
        <v>24</v>
      </c>
      <c r="EL43" s="172" t="str">
        <f t="shared" ref="EL43:EL55" si="169">VLOOKUP(EH43&amp;EJ43,futurerisk,3,FALSE)</f>
        <v>Moderate</v>
      </c>
      <c r="EM43" s="296"/>
      <c r="EN43" s="14"/>
      <c r="EO43" s="336"/>
      <c r="EP43" s="336"/>
      <c r="EQ43" s="336"/>
      <c r="ER43" s="336"/>
      <c r="ES43" s="336"/>
      <c r="ET43" s="337" t="s">
        <v>720</v>
      </c>
      <c r="EU43" s="338" t="s">
        <v>721</v>
      </c>
      <c r="EV43" s="339">
        <v>2</v>
      </c>
      <c r="EW43" s="335">
        <v>2</v>
      </c>
      <c r="EX43" s="335">
        <v>2</v>
      </c>
      <c r="EY43" s="341" t="s">
        <v>172</v>
      </c>
      <c r="EZ43" s="181">
        <f t="shared" si="122"/>
        <v>4</v>
      </c>
      <c r="FA43" s="172" t="str">
        <f t="shared" si="22"/>
        <v>Low</v>
      </c>
      <c r="FB43" s="380">
        <f t="shared" si="23"/>
        <v>2</v>
      </c>
      <c r="FC43" s="379">
        <f t="shared" si="24"/>
        <v>2</v>
      </c>
      <c r="FD43" s="173">
        <v>3</v>
      </c>
      <c r="FE43" s="173">
        <v>4</v>
      </c>
      <c r="FF43" s="181" t="str">
        <f t="shared" si="49"/>
        <v>24</v>
      </c>
      <c r="FG43" s="172" t="str">
        <f t="shared" ref="FG43:FG50" si="170">VLOOKUP(FC43&amp;FE43,futurerisk,3,FALSE)</f>
        <v>Moderate</v>
      </c>
      <c r="FH43" s="296"/>
      <c r="FI43" s="14"/>
      <c r="FJ43" s="336"/>
      <c r="FK43" s="336"/>
      <c r="FL43" s="336"/>
      <c r="FM43" s="336"/>
      <c r="FN43" s="336"/>
      <c r="FO43" s="337" t="s">
        <v>720</v>
      </c>
      <c r="FP43" s="338" t="s">
        <v>721</v>
      </c>
      <c r="FQ43" s="339">
        <v>1</v>
      </c>
      <c r="FR43" s="335">
        <v>1</v>
      </c>
      <c r="FS43" s="335">
        <v>1</v>
      </c>
      <c r="FT43" s="341" t="s">
        <v>172</v>
      </c>
      <c r="FU43" s="181">
        <f t="shared" si="123"/>
        <v>1</v>
      </c>
      <c r="FV43" s="172" t="str">
        <f t="shared" si="124"/>
        <v>Very Low</v>
      </c>
      <c r="FW43" s="380">
        <f t="shared" si="125"/>
        <v>1</v>
      </c>
      <c r="FX43" s="379">
        <f t="shared" si="126"/>
        <v>1</v>
      </c>
      <c r="FY43" s="173">
        <v>3</v>
      </c>
      <c r="FZ43" s="173">
        <v>4</v>
      </c>
      <c r="GA43" s="181" t="str">
        <f t="shared" si="50"/>
        <v>14</v>
      </c>
      <c r="GB43" s="172" t="str">
        <f t="shared" si="127"/>
        <v>Low</v>
      </c>
      <c r="GC43" s="296"/>
      <c r="GD43" s="14"/>
      <c r="GE43" s="336"/>
      <c r="GF43" s="336"/>
      <c r="GG43" s="336"/>
      <c r="GH43" s="336"/>
      <c r="GI43" s="336"/>
      <c r="GJ43" s="337" t="s">
        <v>720</v>
      </c>
      <c r="GK43" s="338" t="s">
        <v>721</v>
      </c>
      <c r="GL43" s="339">
        <v>3</v>
      </c>
      <c r="GM43" s="335">
        <v>2</v>
      </c>
      <c r="GN43" s="335">
        <v>2</v>
      </c>
      <c r="GO43" s="341" t="s">
        <v>172</v>
      </c>
      <c r="GP43" s="181">
        <f t="shared" si="60"/>
        <v>4</v>
      </c>
      <c r="GQ43" s="172" t="str">
        <f t="shared" si="31"/>
        <v>Low</v>
      </c>
      <c r="GR43" s="380">
        <f t="shared" si="32"/>
        <v>2</v>
      </c>
      <c r="GS43" s="379">
        <f t="shared" si="128"/>
        <v>2</v>
      </c>
      <c r="GT43" s="173">
        <v>3</v>
      </c>
      <c r="GU43" s="173">
        <v>4</v>
      </c>
      <c r="GV43" s="181" t="str">
        <f t="shared" si="51"/>
        <v>24</v>
      </c>
      <c r="GW43" s="172" t="str">
        <f t="shared" si="52"/>
        <v>Moderate</v>
      </c>
      <c r="GX43" s="296"/>
      <c r="GY43" s="14"/>
      <c r="GZ43" s="336"/>
      <c r="HA43" s="336"/>
      <c r="HB43" s="336"/>
      <c r="HC43" s="336"/>
      <c r="HD43" s="336"/>
      <c r="HE43" s="337" t="s">
        <v>720</v>
      </c>
      <c r="HF43" s="338" t="s">
        <v>721</v>
      </c>
    </row>
    <row r="44" spans="1:214" ht="100" customHeight="1">
      <c r="A44" s="178" t="s">
        <v>430</v>
      </c>
      <c r="B44" s="175" t="s">
        <v>77</v>
      </c>
      <c r="C44" s="175" t="s">
        <v>54</v>
      </c>
      <c r="D44" s="18" t="s">
        <v>88</v>
      </c>
      <c r="E44" s="497">
        <v>40</v>
      </c>
      <c r="F44" s="38" t="s">
        <v>431</v>
      </c>
      <c r="G44" s="339">
        <v>1</v>
      </c>
      <c r="H44" s="335">
        <v>1</v>
      </c>
      <c r="I44" s="335">
        <v>1</v>
      </c>
      <c r="J44" s="335" t="s">
        <v>186</v>
      </c>
      <c r="K44" s="181">
        <f t="shared" si="53"/>
        <v>1</v>
      </c>
      <c r="L44" s="172" t="str">
        <f t="shared" si="109"/>
        <v>Very Low</v>
      </c>
      <c r="M44" s="174">
        <f t="shared" si="110"/>
        <v>1</v>
      </c>
      <c r="N44" s="174">
        <f t="shared" si="136"/>
        <v>1</v>
      </c>
      <c r="O44" s="173">
        <v>3</v>
      </c>
      <c r="P44" s="173">
        <v>4</v>
      </c>
      <c r="Q44" s="181" t="str">
        <f t="shared" si="34"/>
        <v>14</v>
      </c>
      <c r="R44" s="172" t="str">
        <f t="shared" si="129"/>
        <v>Low</v>
      </c>
      <c r="S44" s="296"/>
      <c r="T44" s="336"/>
      <c r="U44" s="336"/>
      <c r="V44" s="336"/>
      <c r="W44" s="336"/>
      <c r="X44" s="336"/>
      <c r="Y44" s="337" t="s">
        <v>723</v>
      </c>
      <c r="Z44" s="338" t="s">
        <v>724</v>
      </c>
      <c r="AA44" s="339">
        <v>5</v>
      </c>
      <c r="AB44" s="335">
        <v>3</v>
      </c>
      <c r="AC44" s="335">
        <v>2</v>
      </c>
      <c r="AD44" s="335" t="s">
        <v>172</v>
      </c>
      <c r="AE44" s="181">
        <f t="shared" si="54"/>
        <v>8</v>
      </c>
      <c r="AF44" s="172" t="str">
        <f t="shared" si="130"/>
        <v>Moderate</v>
      </c>
      <c r="AG44" s="174">
        <f t="shared" si="131"/>
        <v>4</v>
      </c>
      <c r="AH44" s="174">
        <f t="shared" si="150"/>
        <v>3</v>
      </c>
      <c r="AI44" s="173">
        <v>4</v>
      </c>
      <c r="AJ44" s="173">
        <v>4</v>
      </c>
      <c r="AK44" s="181" t="str">
        <f t="shared" si="36"/>
        <v>34</v>
      </c>
      <c r="AL44" s="172" t="str">
        <f t="shared" si="162"/>
        <v>High</v>
      </c>
      <c r="AM44" s="296"/>
      <c r="AN44" s="351"/>
      <c r="AO44" s="351"/>
      <c r="AP44" s="351"/>
      <c r="AQ44" s="351"/>
      <c r="AR44" s="351"/>
      <c r="AS44" s="337" t="s">
        <v>723</v>
      </c>
      <c r="AT44" s="338" t="s">
        <v>724</v>
      </c>
      <c r="AU44" s="453">
        <v>5</v>
      </c>
      <c r="AV44" s="451">
        <v>5</v>
      </c>
      <c r="AW44" s="451">
        <v>2</v>
      </c>
      <c r="AX44" s="451" t="s">
        <v>172</v>
      </c>
      <c r="AY44" s="181">
        <f t="shared" si="55"/>
        <v>10</v>
      </c>
      <c r="AZ44" s="172" t="str">
        <f t="shared" si="151"/>
        <v>Moderate</v>
      </c>
      <c r="BA44" s="435">
        <f t="shared" si="152"/>
        <v>5</v>
      </c>
      <c r="BB44" s="452">
        <f t="shared" si="105"/>
        <v>3</v>
      </c>
      <c r="BC44" s="438">
        <v>4</v>
      </c>
      <c r="BD44" s="173">
        <v>4</v>
      </c>
      <c r="BE44" s="181" t="str">
        <f t="shared" si="38"/>
        <v>34</v>
      </c>
      <c r="BF44" s="172" t="str">
        <f t="shared" ref="BF44:BF74" si="171">VLOOKUP(BB44&amp;BD44,futurerisk,3,FALSE)</f>
        <v>High</v>
      </c>
      <c r="BG44" s="296"/>
      <c r="BH44" s="351"/>
      <c r="BI44" s="351"/>
      <c r="BJ44" s="351"/>
      <c r="BK44" s="351"/>
      <c r="BL44" s="351"/>
      <c r="BM44" s="337" t="s">
        <v>723</v>
      </c>
      <c r="BN44" s="338" t="s">
        <v>724</v>
      </c>
      <c r="BO44" s="339">
        <v>5</v>
      </c>
      <c r="BP44" s="335">
        <v>5</v>
      </c>
      <c r="BQ44" s="335">
        <v>2</v>
      </c>
      <c r="BR44" s="335" t="s">
        <v>172</v>
      </c>
      <c r="BS44" s="181">
        <f t="shared" si="56"/>
        <v>10</v>
      </c>
      <c r="BT44" s="172" t="str">
        <f t="shared" si="153"/>
        <v>Moderate</v>
      </c>
      <c r="BU44" s="174">
        <f t="shared" si="154"/>
        <v>5</v>
      </c>
      <c r="BV44" s="174">
        <f t="shared" si="155"/>
        <v>3</v>
      </c>
      <c r="BW44" s="173">
        <v>4</v>
      </c>
      <c r="BX44" s="173">
        <v>4</v>
      </c>
      <c r="BY44" s="181" t="str">
        <f t="shared" si="39"/>
        <v>34</v>
      </c>
      <c r="BZ44" s="172" t="str">
        <f t="shared" si="10"/>
        <v>High</v>
      </c>
      <c r="CA44" s="296"/>
      <c r="CB44" s="351"/>
      <c r="CC44" s="351"/>
      <c r="CD44" s="351"/>
      <c r="CE44" s="351"/>
      <c r="CF44" s="351"/>
      <c r="CG44" s="337" t="s">
        <v>723</v>
      </c>
      <c r="CH44" s="338" t="s">
        <v>724</v>
      </c>
      <c r="CI44" s="367" t="s">
        <v>431</v>
      </c>
      <c r="CJ44" s="335">
        <v>4</v>
      </c>
      <c r="CK44" s="335">
        <v>5</v>
      </c>
      <c r="CL44" s="335">
        <v>4</v>
      </c>
      <c r="CM44" s="335" t="s">
        <v>186</v>
      </c>
      <c r="CN44" s="181">
        <f t="shared" si="57"/>
        <v>20</v>
      </c>
      <c r="CO44" s="172" t="str">
        <f t="shared" si="133"/>
        <v>Very High</v>
      </c>
      <c r="CP44" s="174">
        <f t="shared" si="134"/>
        <v>5</v>
      </c>
      <c r="CQ44" s="174">
        <f t="shared" si="135"/>
        <v>5</v>
      </c>
      <c r="CR44" s="173">
        <v>5</v>
      </c>
      <c r="CS44" s="173">
        <v>4</v>
      </c>
      <c r="CT44" s="181" t="str">
        <f t="shared" si="41"/>
        <v>54</v>
      </c>
      <c r="CU44" s="172" t="str">
        <f t="shared" si="42"/>
        <v>Very High</v>
      </c>
      <c r="CV44" s="296"/>
      <c r="CW44" s="364"/>
      <c r="CX44" s="364" t="s">
        <v>725</v>
      </c>
      <c r="CY44" s="365"/>
      <c r="CZ44" s="365"/>
      <c r="DA44" s="365" t="s">
        <v>645</v>
      </c>
      <c r="DB44" s="365"/>
      <c r="DC44" s="365"/>
      <c r="DD44" s="337" t="s">
        <v>723</v>
      </c>
      <c r="DE44" s="338" t="s">
        <v>724</v>
      </c>
      <c r="DF44" s="339">
        <v>1</v>
      </c>
      <c r="DG44" s="335">
        <v>1</v>
      </c>
      <c r="DH44" s="335">
        <v>1</v>
      </c>
      <c r="DI44" s="335" t="s">
        <v>164</v>
      </c>
      <c r="DJ44" s="181">
        <f t="shared" si="58"/>
        <v>1</v>
      </c>
      <c r="DK44" s="172" t="str">
        <f t="shared" si="156"/>
        <v>Very Low</v>
      </c>
      <c r="DL44" s="174">
        <f t="shared" si="157"/>
        <v>1</v>
      </c>
      <c r="DM44" s="379">
        <f t="shared" si="158"/>
        <v>1</v>
      </c>
      <c r="DN44" s="173">
        <v>3</v>
      </c>
      <c r="DO44" s="173">
        <v>3</v>
      </c>
      <c r="DP44" s="181" t="str">
        <f t="shared" si="43"/>
        <v>13</v>
      </c>
      <c r="DQ44" s="172" t="str">
        <f t="shared" si="159"/>
        <v>Very Low</v>
      </c>
      <c r="DR44" s="296"/>
      <c r="DS44" s="14"/>
      <c r="DT44" s="351"/>
      <c r="DU44" s="351"/>
      <c r="DV44" s="351"/>
      <c r="DW44" s="351"/>
      <c r="DX44" s="351"/>
      <c r="DY44" s="337" t="s">
        <v>723</v>
      </c>
      <c r="DZ44" s="338" t="s">
        <v>724</v>
      </c>
      <c r="EA44" s="339">
        <v>1</v>
      </c>
      <c r="EB44" s="335">
        <v>1</v>
      </c>
      <c r="EC44" s="335">
        <v>1</v>
      </c>
      <c r="ED44" s="335" t="s">
        <v>172</v>
      </c>
      <c r="EE44" s="181">
        <f t="shared" si="59"/>
        <v>1</v>
      </c>
      <c r="EF44" s="172" t="str">
        <f t="shared" si="166"/>
        <v>Very Low</v>
      </c>
      <c r="EG44" s="380">
        <f t="shared" si="167"/>
        <v>1</v>
      </c>
      <c r="EH44" s="379">
        <f t="shared" si="168"/>
        <v>1</v>
      </c>
      <c r="EI44" s="173">
        <v>3</v>
      </c>
      <c r="EJ44" s="173">
        <v>4</v>
      </c>
      <c r="EK44" s="181" t="str">
        <f t="shared" si="47"/>
        <v>14</v>
      </c>
      <c r="EL44" s="172" t="str">
        <f t="shared" si="169"/>
        <v>Low</v>
      </c>
      <c r="EM44" s="296"/>
      <c r="EN44" s="14"/>
      <c r="EO44" s="336"/>
      <c r="EP44" s="336"/>
      <c r="EQ44" s="336"/>
      <c r="ER44" s="336"/>
      <c r="ES44" s="336"/>
      <c r="ET44" s="337" t="s">
        <v>723</v>
      </c>
      <c r="EU44" s="338" t="s">
        <v>724</v>
      </c>
      <c r="EV44" s="339">
        <v>-1</v>
      </c>
      <c r="EW44" s="335">
        <v>-1</v>
      </c>
      <c r="EX44" s="335">
        <v>-1</v>
      </c>
      <c r="EY44" s="335"/>
      <c r="EZ44" s="181">
        <f t="shared" si="122"/>
        <v>-1</v>
      </c>
      <c r="FA44" s="172" t="str">
        <f t="shared" si="22"/>
        <v>High Priority Data Gap</v>
      </c>
      <c r="FB44" s="174">
        <f t="shared" si="23"/>
        <v>1</v>
      </c>
      <c r="FC44" s="174">
        <f t="shared" si="24"/>
        <v>-1</v>
      </c>
      <c r="FD44" s="173">
        <v>-1</v>
      </c>
      <c r="FE44" s="173">
        <v>-1</v>
      </c>
      <c r="FF44" s="181" t="str">
        <f t="shared" si="49"/>
        <v>-1-1</v>
      </c>
      <c r="FG44" s="172" t="str">
        <f t="shared" si="170"/>
        <v>High Priority Data Gap</v>
      </c>
      <c r="FH44" s="296"/>
      <c r="FI44" s="14"/>
      <c r="FJ44" s="336"/>
      <c r="FK44" s="336"/>
      <c r="FL44" s="336"/>
      <c r="FM44" s="336"/>
      <c r="FN44" s="336"/>
      <c r="FO44" s="337" t="s">
        <v>723</v>
      </c>
      <c r="FP44" s="338" t="s">
        <v>724</v>
      </c>
      <c r="FQ44" s="339">
        <v>1</v>
      </c>
      <c r="FR44" s="335">
        <v>1</v>
      </c>
      <c r="FS44" s="335">
        <v>1</v>
      </c>
      <c r="FT44" s="335" t="s">
        <v>172</v>
      </c>
      <c r="FU44" s="181">
        <f t="shared" si="123"/>
        <v>1</v>
      </c>
      <c r="FV44" s="172" t="str">
        <f t="shared" si="124"/>
        <v>Very Low</v>
      </c>
      <c r="FW44" s="380">
        <f t="shared" si="125"/>
        <v>1</v>
      </c>
      <c r="FX44" s="379">
        <f t="shared" si="126"/>
        <v>1</v>
      </c>
      <c r="FY44" s="173">
        <v>3</v>
      </c>
      <c r="FZ44" s="173">
        <v>4</v>
      </c>
      <c r="GA44" s="181" t="str">
        <f t="shared" si="50"/>
        <v>14</v>
      </c>
      <c r="GB44" s="172" t="str">
        <f t="shared" si="127"/>
        <v>Low</v>
      </c>
      <c r="GC44" s="296"/>
      <c r="GD44" s="14"/>
      <c r="GE44" s="336"/>
      <c r="GF44" s="336"/>
      <c r="GG44" s="336"/>
      <c r="GH44" s="336"/>
      <c r="GI44" s="336"/>
      <c r="GJ44" s="337" t="s">
        <v>723</v>
      </c>
      <c r="GK44" s="338" t="s">
        <v>724</v>
      </c>
      <c r="GL44" s="339">
        <v>1</v>
      </c>
      <c r="GM44" s="335">
        <v>1</v>
      </c>
      <c r="GN44" s="335">
        <v>1</v>
      </c>
      <c r="GO44" s="335" t="s">
        <v>172</v>
      </c>
      <c r="GP44" s="181">
        <f t="shared" si="60"/>
        <v>1</v>
      </c>
      <c r="GQ44" s="172" t="str">
        <f t="shared" si="31"/>
        <v>Very Low</v>
      </c>
      <c r="GR44" s="380">
        <f t="shared" si="32"/>
        <v>1</v>
      </c>
      <c r="GS44" s="379">
        <f t="shared" si="128"/>
        <v>1</v>
      </c>
      <c r="GT44" s="173">
        <v>3</v>
      </c>
      <c r="GU44" s="173">
        <v>4</v>
      </c>
      <c r="GV44" s="181" t="str">
        <f t="shared" si="51"/>
        <v>14</v>
      </c>
      <c r="GW44" s="172" t="str">
        <f t="shared" si="52"/>
        <v>Low</v>
      </c>
      <c r="GX44" s="296"/>
      <c r="GY44" s="14"/>
      <c r="GZ44" s="336"/>
      <c r="HA44" s="336"/>
      <c r="HB44" s="336"/>
      <c r="HC44" s="336"/>
      <c r="HD44" s="336"/>
      <c r="HE44" s="337" t="s">
        <v>723</v>
      </c>
      <c r="HF44" s="338" t="s">
        <v>724</v>
      </c>
    </row>
    <row r="45" spans="1:214" ht="100" customHeight="1">
      <c r="A45" s="178" t="s">
        <v>430</v>
      </c>
      <c r="B45" s="175" t="s">
        <v>77</v>
      </c>
      <c r="C45" s="175" t="s">
        <v>51</v>
      </c>
      <c r="D45" s="18" t="s">
        <v>89</v>
      </c>
      <c r="E45" s="497">
        <v>41</v>
      </c>
      <c r="F45" s="38" t="s">
        <v>443</v>
      </c>
      <c r="G45" s="339">
        <v>1</v>
      </c>
      <c r="H45" s="335">
        <v>1</v>
      </c>
      <c r="I45" s="335">
        <v>1</v>
      </c>
      <c r="J45" s="341" t="s">
        <v>607</v>
      </c>
      <c r="K45" s="181">
        <f t="shared" si="53"/>
        <v>1</v>
      </c>
      <c r="L45" s="172" t="str">
        <f t="shared" si="109"/>
        <v>Very Low</v>
      </c>
      <c r="M45" s="174">
        <f t="shared" si="110"/>
        <v>1</v>
      </c>
      <c r="N45" s="174">
        <f t="shared" si="136"/>
        <v>1</v>
      </c>
      <c r="O45" s="173">
        <v>3</v>
      </c>
      <c r="P45" s="173">
        <v>4</v>
      </c>
      <c r="Q45" s="181" t="str">
        <f t="shared" si="34"/>
        <v>14</v>
      </c>
      <c r="R45" s="172" t="str">
        <f>VLOOKUP(N45&amp;P45,futurerisk,3,FALSE)</f>
        <v>Low</v>
      </c>
      <c r="S45" s="296"/>
      <c r="T45" s="336"/>
      <c r="U45" s="336"/>
      <c r="V45" s="336"/>
      <c r="W45" s="336"/>
      <c r="X45" s="336"/>
      <c r="Y45" s="337" t="s">
        <v>654</v>
      </c>
      <c r="Z45" s="338" t="s">
        <v>726</v>
      </c>
      <c r="AA45" s="339">
        <v>1</v>
      </c>
      <c r="AB45" s="335">
        <v>1</v>
      </c>
      <c r="AC45" s="335">
        <v>1</v>
      </c>
      <c r="AD45" s="341" t="s">
        <v>607</v>
      </c>
      <c r="AE45" s="181">
        <f t="shared" si="54"/>
        <v>1</v>
      </c>
      <c r="AF45" s="172" t="str">
        <f t="shared" si="130"/>
        <v>Very Low</v>
      </c>
      <c r="AG45" s="174">
        <f t="shared" si="131"/>
        <v>1</v>
      </c>
      <c r="AH45" s="174">
        <f t="shared" si="150"/>
        <v>1</v>
      </c>
      <c r="AI45" s="173">
        <v>3</v>
      </c>
      <c r="AJ45" s="173">
        <v>4</v>
      </c>
      <c r="AK45" s="181" t="str">
        <f t="shared" si="36"/>
        <v>14</v>
      </c>
      <c r="AL45" s="172" t="str">
        <f t="shared" si="162"/>
        <v>Low</v>
      </c>
      <c r="AM45" s="296"/>
      <c r="AN45" s="351"/>
      <c r="AO45" s="351"/>
      <c r="AP45" s="351"/>
      <c r="AQ45" s="351"/>
      <c r="AR45" s="351"/>
      <c r="AS45" s="337" t="s">
        <v>654</v>
      </c>
      <c r="AT45" s="338" t="s">
        <v>726</v>
      </c>
      <c r="AU45" s="453">
        <v>3</v>
      </c>
      <c r="AV45" s="451">
        <v>5</v>
      </c>
      <c r="AW45" s="451">
        <v>1</v>
      </c>
      <c r="AX45" s="451" t="s">
        <v>172</v>
      </c>
      <c r="AY45" s="181">
        <f t="shared" si="55"/>
        <v>4</v>
      </c>
      <c r="AZ45" s="172" t="str">
        <f t="shared" si="151"/>
        <v>Low</v>
      </c>
      <c r="BA45" s="435">
        <f t="shared" si="152"/>
        <v>4</v>
      </c>
      <c r="BB45" s="452">
        <f t="shared" si="105"/>
        <v>2</v>
      </c>
      <c r="BC45" s="438">
        <v>2</v>
      </c>
      <c r="BD45" s="173">
        <v>4</v>
      </c>
      <c r="BE45" s="181" t="str">
        <f t="shared" si="38"/>
        <v>24</v>
      </c>
      <c r="BF45" s="172" t="str">
        <f t="shared" si="171"/>
        <v>Moderate</v>
      </c>
      <c r="BG45" s="296"/>
      <c r="BH45" s="351"/>
      <c r="BI45" s="351"/>
      <c r="BJ45" s="351"/>
      <c r="BK45" s="351"/>
      <c r="BL45" s="351"/>
      <c r="BM45" s="337" t="s">
        <v>654</v>
      </c>
      <c r="BN45" s="338" t="s">
        <v>726</v>
      </c>
      <c r="BO45" s="339">
        <v>3</v>
      </c>
      <c r="BP45" s="335">
        <v>5</v>
      </c>
      <c r="BQ45" s="335">
        <v>1</v>
      </c>
      <c r="BR45" s="335" t="s">
        <v>172</v>
      </c>
      <c r="BS45" s="181">
        <f t="shared" si="56"/>
        <v>4</v>
      </c>
      <c r="BT45" s="172" t="str">
        <f t="shared" si="153"/>
        <v>Low</v>
      </c>
      <c r="BU45" s="174">
        <f t="shared" si="154"/>
        <v>4</v>
      </c>
      <c r="BV45" s="174">
        <f t="shared" si="155"/>
        <v>2</v>
      </c>
      <c r="BW45" s="173">
        <v>3</v>
      </c>
      <c r="BX45" s="173">
        <v>3</v>
      </c>
      <c r="BY45" s="181" t="str">
        <f t="shared" si="39"/>
        <v>23</v>
      </c>
      <c r="BZ45" s="172" t="str">
        <f t="shared" si="10"/>
        <v>Low</v>
      </c>
      <c r="CA45" s="296"/>
      <c r="CB45" s="351"/>
      <c r="CC45" s="351"/>
      <c r="CD45" s="351"/>
      <c r="CE45" s="351"/>
      <c r="CF45" s="351"/>
      <c r="CG45" s="337" t="s">
        <v>654</v>
      </c>
      <c r="CH45" s="338" t="s">
        <v>726</v>
      </c>
      <c r="CI45" s="367" t="s">
        <v>443</v>
      </c>
      <c r="CJ45" s="339">
        <v>-1</v>
      </c>
      <c r="CK45" s="335">
        <v>-1</v>
      </c>
      <c r="CL45" s="335">
        <v>-1</v>
      </c>
      <c r="CM45" s="335"/>
      <c r="CN45" s="181">
        <f t="shared" si="57"/>
        <v>-1</v>
      </c>
      <c r="CO45" s="172" t="str">
        <f>VLOOKUP(CP45*CL45,biorisk,3,FALSE)</f>
        <v>High Priority Data Gap</v>
      </c>
      <c r="CP45" s="174">
        <f t="shared" ref="CP45:CP48" si="172">VLOOKUP(CJ45*CK45,likelihood,2,FALSE)</f>
        <v>1</v>
      </c>
      <c r="CQ45" s="174">
        <f t="shared" ref="CQ45:CQ48" si="173">VLOOKUP(CP45*CL45,biorisk,2,FALSE)</f>
        <v>-1</v>
      </c>
      <c r="CR45" s="173">
        <v>-1</v>
      </c>
      <c r="CS45" s="173">
        <v>-1</v>
      </c>
      <c r="CT45" s="181" t="str">
        <f t="shared" si="41"/>
        <v>-1-1</v>
      </c>
      <c r="CU45" s="172" t="str">
        <f t="shared" ref="CU45:CU48" si="174">VLOOKUP(CQ45&amp;CS45,futurerisk,3,FALSE)</f>
        <v>High Priority Data Gap</v>
      </c>
      <c r="CV45" s="296"/>
      <c r="CW45" s="364" t="s">
        <v>727</v>
      </c>
      <c r="CX45" s="364"/>
      <c r="CY45" s="365" t="s">
        <v>728</v>
      </c>
      <c r="CZ45" s="365"/>
      <c r="DA45" s="365" t="s">
        <v>645</v>
      </c>
      <c r="DB45" s="365" t="s">
        <v>729</v>
      </c>
      <c r="DC45" s="365"/>
      <c r="DD45" s="337" t="s">
        <v>654</v>
      </c>
      <c r="DE45" s="338" t="s">
        <v>726</v>
      </c>
      <c r="DF45" s="339">
        <v>-1</v>
      </c>
      <c r="DG45" s="335">
        <v>-1</v>
      </c>
      <c r="DH45" s="335">
        <v>-1</v>
      </c>
      <c r="DI45" s="335"/>
      <c r="DJ45" s="181">
        <f t="shared" si="58"/>
        <v>-1</v>
      </c>
      <c r="DK45" s="172" t="str">
        <f>VLOOKUP(DL45*DH45,biorisk,3,FALSE)</f>
        <v>High Priority Data Gap</v>
      </c>
      <c r="DL45" s="174">
        <f t="shared" si="157"/>
        <v>1</v>
      </c>
      <c r="DM45" s="174">
        <f t="shared" si="158"/>
        <v>-1</v>
      </c>
      <c r="DN45" s="173">
        <v>-1</v>
      </c>
      <c r="DO45" s="173">
        <v>-1</v>
      </c>
      <c r="DP45" s="181" t="str">
        <f t="shared" si="43"/>
        <v>-1-1</v>
      </c>
      <c r="DQ45" s="172" t="str">
        <f t="shared" si="159"/>
        <v>High Priority Data Gap</v>
      </c>
      <c r="DR45" s="296"/>
      <c r="DS45" s="14"/>
      <c r="DT45" s="351"/>
      <c r="DU45" s="351"/>
      <c r="DV45" s="351"/>
      <c r="DW45" s="351"/>
      <c r="DX45" s="351"/>
      <c r="DY45" s="337" t="s">
        <v>654</v>
      </c>
      <c r="DZ45" s="338" t="s">
        <v>726</v>
      </c>
      <c r="EA45" s="339">
        <v>-1</v>
      </c>
      <c r="EB45" s="335">
        <v>-1</v>
      </c>
      <c r="EC45" s="335">
        <v>-1</v>
      </c>
      <c r="ED45" s="335"/>
      <c r="EE45" s="181">
        <f t="shared" si="59"/>
        <v>-1</v>
      </c>
      <c r="EF45" s="172" t="str">
        <f>VLOOKUP(EG45*EC45,biorisk,3,FALSE)</f>
        <v>High Priority Data Gap</v>
      </c>
      <c r="EG45" s="174">
        <f t="shared" si="167"/>
        <v>1</v>
      </c>
      <c r="EH45" s="174">
        <f t="shared" si="168"/>
        <v>-1</v>
      </c>
      <c r="EI45" s="173">
        <v>-1</v>
      </c>
      <c r="EJ45" s="173">
        <v>-1</v>
      </c>
      <c r="EK45" s="181" t="str">
        <f t="shared" si="47"/>
        <v>-1-1</v>
      </c>
      <c r="EL45" s="172" t="str">
        <f t="shared" si="169"/>
        <v>High Priority Data Gap</v>
      </c>
      <c r="EM45" s="296"/>
      <c r="EN45" s="14"/>
      <c r="EO45" s="336"/>
      <c r="EP45" s="336"/>
      <c r="EQ45" s="336"/>
      <c r="ER45" s="336"/>
      <c r="ES45" s="336"/>
      <c r="ET45" s="337" t="s">
        <v>654</v>
      </c>
      <c r="EU45" s="338" t="s">
        <v>726</v>
      </c>
      <c r="EV45" s="339">
        <v>-1</v>
      </c>
      <c r="EW45" s="335">
        <v>-1</v>
      </c>
      <c r="EX45" s="335">
        <v>-1</v>
      </c>
      <c r="EY45" s="335"/>
      <c r="EZ45" s="181">
        <f t="shared" si="122"/>
        <v>-1</v>
      </c>
      <c r="FA45" s="172" t="str">
        <f t="shared" si="22"/>
        <v>High Priority Data Gap</v>
      </c>
      <c r="FB45" s="174">
        <f t="shared" si="23"/>
        <v>1</v>
      </c>
      <c r="FC45" s="174">
        <f t="shared" si="24"/>
        <v>-1</v>
      </c>
      <c r="FD45" s="173">
        <v>-1</v>
      </c>
      <c r="FE45" s="173">
        <v>-1</v>
      </c>
      <c r="FF45" s="181" t="str">
        <f t="shared" si="49"/>
        <v>-1-1</v>
      </c>
      <c r="FG45" s="172" t="str">
        <f t="shared" si="170"/>
        <v>High Priority Data Gap</v>
      </c>
      <c r="FH45" s="296"/>
      <c r="FI45" s="14"/>
      <c r="FJ45" s="336"/>
      <c r="FK45" s="336"/>
      <c r="FL45" s="336"/>
      <c r="FM45" s="336"/>
      <c r="FN45" s="336"/>
      <c r="FO45" s="337" t="s">
        <v>654</v>
      </c>
      <c r="FP45" s="338" t="s">
        <v>726</v>
      </c>
      <c r="FQ45" s="339">
        <v>1</v>
      </c>
      <c r="FR45" s="335">
        <v>1</v>
      </c>
      <c r="FS45" s="335">
        <v>1</v>
      </c>
      <c r="FT45" s="335" t="s">
        <v>607</v>
      </c>
      <c r="FU45" s="181">
        <f t="shared" si="123"/>
        <v>1</v>
      </c>
      <c r="FV45" s="172" t="str">
        <f t="shared" si="124"/>
        <v>Very Low</v>
      </c>
      <c r="FW45" s="380">
        <f t="shared" si="125"/>
        <v>1</v>
      </c>
      <c r="FX45" s="379">
        <f t="shared" si="126"/>
        <v>1</v>
      </c>
      <c r="FY45" s="173">
        <v>3</v>
      </c>
      <c r="FZ45" s="173">
        <v>3</v>
      </c>
      <c r="GA45" s="181" t="str">
        <f t="shared" si="50"/>
        <v>13</v>
      </c>
      <c r="GB45" s="172" t="str">
        <f t="shared" si="127"/>
        <v>Very Low</v>
      </c>
      <c r="GC45" s="296"/>
      <c r="GD45" s="14"/>
      <c r="GE45" s="336"/>
      <c r="GF45" s="336"/>
      <c r="GG45" s="336"/>
      <c r="GH45" s="336"/>
      <c r="GI45" s="336"/>
      <c r="GJ45" s="337" t="s">
        <v>654</v>
      </c>
      <c r="GK45" s="338" t="s">
        <v>726</v>
      </c>
      <c r="GL45" s="339">
        <v>-1</v>
      </c>
      <c r="GM45" s="335">
        <v>-1</v>
      </c>
      <c r="GN45" s="335">
        <v>-1</v>
      </c>
      <c r="GO45" s="335"/>
      <c r="GP45" s="181">
        <f t="shared" si="60"/>
        <v>-1</v>
      </c>
      <c r="GQ45" s="172" t="str">
        <f>VLOOKUP(GR45*GN45,biorisk,3,FALSE)</f>
        <v>High Priority Data Gap</v>
      </c>
      <c r="GR45" s="380">
        <f t="shared" si="32"/>
        <v>1</v>
      </c>
      <c r="GS45" s="174">
        <f t="shared" si="128"/>
        <v>-1</v>
      </c>
      <c r="GT45" s="173">
        <v>-1</v>
      </c>
      <c r="GU45" s="173">
        <v>-1</v>
      </c>
      <c r="GV45" s="181" t="str">
        <f t="shared" si="51"/>
        <v>-1-1</v>
      </c>
      <c r="GW45" s="172" t="str">
        <f t="shared" si="52"/>
        <v>High Priority Data Gap</v>
      </c>
      <c r="GX45" s="296"/>
      <c r="GY45" s="14"/>
      <c r="GZ45" s="336"/>
      <c r="HA45" s="336"/>
      <c r="HB45" s="336"/>
      <c r="HC45" s="336"/>
      <c r="HD45" s="336"/>
      <c r="HE45" s="337" t="s">
        <v>654</v>
      </c>
      <c r="HF45" s="338" t="s">
        <v>726</v>
      </c>
    </row>
    <row r="46" spans="1:214" ht="100" customHeight="1">
      <c r="A46" s="178" t="s">
        <v>430</v>
      </c>
      <c r="B46" s="175" t="s">
        <v>77</v>
      </c>
      <c r="C46" s="175" t="s">
        <v>54</v>
      </c>
      <c r="D46" s="18" t="s">
        <v>90</v>
      </c>
      <c r="E46" s="497">
        <v>42</v>
      </c>
      <c r="F46" s="38" t="s">
        <v>555</v>
      </c>
      <c r="G46" s="339">
        <v>-1</v>
      </c>
      <c r="H46" s="335">
        <v>-1</v>
      </c>
      <c r="I46" s="335">
        <v>-1</v>
      </c>
      <c r="J46" s="335"/>
      <c r="K46" s="181">
        <f t="shared" si="53"/>
        <v>-1</v>
      </c>
      <c r="L46" s="172" t="str">
        <f t="shared" si="109"/>
        <v>High Priority Data Gap</v>
      </c>
      <c r="M46" s="174">
        <f t="shared" si="110"/>
        <v>1</v>
      </c>
      <c r="N46" s="174">
        <f t="shared" si="136"/>
        <v>-1</v>
      </c>
      <c r="O46" s="173">
        <v>-1</v>
      </c>
      <c r="P46" s="173">
        <v>-1</v>
      </c>
      <c r="Q46" s="181" t="str">
        <f t="shared" si="34"/>
        <v>-1-1</v>
      </c>
      <c r="R46" s="172" t="str">
        <f t="shared" ref="R46:R48" si="175">VLOOKUP(N46&amp;P46,futurerisk,3,FALSE)</f>
        <v>High Priority Data Gap</v>
      </c>
      <c r="S46" s="296" t="s">
        <v>181</v>
      </c>
      <c r="T46" s="336"/>
      <c r="U46" s="336"/>
      <c r="V46" s="336"/>
      <c r="W46" s="336"/>
      <c r="X46" s="336"/>
      <c r="Y46" s="337" t="s">
        <v>654</v>
      </c>
      <c r="Z46" s="338" t="s">
        <v>653</v>
      </c>
      <c r="AA46" s="339">
        <v>-1</v>
      </c>
      <c r="AB46" s="335">
        <v>-1</v>
      </c>
      <c r="AC46" s="335">
        <v>-1</v>
      </c>
      <c r="AD46" s="335"/>
      <c r="AE46" s="181">
        <f t="shared" si="54"/>
        <v>-1</v>
      </c>
      <c r="AF46" s="172" t="str">
        <f>VLOOKUP(AG46*AC46,biorisk,3,FALSE)</f>
        <v>High Priority Data Gap</v>
      </c>
      <c r="AG46" s="174">
        <f t="shared" si="131"/>
        <v>1</v>
      </c>
      <c r="AH46" s="174">
        <f t="shared" si="150"/>
        <v>-1</v>
      </c>
      <c r="AI46" s="173">
        <v>-1</v>
      </c>
      <c r="AJ46" s="173">
        <v>-1</v>
      </c>
      <c r="AK46" s="181" t="str">
        <f t="shared" si="36"/>
        <v>-1-1</v>
      </c>
      <c r="AL46" s="172" t="str">
        <f t="shared" si="162"/>
        <v>High Priority Data Gap</v>
      </c>
      <c r="AM46" s="296" t="s">
        <v>181</v>
      </c>
      <c r="AN46" s="351"/>
      <c r="AO46" s="351"/>
      <c r="AP46" s="351"/>
      <c r="AQ46" s="351"/>
      <c r="AR46" s="351"/>
      <c r="AS46" s="337" t="s">
        <v>654</v>
      </c>
      <c r="AT46" s="338" t="s">
        <v>653</v>
      </c>
      <c r="AU46" s="339">
        <v>-1</v>
      </c>
      <c r="AV46" s="335">
        <v>-1</v>
      </c>
      <c r="AW46" s="335">
        <v>-1</v>
      </c>
      <c r="AX46" s="335"/>
      <c r="AY46" s="181">
        <f t="shared" si="55"/>
        <v>-1</v>
      </c>
      <c r="AZ46" s="172" t="str">
        <f>VLOOKUP(BA46*AW46,biorisk,3,FALSE)</f>
        <v>High Priority Data Gap</v>
      </c>
      <c r="BA46" s="174">
        <f t="shared" si="152"/>
        <v>1</v>
      </c>
      <c r="BB46" s="174">
        <f t="shared" si="105"/>
        <v>-1</v>
      </c>
      <c r="BC46" s="173">
        <v>-1</v>
      </c>
      <c r="BD46" s="173">
        <v>-1</v>
      </c>
      <c r="BE46" s="181" t="str">
        <f t="shared" si="38"/>
        <v>-1-1</v>
      </c>
      <c r="BF46" s="172" t="str">
        <f t="shared" si="171"/>
        <v>High Priority Data Gap</v>
      </c>
      <c r="BG46" s="296" t="s">
        <v>181</v>
      </c>
      <c r="BH46" s="351"/>
      <c r="BI46" s="351"/>
      <c r="BJ46" s="351"/>
      <c r="BK46" s="351"/>
      <c r="BL46" s="351"/>
      <c r="BM46" s="337" t="s">
        <v>654</v>
      </c>
      <c r="BN46" s="338" t="s">
        <v>653</v>
      </c>
      <c r="BO46" s="339">
        <v>-1</v>
      </c>
      <c r="BP46" s="335">
        <v>-1</v>
      </c>
      <c r="BQ46" s="335">
        <v>-1</v>
      </c>
      <c r="BR46" s="335"/>
      <c r="BS46" s="181">
        <f t="shared" si="56"/>
        <v>-1</v>
      </c>
      <c r="BT46" s="172" t="str">
        <f>VLOOKUP(BU46*BQ46,biorisk,3,FALSE)</f>
        <v>High Priority Data Gap</v>
      </c>
      <c r="BU46" s="174">
        <f t="shared" si="154"/>
        <v>1</v>
      </c>
      <c r="BV46" s="174">
        <f t="shared" si="155"/>
        <v>-1</v>
      </c>
      <c r="BW46" s="173">
        <v>-1</v>
      </c>
      <c r="BX46" s="173">
        <v>-1</v>
      </c>
      <c r="BY46" s="181" t="str">
        <f t="shared" si="39"/>
        <v>-1-1</v>
      </c>
      <c r="BZ46" s="172" t="str">
        <f t="shared" si="10"/>
        <v>High Priority Data Gap</v>
      </c>
      <c r="CA46" s="296" t="s">
        <v>181</v>
      </c>
      <c r="CB46" s="351"/>
      <c r="CC46" s="351"/>
      <c r="CD46" s="351"/>
      <c r="CE46" s="351"/>
      <c r="CF46" s="351"/>
      <c r="CG46" s="337" t="s">
        <v>654</v>
      </c>
      <c r="CH46" s="338" t="s">
        <v>653</v>
      </c>
      <c r="CI46" s="367" t="s">
        <v>555</v>
      </c>
      <c r="CJ46" s="339">
        <v>-1</v>
      </c>
      <c r="CK46" s="335">
        <v>-1</v>
      </c>
      <c r="CL46" s="335">
        <v>-1</v>
      </c>
      <c r="CM46" s="335"/>
      <c r="CN46" s="181">
        <f t="shared" si="57"/>
        <v>-1</v>
      </c>
      <c r="CO46" s="172" t="str">
        <f>VLOOKUP(CP46*CL46,biorisk,3,FALSE)</f>
        <v>High Priority Data Gap</v>
      </c>
      <c r="CP46" s="174">
        <f t="shared" si="172"/>
        <v>1</v>
      </c>
      <c r="CQ46" s="174">
        <f t="shared" si="173"/>
        <v>-1</v>
      </c>
      <c r="CR46" s="173">
        <v>-1</v>
      </c>
      <c r="CS46" s="173">
        <v>-1</v>
      </c>
      <c r="CT46" s="181" t="str">
        <f t="shared" si="41"/>
        <v>-1-1</v>
      </c>
      <c r="CU46" s="172" t="str">
        <f t="shared" si="174"/>
        <v>High Priority Data Gap</v>
      </c>
      <c r="CV46" s="296" t="s">
        <v>181</v>
      </c>
      <c r="DD46" s="337" t="s">
        <v>654</v>
      </c>
      <c r="DE46" s="338" t="s">
        <v>653</v>
      </c>
      <c r="DF46" s="339">
        <v>-1</v>
      </c>
      <c r="DG46" s="335">
        <v>-1</v>
      </c>
      <c r="DH46" s="335">
        <v>-1</v>
      </c>
      <c r="DI46" s="335"/>
      <c r="DJ46" s="181">
        <f t="shared" si="58"/>
        <v>-1</v>
      </c>
      <c r="DK46" s="172" t="str">
        <f>VLOOKUP(DL46*DH46,biorisk,3,FALSE)</f>
        <v>High Priority Data Gap</v>
      </c>
      <c r="DL46" s="174">
        <f t="shared" si="157"/>
        <v>1</v>
      </c>
      <c r="DM46" s="174">
        <f t="shared" si="158"/>
        <v>-1</v>
      </c>
      <c r="DN46" s="173">
        <v>-1</v>
      </c>
      <c r="DO46" s="173">
        <v>-1</v>
      </c>
      <c r="DP46" s="181" t="str">
        <f t="shared" si="43"/>
        <v>-1-1</v>
      </c>
      <c r="DQ46" s="172" t="str">
        <f t="shared" si="159"/>
        <v>High Priority Data Gap</v>
      </c>
      <c r="DR46" s="296" t="s">
        <v>181</v>
      </c>
      <c r="DS46" s="14"/>
      <c r="DT46" s="351"/>
      <c r="DU46" s="351"/>
      <c r="DV46" s="351"/>
      <c r="DW46" s="351"/>
      <c r="DX46" s="351"/>
      <c r="DY46" s="337" t="s">
        <v>654</v>
      </c>
      <c r="DZ46" s="338" t="s">
        <v>653</v>
      </c>
      <c r="EA46" s="339">
        <v>-1</v>
      </c>
      <c r="EB46" s="335">
        <v>-1</v>
      </c>
      <c r="EC46" s="335">
        <v>-1</v>
      </c>
      <c r="ED46" s="335"/>
      <c r="EE46" s="181">
        <f t="shared" si="59"/>
        <v>-1</v>
      </c>
      <c r="EF46" s="172" t="str">
        <f>VLOOKUP(EG46*EC46,biorisk,3,FALSE)</f>
        <v>High Priority Data Gap</v>
      </c>
      <c r="EG46" s="174">
        <f t="shared" si="167"/>
        <v>1</v>
      </c>
      <c r="EH46" s="174">
        <f t="shared" si="168"/>
        <v>-1</v>
      </c>
      <c r="EI46" s="173">
        <v>-1</v>
      </c>
      <c r="EJ46" s="173">
        <v>-1</v>
      </c>
      <c r="EK46" s="181" t="str">
        <f t="shared" si="47"/>
        <v>-1-1</v>
      </c>
      <c r="EL46" s="172" t="str">
        <f t="shared" si="169"/>
        <v>High Priority Data Gap</v>
      </c>
      <c r="EM46" s="296" t="s">
        <v>181</v>
      </c>
      <c r="EN46" s="14"/>
      <c r="EO46" s="336"/>
      <c r="EP46" s="336"/>
      <c r="EQ46" s="336"/>
      <c r="ER46" s="336"/>
      <c r="ES46" s="336"/>
      <c r="ET46" s="337" t="s">
        <v>654</v>
      </c>
      <c r="EU46" s="338" t="s">
        <v>653</v>
      </c>
      <c r="EV46" s="339">
        <v>-1</v>
      </c>
      <c r="EW46" s="335">
        <v>-1</v>
      </c>
      <c r="EX46" s="335">
        <v>-1</v>
      </c>
      <c r="EY46" s="335"/>
      <c r="EZ46" s="181">
        <f t="shared" si="122"/>
        <v>-1</v>
      </c>
      <c r="FA46" s="172" t="str">
        <f t="shared" si="22"/>
        <v>High Priority Data Gap</v>
      </c>
      <c r="FB46" s="174">
        <f t="shared" si="23"/>
        <v>1</v>
      </c>
      <c r="FC46" s="174">
        <f t="shared" si="24"/>
        <v>-1</v>
      </c>
      <c r="FD46" s="173">
        <v>-1</v>
      </c>
      <c r="FE46" s="173">
        <v>-1</v>
      </c>
      <c r="FF46" s="181" t="str">
        <f t="shared" si="49"/>
        <v>-1-1</v>
      </c>
      <c r="FG46" s="172" t="str">
        <f t="shared" si="170"/>
        <v>High Priority Data Gap</v>
      </c>
      <c r="FH46" s="296" t="s">
        <v>181</v>
      </c>
      <c r="FI46" s="14"/>
      <c r="FJ46" s="336"/>
      <c r="FK46" s="336"/>
      <c r="FL46" s="336"/>
      <c r="FM46" s="336"/>
      <c r="FN46" s="336"/>
      <c r="FO46" s="337" t="s">
        <v>654</v>
      </c>
      <c r="FP46" s="338" t="s">
        <v>653</v>
      </c>
      <c r="FQ46" s="339">
        <v>-1</v>
      </c>
      <c r="FR46" s="335">
        <v>-1</v>
      </c>
      <c r="FS46" s="335">
        <v>-1</v>
      </c>
      <c r="FT46" s="335"/>
      <c r="FU46" s="181">
        <f t="shared" si="123"/>
        <v>-1</v>
      </c>
      <c r="FV46" s="172" t="str">
        <f t="shared" si="124"/>
        <v>High Priority Data Gap</v>
      </c>
      <c r="FW46" s="174">
        <f t="shared" si="125"/>
        <v>1</v>
      </c>
      <c r="FX46" s="174">
        <f t="shared" si="126"/>
        <v>-1</v>
      </c>
      <c r="FY46" s="173">
        <v>-1</v>
      </c>
      <c r="FZ46" s="173">
        <v>-1</v>
      </c>
      <c r="GA46" s="181" t="str">
        <f t="shared" si="50"/>
        <v>-1-1</v>
      </c>
      <c r="GB46" s="172" t="str">
        <f t="shared" si="127"/>
        <v>High Priority Data Gap</v>
      </c>
      <c r="GC46" s="296" t="s">
        <v>181</v>
      </c>
      <c r="GD46" s="14"/>
      <c r="GE46" s="336"/>
      <c r="GF46" s="336"/>
      <c r="GG46" s="336"/>
      <c r="GH46" s="336"/>
      <c r="GI46" s="336"/>
      <c r="GJ46" s="337" t="s">
        <v>654</v>
      </c>
      <c r="GK46" s="338" t="s">
        <v>653</v>
      </c>
      <c r="GL46" s="339">
        <v>-1</v>
      </c>
      <c r="GM46" s="335">
        <v>-1</v>
      </c>
      <c r="GN46" s="335">
        <v>-1</v>
      </c>
      <c r="GO46" s="335"/>
      <c r="GP46" s="181">
        <f t="shared" si="60"/>
        <v>-1</v>
      </c>
      <c r="GQ46" s="172" t="str">
        <f>VLOOKUP(GR46*GN46,biorisk,3,FALSE)</f>
        <v>High Priority Data Gap</v>
      </c>
      <c r="GR46" s="380">
        <f t="shared" si="32"/>
        <v>1</v>
      </c>
      <c r="GS46" s="174">
        <f t="shared" si="128"/>
        <v>-1</v>
      </c>
      <c r="GT46" s="173">
        <v>-1</v>
      </c>
      <c r="GU46" s="173">
        <v>-1</v>
      </c>
      <c r="GV46" s="181" t="str">
        <f t="shared" si="51"/>
        <v>-1-1</v>
      </c>
      <c r="GW46" s="172" t="str">
        <f t="shared" si="52"/>
        <v>High Priority Data Gap</v>
      </c>
      <c r="GX46" s="296" t="s">
        <v>181</v>
      </c>
      <c r="GY46" s="14"/>
      <c r="GZ46" s="336"/>
      <c r="HA46" s="336"/>
      <c r="HB46" s="336"/>
      <c r="HC46" s="336"/>
      <c r="HD46" s="336"/>
      <c r="HE46" s="337" t="s">
        <v>654</v>
      </c>
      <c r="HF46" s="338" t="s">
        <v>653</v>
      </c>
    </row>
    <row r="47" spans="1:214" ht="100" customHeight="1">
      <c r="A47" s="178" t="s">
        <v>430</v>
      </c>
      <c r="B47" s="175" t="s">
        <v>77</v>
      </c>
      <c r="C47" s="175" t="s">
        <v>54</v>
      </c>
      <c r="D47" s="19" t="s">
        <v>92</v>
      </c>
      <c r="E47" s="497">
        <v>43</v>
      </c>
      <c r="F47" s="37" t="s">
        <v>455</v>
      </c>
      <c r="G47" s="339">
        <v>-1</v>
      </c>
      <c r="H47" s="335">
        <v>-1</v>
      </c>
      <c r="I47" s="335">
        <v>-1</v>
      </c>
      <c r="J47" s="335"/>
      <c r="K47" s="181">
        <f t="shared" si="53"/>
        <v>-1</v>
      </c>
      <c r="L47" s="172" t="str">
        <f t="shared" si="109"/>
        <v>High Priority Data Gap</v>
      </c>
      <c r="M47" s="174">
        <f t="shared" si="110"/>
        <v>1</v>
      </c>
      <c r="N47" s="174">
        <f t="shared" si="136"/>
        <v>-1</v>
      </c>
      <c r="O47" s="173">
        <v>-1</v>
      </c>
      <c r="P47" s="173">
        <v>-1</v>
      </c>
      <c r="Q47" s="181" t="str">
        <f t="shared" si="34"/>
        <v>-1-1</v>
      </c>
      <c r="R47" s="172" t="str">
        <f t="shared" si="175"/>
        <v>High Priority Data Gap</v>
      </c>
      <c r="S47" s="296"/>
      <c r="T47" s="336"/>
      <c r="U47" s="336"/>
      <c r="V47" s="336"/>
      <c r="W47" s="336"/>
      <c r="X47" s="336"/>
      <c r="Y47" s="337" t="s">
        <v>654</v>
      </c>
      <c r="Z47" s="338" t="s">
        <v>653</v>
      </c>
      <c r="AA47" s="339">
        <v>-1</v>
      </c>
      <c r="AB47" s="335">
        <v>-1</v>
      </c>
      <c r="AC47" s="335">
        <v>-1</v>
      </c>
      <c r="AD47" s="335"/>
      <c r="AE47" s="181">
        <f t="shared" si="54"/>
        <v>-1</v>
      </c>
      <c r="AF47" s="172" t="str">
        <f>VLOOKUP(AG47*AC47,biorisk,3,FALSE)</f>
        <v>High Priority Data Gap</v>
      </c>
      <c r="AG47" s="174">
        <f t="shared" si="131"/>
        <v>1</v>
      </c>
      <c r="AH47" s="174">
        <f t="shared" si="150"/>
        <v>-1</v>
      </c>
      <c r="AI47" s="173">
        <v>-1</v>
      </c>
      <c r="AJ47" s="173">
        <v>-1</v>
      </c>
      <c r="AK47" s="181" t="str">
        <f t="shared" si="36"/>
        <v>-1-1</v>
      </c>
      <c r="AL47" s="172" t="str">
        <f t="shared" si="162"/>
        <v>High Priority Data Gap</v>
      </c>
      <c r="AM47" s="296"/>
      <c r="AN47" s="351"/>
      <c r="AO47" s="351"/>
      <c r="AP47" s="351"/>
      <c r="AQ47" s="351"/>
      <c r="AR47" s="351"/>
      <c r="AS47" s="337" t="s">
        <v>654</v>
      </c>
      <c r="AT47" s="338" t="s">
        <v>653</v>
      </c>
      <c r="AU47" s="339">
        <v>-1</v>
      </c>
      <c r="AV47" s="335">
        <v>-1</v>
      </c>
      <c r="AW47" s="335">
        <v>-1</v>
      </c>
      <c r="AX47" s="335"/>
      <c r="AY47" s="181">
        <f t="shared" si="55"/>
        <v>-1</v>
      </c>
      <c r="AZ47" s="172" t="str">
        <f>VLOOKUP(BA47*AW47,biorisk,3,FALSE)</f>
        <v>High Priority Data Gap</v>
      </c>
      <c r="BA47" s="174">
        <f t="shared" si="152"/>
        <v>1</v>
      </c>
      <c r="BB47" s="174">
        <f t="shared" si="105"/>
        <v>-1</v>
      </c>
      <c r="BC47" s="173">
        <v>-1</v>
      </c>
      <c r="BD47" s="173">
        <v>-1</v>
      </c>
      <c r="BE47" s="181" t="str">
        <f t="shared" si="38"/>
        <v>-1-1</v>
      </c>
      <c r="BF47" s="172" t="str">
        <f t="shared" si="171"/>
        <v>High Priority Data Gap</v>
      </c>
      <c r="BG47" s="296"/>
      <c r="BH47" s="351"/>
      <c r="BI47" s="351"/>
      <c r="BJ47" s="351"/>
      <c r="BK47" s="351"/>
      <c r="BL47" s="351"/>
      <c r="BM47" s="337" t="s">
        <v>654</v>
      </c>
      <c r="BN47" s="338" t="s">
        <v>653</v>
      </c>
      <c r="BO47" s="339">
        <v>-1</v>
      </c>
      <c r="BP47" s="335">
        <v>-1</v>
      </c>
      <c r="BQ47" s="335">
        <v>-1</v>
      </c>
      <c r="BR47" s="335"/>
      <c r="BS47" s="181">
        <f t="shared" si="56"/>
        <v>-1</v>
      </c>
      <c r="BT47" s="172" t="str">
        <f>VLOOKUP(BU47*BQ47,biorisk,3,FALSE)</f>
        <v>High Priority Data Gap</v>
      </c>
      <c r="BU47" s="174">
        <f t="shared" si="154"/>
        <v>1</v>
      </c>
      <c r="BV47" s="174">
        <f t="shared" si="155"/>
        <v>-1</v>
      </c>
      <c r="BW47" s="173">
        <v>-1</v>
      </c>
      <c r="BX47" s="173">
        <v>-1</v>
      </c>
      <c r="BY47" s="181" t="str">
        <f t="shared" si="39"/>
        <v>-1-1</v>
      </c>
      <c r="BZ47" s="172" t="str">
        <f t="shared" si="10"/>
        <v>High Priority Data Gap</v>
      </c>
      <c r="CA47" s="296"/>
      <c r="CB47" s="351"/>
      <c r="CC47" s="351"/>
      <c r="CD47" s="351"/>
      <c r="CE47" s="351"/>
      <c r="CF47" s="351"/>
      <c r="CG47" s="337" t="s">
        <v>654</v>
      </c>
      <c r="CH47" s="338" t="s">
        <v>653</v>
      </c>
      <c r="CI47" s="363" t="s">
        <v>455</v>
      </c>
      <c r="CJ47" s="339">
        <v>-1</v>
      </c>
      <c r="CK47" s="335">
        <v>-1</v>
      </c>
      <c r="CL47" s="335">
        <v>-1</v>
      </c>
      <c r="CM47" s="335"/>
      <c r="CN47" s="181">
        <f t="shared" si="57"/>
        <v>-1</v>
      </c>
      <c r="CO47" s="172" t="str">
        <f>VLOOKUP(CP47*CL47,biorisk,3,FALSE)</f>
        <v>High Priority Data Gap</v>
      </c>
      <c r="CP47" s="174">
        <f t="shared" si="172"/>
        <v>1</v>
      </c>
      <c r="CQ47" s="174">
        <f t="shared" si="173"/>
        <v>-1</v>
      </c>
      <c r="CR47" s="173">
        <v>-1</v>
      </c>
      <c r="CS47" s="173">
        <v>-1</v>
      </c>
      <c r="CT47" s="181" t="str">
        <f t="shared" si="41"/>
        <v>-1-1</v>
      </c>
      <c r="CU47" s="172" t="str">
        <f t="shared" si="174"/>
        <v>High Priority Data Gap</v>
      </c>
      <c r="CV47" s="296"/>
      <c r="DD47" s="337" t="s">
        <v>654</v>
      </c>
      <c r="DE47" s="338" t="s">
        <v>653</v>
      </c>
      <c r="DF47" s="339">
        <v>-1</v>
      </c>
      <c r="DG47" s="335">
        <v>-1</v>
      </c>
      <c r="DH47" s="335">
        <v>-1</v>
      </c>
      <c r="DI47" s="335"/>
      <c r="DJ47" s="181">
        <f t="shared" si="58"/>
        <v>-1</v>
      </c>
      <c r="DK47" s="172" t="str">
        <f>VLOOKUP(DL47*DH47,biorisk,3,FALSE)</f>
        <v>High Priority Data Gap</v>
      </c>
      <c r="DL47" s="174">
        <f t="shared" si="157"/>
        <v>1</v>
      </c>
      <c r="DM47" s="174">
        <f t="shared" si="158"/>
        <v>-1</v>
      </c>
      <c r="DN47" s="173">
        <v>-1</v>
      </c>
      <c r="DO47" s="173">
        <v>-1</v>
      </c>
      <c r="DP47" s="181" t="str">
        <f t="shared" si="43"/>
        <v>-1-1</v>
      </c>
      <c r="DQ47" s="172" t="str">
        <f t="shared" si="159"/>
        <v>High Priority Data Gap</v>
      </c>
      <c r="DR47" s="296"/>
      <c r="DS47" s="14"/>
      <c r="DT47" s="351"/>
      <c r="DU47" s="351"/>
      <c r="DV47" s="351"/>
      <c r="DW47" s="351"/>
      <c r="DX47" s="351"/>
      <c r="DY47" s="337" t="s">
        <v>654</v>
      </c>
      <c r="DZ47" s="338" t="s">
        <v>653</v>
      </c>
      <c r="EA47" s="339">
        <v>-1</v>
      </c>
      <c r="EB47" s="335">
        <v>-1</v>
      </c>
      <c r="EC47" s="335">
        <v>-1</v>
      </c>
      <c r="ED47" s="335"/>
      <c r="EE47" s="181">
        <f t="shared" si="59"/>
        <v>-1</v>
      </c>
      <c r="EF47" s="172" t="str">
        <f>VLOOKUP(EG47*EC47,biorisk,3,FALSE)</f>
        <v>High Priority Data Gap</v>
      </c>
      <c r="EG47" s="174">
        <f t="shared" si="167"/>
        <v>1</v>
      </c>
      <c r="EH47" s="174">
        <f t="shared" si="168"/>
        <v>-1</v>
      </c>
      <c r="EI47" s="173">
        <v>-1</v>
      </c>
      <c r="EJ47" s="173">
        <v>-1</v>
      </c>
      <c r="EK47" s="181" t="str">
        <f t="shared" si="47"/>
        <v>-1-1</v>
      </c>
      <c r="EL47" s="172" t="str">
        <f t="shared" si="169"/>
        <v>High Priority Data Gap</v>
      </c>
      <c r="EM47" s="296"/>
      <c r="EN47" s="14"/>
      <c r="EO47" s="336"/>
      <c r="EP47" s="336"/>
      <c r="EQ47" s="336"/>
      <c r="ER47" s="336"/>
      <c r="ES47" s="336"/>
      <c r="ET47" s="337" t="s">
        <v>654</v>
      </c>
      <c r="EU47" s="338" t="s">
        <v>653</v>
      </c>
      <c r="EV47" s="339">
        <v>-1</v>
      </c>
      <c r="EW47" s="335">
        <v>-1</v>
      </c>
      <c r="EX47" s="335">
        <v>-1</v>
      </c>
      <c r="EY47" s="335"/>
      <c r="EZ47" s="181">
        <f t="shared" si="122"/>
        <v>-1</v>
      </c>
      <c r="FA47" s="172" t="str">
        <f t="shared" si="22"/>
        <v>High Priority Data Gap</v>
      </c>
      <c r="FB47" s="174">
        <f t="shared" si="23"/>
        <v>1</v>
      </c>
      <c r="FC47" s="174">
        <f t="shared" si="24"/>
        <v>-1</v>
      </c>
      <c r="FD47" s="173">
        <v>-1</v>
      </c>
      <c r="FE47" s="173">
        <v>-1</v>
      </c>
      <c r="FF47" s="181" t="str">
        <f t="shared" si="49"/>
        <v>-1-1</v>
      </c>
      <c r="FG47" s="172" t="str">
        <f t="shared" si="170"/>
        <v>High Priority Data Gap</v>
      </c>
      <c r="FH47" s="296"/>
      <c r="FI47" s="14"/>
      <c r="FJ47" s="336"/>
      <c r="FK47" s="336"/>
      <c r="FL47" s="336"/>
      <c r="FM47" s="336"/>
      <c r="FN47" s="336"/>
      <c r="FO47" s="337" t="s">
        <v>654</v>
      </c>
      <c r="FP47" s="338" t="s">
        <v>653</v>
      </c>
      <c r="FQ47" s="339">
        <v>-1</v>
      </c>
      <c r="FR47" s="335">
        <v>-1</v>
      </c>
      <c r="FS47" s="335">
        <v>-1</v>
      </c>
      <c r="FT47" s="335"/>
      <c r="FU47" s="181">
        <f t="shared" si="123"/>
        <v>-1</v>
      </c>
      <c r="FV47" s="172" t="str">
        <f t="shared" si="124"/>
        <v>High Priority Data Gap</v>
      </c>
      <c r="FW47" s="174">
        <f t="shared" si="125"/>
        <v>1</v>
      </c>
      <c r="FX47" s="174">
        <f t="shared" si="126"/>
        <v>-1</v>
      </c>
      <c r="FY47" s="173">
        <v>-1</v>
      </c>
      <c r="FZ47" s="173">
        <v>-1</v>
      </c>
      <c r="GA47" s="181" t="str">
        <f t="shared" si="50"/>
        <v>-1-1</v>
      </c>
      <c r="GB47" s="172" t="str">
        <f t="shared" si="127"/>
        <v>High Priority Data Gap</v>
      </c>
      <c r="GC47" s="296"/>
      <c r="GD47" s="14"/>
      <c r="GE47" s="336"/>
      <c r="GF47" s="336"/>
      <c r="GG47" s="336"/>
      <c r="GH47" s="336"/>
      <c r="GI47" s="336"/>
      <c r="GJ47" s="337" t="s">
        <v>654</v>
      </c>
      <c r="GK47" s="338" t="s">
        <v>653</v>
      </c>
      <c r="GL47" s="339">
        <v>-1</v>
      </c>
      <c r="GM47" s="335">
        <v>-1</v>
      </c>
      <c r="GN47" s="335">
        <v>-1</v>
      </c>
      <c r="GO47" s="335"/>
      <c r="GP47" s="181">
        <f t="shared" si="60"/>
        <v>-1</v>
      </c>
      <c r="GQ47" s="172" t="str">
        <f>VLOOKUP(GR47*GN47,biorisk,3,FALSE)</f>
        <v>High Priority Data Gap</v>
      </c>
      <c r="GR47" s="380">
        <f t="shared" si="32"/>
        <v>1</v>
      </c>
      <c r="GS47" s="174">
        <f t="shared" si="128"/>
        <v>-1</v>
      </c>
      <c r="GT47" s="173">
        <v>-1</v>
      </c>
      <c r="GU47" s="173">
        <v>-1</v>
      </c>
      <c r="GV47" s="181" t="str">
        <f t="shared" si="51"/>
        <v>-1-1</v>
      </c>
      <c r="GW47" s="172" t="str">
        <f t="shared" si="52"/>
        <v>High Priority Data Gap</v>
      </c>
      <c r="GX47" s="296"/>
      <c r="GY47" s="14"/>
      <c r="GZ47" s="336"/>
      <c r="HA47" s="336"/>
      <c r="HB47" s="336"/>
      <c r="HC47" s="336"/>
      <c r="HD47" s="336"/>
      <c r="HE47" s="337" t="s">
        <v>654</v>
      </c>
      <c r="HF47" s="338" t="s">
        <v>653</v>
      </c>
    </row>
    <row r="48" spans="1:214" ht="100" customHeight="1">
      <c r="A48" s="178" t="s">
        <v>430</v>
      </c>
      <c r="B48" s="175" t="s">
        <v>77</v>
      </c>
      <c r="C48" s="175" t="s">
        <v>54</v>
      </c>
      <c r="D48" s="19" t="s">
        <v>93</v>
      </c>
      <c r="E48" s="497">
        <v>44</v>
      </c>
      <c r="F48" s="37" t="s">
        <v>339</v>
      </c>
      <c r="G48" s="339">
        <v>-1</v>
      </c>
      <c r="H48" s="335">
        <v>-1</v>
      </c>
      <c r="I48" s="335">
        <v>-1</v>
      </c>
      <c r="J48" s="335"/>
      <c r="K48" s="181">
        <f t="shared" si="53"/>
        <v>-1</v>
      </c>
      <c r="L48" s="172" t="str">
        <f t="shared" si="109"/>
        <v>High Priority Data Gap</v>
      </c>
      <c r="M48" s="174">
        <f t="shared" si="110"/>
        <v>1</v>
      </c>
      <c r="N48" s="174">
        <f t="shared" si="136"/>
        <v>-1</v>
      </c>
      <c r="O48" s="173">
        <v>-1</v>
      </c>
      <c r="P48" s="173">
        <v>-1</v>
      </c>
      <c r="Q48" s="181" t="str">
        <f t="shared" si="34"/>
        <v>-1-1</v>
      </c>
      <c r="R48" s="172" t="str">
        <f t="shared" si="175"/>
        <v>High Priority Data Gap</v>
      </c>
      <c r="S48" s="296"/>
      <c r="T48" s="336"/>
      <c r="U48" s="336"/>
      <c r="V48" s="336"/>
      <c r="W48" s="336"/>
      <c r="X48" s="336"/>
      <c r="Y48" s="337" t="s">
        <v>654</v>
      </c>
      <c r="Z48" s="338" t="s">
        <v>653</v>
      </c>
      <c r="AA48" s="339">
        <v>-1</v>
      </c>
      <c r="AB48" s="335">
        <v>-1</v>
      </c>
      <c r="AC48" s="335">
        <v>-1</v>
      </c>
      <c r="AD48" s="335"/>
      <c r="AE48" s="181">
        <f t="shared" si="54"/>
        <v>-1</v>
      </c>
      <c r="AF48" s="172" t="str">
        <f>VLOOKUP(AG48*AC48,biorisk,3,FALSE)</f>
        <v>High Priority Data Gap</v>
      </c>
      <c r="AG48" s="174">
        <f t="shared" si="131"/>
        <v>1</v>
      </c>
      <c r="AH48" s="174">
        <f t="shared" si="150"/>
        <v>-1</v>
      </c>
      <c r="AI48" s="173">
        <v>-1</v>
      </c>
      <c r="AJ48" s="173">
        <v>-1</v>
      </c>
      <c r="AK48" s="181" t="str">
        <f t="shared" si="36"/>
        <v>-1-1</v>
      </c>
      <c r="AL48" s="172" t="str">
        <f t="shared" si="162"/>
        <v>High Priority Data Gap</v>
      </c>
      <c r="AM48" s="296"/>
      <c r="AN48" s="351"/>
      <c r="AO48" s="351"/>
      <c r="AP48" s="351"/>
      <c r="AQ48" s="351"/>
      <c r="AR48" s="351"/>
      <c r="AS48" s="337" t="s">
        <v>654</v>
      </c>
      <c r="AT48" s="338" t="s">
        <v>653</v>
      </c>
      <c r="AU48" s="339">
        <v>-1</v>
      </c>
      <c r="AV48" s="335">
        <v>-1</v>
      </c>
      <c r="AW48" s="335">
        <v>-1</v>
      </c>
      <c r="AX48" s="335"/>
      <c r="AY48" s="181">
        <f t="shared" si="55"/>
        <v>-1</v>
      </c>
      <c r="AZ48" s="172" t="str">
        <f>VLOOKUP(BA48*AW48,biorisk,3,FALSE)</f>
        <v>High Priority Data Gap</v>
      </c>
      <c r="BA48" s="174">
        <f t="shared" si="152"/>
        <v>1</v>
      </c>
      <c r="BB48" s="174">
        <f t="shared" si="105"/>
        <v>-1</v>
      </c>
      <c r="BC48" s="173">
        <v>-1</v>
      </c>
      <c r="BD48" s="173">
        <v>-1</v>
      </c>
      <c r="BE48" s="181" t="str">
        <f t="shared" si="38"/>
        <v>-1-1</v>
      </c>
      <c r="BF48" s="172" t="str">
        <f t="shared" si="171"/>
        <v>High Priority Data Gap</v>
      </c>
      <c r="BG48" s="296"/>
      <c r="BH48" s="351"/>
      <c r="BI48" s="351"/>
      <c r="BJ48" s="351"/>
      <c r="BK48" s="351"/>
      <c r="BL48" s="351"/>
      <c r="BM48" s="337" t="s">
        <v>654</v>
      </c>
      <c r="BN48" s="338" t="s">
        <v>653</v>
      </c>
      <c r="BO48" s="339">
        <v>-1</v>
      </c>
      <c r="BP48" s="335">
        <v>-1</v>
      </c>
      <c r="BQ48" s="335">
        <v>-1</v>
      </c>
      <c r="BR48" s="335"/>
      <c r="BS48" s="181">
        <f t="shared" si="56"/>
        <v>-1</v>
      </c>
      <c r="BT48" s="172" t="str">
        <f>VLOOKUP(BU48*BQ48,biorisk,3,FALSE)</f>
        <v>High Priority Data Gap</v>
      </c>
      <c r="BU48" s="174">
        <f t="shared" si="154"/>
        <v>1</v>
      </c>
      <c r="BV48" s="174">
        <f t="shared" si="155"/>
        <v>-1</v>
      </c>
      <c r="BW48" s="173">
        <v>-1</v>
      </c>
      <c r="BX48" s="173">
        <v>-1</v>
      </c>
      <c r="BY48" s="181" t="str">
        <f t="shared" si="39"/>
        <v>-1-1</v>
      </c>
      <c r="BZ48" s="172" t="str">
        <f t="shared" si="10"/>
        <v>High Priority Data Gap</v>
      </c>
      <c r="CA48" s="296"/>
      <c r="CB48" s="351"/>
      <c r="CC48" s="351"/>
      <c r="CD48" s="351"/>
      <c r="CE48" s="351"/>
      <c r="CF48" s="351"/>
      <c r="CG48" s="337" t="s">
        <v>654</v>
      </c>
      <c r="CH48" s="338" t="s">
        <v>653</v>
      </c>
      <c r="CI48" s="363" t="s">
        <v>339</v>
      </c>
      <c r="CJ48" s="339">
        <v>-1</v>
      </c>
      <c r="CK48" s="335">
        <v>-1</v>
      </c>
      <c r="CL48" s="335">
        <v>-1</v>
      </c>
      <c r="CM48" s="335"/>
      <c r="CN48" s="181">
        <f t="shared" si="57"/>
        <v>-1</v>
      </c>
      <c r="CO48" s="172" t="str">
        <f>VLOOKUP(CP48*CL48,biorisk,3,FALSE)</f>
        <v>High Priority Data Gap</v>
      </c>
      <c r="CP48" s="174">
        <f t="shared" si="172"/>
        <v>1</v>
      </c>
      <c r="CQ48" s="174">
        <f t="shared" si="173"/>
        <v>-1</v>
      </c>
      <c r="CR48" s="173">
        <v>-1</v>
      </c>
      <c r="CS48" s="173">
        <v>-1</v>
      </c>
      <c r="CT48" s="181" t="str">
        <f t="shared" si="41"/>
        <v>-1-1</v>
      </c>
      <c r="CU48" s="172" t="str">
        <f t="shared" si="174"/>
        <v>High Priority Data Gap</v>
      </c>
      <c r="CV48" s="296"/>
      <c r="DD48" s="337" t="s">
        <v>654</v>
      </c>
      <c r="DE48" s="338" t="s">
        <v>653</v>
      </c>
      <c r="DF48" s="339">
        <v>-1</v>
      </c>
      <c r="DG48" s="335">
        <v>-1</v>
      </c>
      <c r="DH48" s="335">
        <v>-1</v>
      </c>
      <c r="DI48" s="335"/>
      <c r="DJ48" s="181">
        <f t="shared" si="58"/>
        <v>-1</v>
      </c>
      <c r="DK48" s="172" t="str">
        <f>VLOOKUP(DL48*DH48,biorisk,3,FALSE)</f>
        <v>High Priority Data Gap</v>
      </c>
      <c r="DL48" s="174">
        <f t="shared" si="157"/>
        <v>1</v>
      </c>
      <c r="DM48" s="174">
        <f t="shared" si="158"/>
        <v>-1</v>
      </c>
      <c r="DN48" s="173">
        <v>-1</v>
      </c>
      <c r="DO48" s="173">
        <v>-1</v>
      </c>
      <c r="DP48" s="181" t="str">
        <f t="shared" si="43"/>
        <v>-1-1</v>
      </c>
      <c r="DQ48" s="172" t="str">
        <f t="shared" si="159"/>
        <v>High Priority Data Gap</v>
      </c>
      <c r="DR48" s="296"/>
      <c r="DS48" s="14"/>
      <c r="DT48" s="351"/>
      <c r="DU48" s="351"/>
      <c r="DV48" s="351"/>
      <c r="DW48" s="351"/>
      <c r="DX48" s="351"/>
      <c r="DY48" s="337" t="s">
        <v>654</v>
      </c>
      <c r="DZ48" s="338" t="s">
        <v>653</v>
      </c>
      <c r="EA48" s="339">
        <v>-1</v>
      </c>
      <c r="EB48" s="335">
        <v>-1</v>
      </c>
      <c r="EC48" s="335">
        <v>-1</v>
      </c>
      <c r="ED48" s="335"/>
      <c r="EE48" s="181">
        <f t="shared" si="59"/>
        <v>-1</v>
      </c>
      <c r="EF48" s="172" t="str">
        <f>VLOOKUP(EG48*EC48,biorisk,3,FALSE)</f>
        <v>High Priority Data Gap</v>
      </c>
      <c r="EG48" s="174">
        <f t="shared" si="167"/>
        <v>1</v>
      </c>
      <c r="EH48" s="174">
        <f t="shared" si="168"/>
        <v>-1</v>
      </c>
      <c r="EI48" s="173">
        <v>-1</v>
      </c>
      <c r="EJ48" s="173">
        <v>-1</v>
      </c>
      <c r="EK48" s="181" t="str">
        <f t="shared" si="47"/>
        <v>-1-1</v>
      </c>
      <c r="EL48" s="172" t="str">
        <f t="shared" si="169"/>
        <v>High Priority Data Gap</v>
      </c>
      <c r="EM48" s="296"/>
      <c r="EN48" s="14"/>
      <c r="EO48" s="336"/>
      <c r="EP48" s="336"/>
      <c r="EQ48" s="336"/>
      <c r="ER48" s="336"/>
      <c r="ES48" s="336"/>
      <c r="ET48" s="337" t="s">
        <v>654</v>
      </c>
      <c r="EU48" s="338" t="s">
        <v>653</v>
      </c>
      <c r="EV48" s="339">
        <v>-1</v>
      </c>
      <c r="EW48" s="335">
        <v>-1</v>
      </c>
      <c r="EX48" s="335">
        <v>-1</v>
      </c>
      <c r="EY48" s="335"/>
      <c r="EZ48" s="181">
        <f t="shared" si="122"/>
        <v>-1</v>
      </c>
      <c r="FA48" s="172" t="str">
        <f t="shared" si="22"/>
        <v>High Priority Data Gap</v>
      </c>
      <c r="FB48" s="174">
        <f t="shared" si="23"/>
        <v>1</v>
      </c>
      <c r="FC48" s="174">
        <f t="shared" si="24"/>
        <v>-1</v>
      </c>
      <c r="FD48" s="173">
        <v>-1</v>
      </c>
      <c r="FE48" s="173">
        <v>-1</v>
      </c>
      <c r="FF48" s="181" t="str">
        <f t="shared" si="49"/>
        <v>-1-1</v>
      </c>
      <c r="FG48" s="172" t="str">
        <f t="shared" si="170"/>
        <v>High Priority Data Gap</v>
      </c>
      <c r="FH48" s="296"/>
      <c r="FI48" s="14"/>
      <c r="FJ48" s="336"/>
      <c r="FK48" s="336"/>
      <c r="FL48" s="336"/>
      <c r="FM48" s="336"/>
      <c r="FN48" s="336"/>
      <c r="FO48" s="337" t="s">
        <v>654</v>
      </c>
      <c r="FP48" s="338" t="s">
        <v>653</v>
      </c>
      <c r="FQ48" s="339">
        <v>-1</v>
      </c>
      <c r="FR48" s="335">
        <v>-1</v>
      </c>
      <c r="FS48" s="335">
        <v>-1</v>
      </c>
      <c r="FT48" s="335"/>
      <c r="FU48" s="181">
        <f t="shared" si="123"/>
        <v>-1</v>
      </c>
      <c r="FV48" s="172" t="str">
        <f t="shared" si="124"/>
        <v>High Priority Data Gap</v>
      </c>
      <c r="FW48" s="174">
        <f t="shared" si="125"/>
        <v>1</v>
      </c>
      <c r="FX48" s="174">
        <f t="shared" si="126"/>
        <v>-1</v>
      </c>
      <c r="FY48" s="173">
        <v>-1</v>
      </c>
      <c r="FZ48" s="173">
        <v>-1</v>
      </c>
      <c r="GA48" s="181" t="str">
        <f t="shared" si="50"/>
        <v>-1-1</v>
      </c>
      <c r="GB48" s="172" t="str">
        <f t="shared" si="127"/>
        <v>High Priority Data Gap</v>
      </c>
      <c r="GC48" s="296"/>
      <c r="GD48" s="14"/>
      <c r="GE48" s="336"/>
      <c r="GF48" s="336"/>
      <c r="GG48" s="336"/>
      <c r="GH48" s="336"/>
      <c r="GI48" s="336"/>
      <c r="GJ48" s="337" t="s">
        <v>654</v>
      </c>
      <c r="GK48" s="338" t="s">
        <v>653</v>
      </c>
      <c r="GL48" s="339">
        <v>-1</v>
      </c>
      <c r="GM48" s="335">
        <v>-1</v>
      </c>
      <c r="GN48" s="335">
        <v>-1</v>
      </c>
      <c r="GO48" s="335"/>
      <c r="GP48" s="181">
        <f t="shared" si="60"/>
        <v>-1</v>
      </c>
      <c r="GQ48" s="172" t="str">
        <f>VLOOKUP(GR48*GN48,biorisk,3,FALSE)</f>
        <v>High Priority Data Gap</v>
      </c>
      <c r="GR48" s="380">
        <f t="shared" si="32"/>
        <v>1</v>
      </c>
      <c r="GS48" s="174">
        <f t="shared" si="128"/>
        <v>-1</v>
      </c>
      <c r="GT48" s="173">
        <v>-1</v>
      </c>
      <c r="GU48" s="173">
        <v>-1</v>
      </c>
      <c r="GV48" s="181" t="str">
        <f t="shared" si="51"/>
        <v>-1-1</v>
      </c>
      <c r="GW48" s="172" t="str">
        <f t="shared" si="52"/>
        <v>High Priority Data Gap</v>
      </c>
      <c r="GX48" s="296"/>
      <c r="GY48" s="14"/>
      <c r="GZ48" s="336"/>
      <c r="HA48" s="336"/>
      <c r="HB48" s="336"/>
      <c r="HC48" s="336"/>
      <c r="HD48" s="336"/>
      <c r="HE48" s="337" t="s">
        <v>654</v>
      </c>
      <c r="HF48" s="338" t="s">
        <v>653</v>
      </c>
    </row>
    <row r="49" spans="1:214" ht="100" customHeight="1">
      <c r="A49" s="178" t="s">
        <v>430</v>
      </c>
      <c r="B49" s="175" t="s">
        <v>77</v>
      </c>
      <c r="C49" s="175" t="s">
        <v>54</v>
      </c>
      <c r="D49" s="19" t="s">
        <v>94</v>
      </c>
      <c r="E49" s="497">
        <v>45</v>
      </c>
      <c r="F49" s="37" t="s">
        <v>340</v>
      </c>
      <c r="G49" s="339">
        <v>1</v>
      </c>
      <c r="H49" s="335">
        <v>1</v>
      </c>
      <c r="I49" s="335">
        <v>1</v>
      </c>
      <c r="J49" s="341"/>
      <c r="K49" s="181">
        <f t="shared" si="53"/>
        <v>1</v>
      </c>
      <c r="L49" s="172" t="str">
        <f t="shared" si="109"/>
        <v>Very Low</v>
      </c>
      <c r="M49" s="174">
        <f t="shared" si="110"/>
        <v>1</v>
      </c>
      <c r="N49" s="174">
        <f t="shared" si="136"/>
        <v>1</v>
      </c>
      <c r="O49" s="173">
        <v>1</v>
      </c>
      <c r="P49" s="173">
        <v>4</v>
      </c>
      <c r="Q49" s="181" t="str">
        <f t="shared" si="34"/>
        <v>14</v>
      </c>
      <c r="R49" s="172" t="str">
        <f t="shared" si="129"/>
        <v>Low</v>
      </c>
      <c r="S49" s="296"/>
      <c r="T49" s="336"/>
      <c r="U49" s="336"/>
      <c r="V49" s="336"/>
      <c r="W49" s="336"/>
      <c r="X49" s="336"/>
      <c r="Y49" s="337" t="s">
        <v>654</v>
      </c>
      <c r="Z49" s="338" t="s">
        <v>653</v>
      </c>
      <c r="AA49" s="339">
        <v>1</v>
      </c>
      <c r="AB49" s="335">
        <v>1</v>
      </c>
      <c r="AC49" s="335">
        <v>1</v>
      </c>
      <c r="AD49" s="341"/>
      <c r="AE49" s="181">
        <f t="shared" si="54"/>
        <v>1</v>
      </c>
      <c r="AF49" s="172" t="str">
        <f t="shared" ref="AF49" si="176">VLOOKUP(AG49*AC49,biorisk,3,FALSE)</f>
        <v>Very Low</v>
      </c>
      <c r="AG49" s="174">
        <f t="shared" si="131"/>
        <v>1</v>
      </c>
      <c r="AH49" s="174">
        <f t="shared" si="150"/>
        <v>1</v>
      </c>
      <c r="AI49" s="173">
        <v>1</v>
      </c>
      <c r="AJ49" s="173">
        <v>4</v>
      </c>
      <c r="AK49" s="181" t="str">
        <f t="shared" si="36"/>
        <v>14</v>
      </c>
      <c r="AL49" s="172" t="str">
        <f t="shared" si="162"/>
        <v>Low</v>
      </c>
      <c r="AM49" s="296"/>
      <c r="AN49" s="351"/>
      <c r="AO49" s="351"/>
      <c r="AP49" s="351"/>
      <c r="AQ49" s="351"/>
      <c r="AR49" s="351"/>
      <c r="AS49" s="337" t="s">
        <v>654</v>
      </c>
      <c r="AT49" s="338" t="s">
        <v>653</v>
      </c>
      <c r="AU49" s="453"/>
      <c r="AV49" s="451"/>
      <c r="AW49" s="451"/>
      <c r="AX49" s="454"/>
      <c r="AY49" s="181">
        <f t="shared" si="55"/>
        <v>0</v>
      </c>
      <c r="AZ49" s="172" t="str">
        <f t="shared" si="151"/>
        <v>Low Priority Data Gap</v>
      </c>
      <c r="BA49" s="435">
        <f t="shared" si="152"/>
        <v>0</v>
      </c>
      <c r="BB49" s="452">
        <f t="shared" si="105"/>
        <v>0</v>
      </c>
      <c r="BC49" s="438"/>
      <c r="BD49" s="173"/>
      <c r="BE49" s="181" t="str">
        <f t="shared" si="38"/>
        <v>0</v>
      </c>
      <c r="BF49" s="172" t="str">
        <f t="shared" si="171"/>
        <v>Low Priority Data Gap</v>
      </c>
      <c r="BG49" s="296"/>
      <c r="BH49" s="351"/>
      <c r="BI49" s="351"/>
      <c r="BJ49" s="351"/>
      <c r="BK49" s="351"/>
      <c r="BL49" s="351"/>
      <c r="BM49" s="337" t="s">
        <v>654</v>
      </c>
      <c r="BN49" s="338" t="s">
        <v>653</v>
      </c>
      <c r="BO49" s="339">
        <v>-1</v>
      </c>
      <c r="BP49" s="335">
        <v>-1</v>
      </c>
      <c r="BQ49" s="335">
        <v>-1</v>
      </c>
      <c r="BR49" s="335"/>
      <c r="BS49" s="181">
        <f t="shared" si="56"/>
        <v>-1</v>
      </c>
      <c r="BT49" s="172" t="str">
        <f>VLOOKUP(BU49*BQ49,biorisk,3,FALSE)</f>
        <v>High Priority Data Gap</v>
      </c>
      <c r="BU49" s="174">
        <f t="shared" si="154"/>
        <v>1</v>
      </c>
      <c r="BV49" s="174">
        <f t="shared" si="155"/>
        <v>-1</v>
      </c>
      <c r="BW49" s="173">
        <v>-1</v>
      </c>
      <c r="BX49" s="173">
        <v>-1</v>
      </c>
      <c r="BY49" s="181" t="str">
        <f t="shared" si="39"/>
        <v>-1-1</v>
      </c>
      <c r="BZ49" s="172" t="str">
        <f t="shared" si="10"/>
        <v>High Priority Data Gap</v>
      </c>
      <c r="CA49" s="296"/>
      <c r="CB49" s="351"/>
      <c r="CC49" s="351"/>
      <c r="CD49" s="351"/>
      <c r="CE49" s="351"/>
      <c r="CF49" s="351"/>
      <c r="CG49" s="337" t="s">
        <v>654</v>
      </c>
      <c r="CH49" s="338" t="s">
        <v>653</v>
      </c>
      <c r="CI49" s="363" t="s">
        <v>340</v>
      </c>
      <c r="CJ49" s="335"/>
      <c r="CK49" s="335"/>
      <c r="CL49" s="335"/>
      <c r="CM49" s="341"/>
      <c r="CN49" s="181">
        <f t="shared" si="57"/>
        <v>0</v>
      </c>
      <c r="CO49" s="172" t="str">
        <f t="shared" si="133"/>
        <v>Low Priority Data Gap</v>
      </c>
      <c r="CP49" s="174">
        <f t="shared" si="134"/>
        <v>0</v>
      </c>
      <c r="CQ49" s="174">
        <f t="shared" si="135"/>
        <v>0</v>
      </c>
      <c r="CR49" s="173"/>
      <c r="CS49" s="173"/>
      <c r="CT49" s="181" t="str">
        <f t="shared" si="41"/>
        <v>0</v>
      </c>
      <c r="CU49" s="172" t="str">
        <f t="shared" si="42"/>
        <v>Low Priority Data Gap</v>
      </c>
      <c r="CV49" s="296"/>
      <c r="DD49" s="337" t="s">
        <v>654</v>
      </c>
      <c r="DE49" s="338" t="s">
        <v>653</v>
      </c>
      <c r="DF49" s="339">
        <v>-1</v>
      </c>
      <c r="DG49" s="335">
        <v>-1</v>
      </c>
      <c r="DH49" s="335">
        <v>-1</v>
      </c>
      <c r="DI49" s="335"/>
      <c r="DJ49" s="181">
        <f t="shared" si="58"/>
        <v>-1</v>
      </c>
      <c r="DK49" s="172" t="str">
        <f>VLOOKUP(DL49*DH49,biorisk,3,FALSE)</f>
        <v>High Priority Data Gap</v>
      </c>
      <c r="DL49" s="174">
        <f t="shared" si="157"/>
        <v>1</v>
      </c>
      <c r="DM49" s="174">
        <f t="shared" si="158"/>
        <v>-1</v>
      </c>
      <c r="DN49" s="173">
        <v>-1</v>
      </c>
      <c r="DO49" s="173">
        <v>-1</v>
      </c>
      <c r="DP49" s="181" t="str">
        <f t="shared" si="43"/>
        <v>-1-1</v>
      </c>
      <c r="DQ49" s="172" t="str">
        <f t="shared" si="159"/>
        <v>High Priority Data Gap</v>
      </c>
      <c r="DR49" s="296"/>
      <c r="DS49" s="14"/>
      <c r="DT49" s="351"/>
      <c r="DU49" s="351"/>
      <c r="DV49" s="351"/>
      <c r="DW49" s="351"/>
      <c r="DX49" s="351"/>
      <c r="DY49" s="337" t="s">
        <v>654</v>
      </c>
      <c r="DZ49" s="338" t="s">
        <v>653</v>
      </c>
      <c r="EA49" s="339">
        <v>-1</v>
      </c>
      <c r="EB49" s="335">
        <v>-1</v>
      </c>
      <c r="EC49" s="335">
        <v>-1</v>
      </c>
      <c r="ED49" s="335"/>
      <c r="EE49" s="181">
        <f t="shared" si="59"/>
        <v>-1</v>
      </c>
      <c r="EF49" s="172" t="str">
        <f>VLOOKUP(EG49*EC49,biorisk,3,FALSE)</f>
        <v>High Priority Data Gap</v>
      </c>
      <c r="EG49" s="174">
        <f t="shared" si="167"/>
        <v>1</v>
      </c>
      <c r="EH49" s="174">
        <f t="shared" si="168"/>
        <v>-1</v>
      </c>
      <c r="EI49" s="173">
        <v>-1</v>
      </c>
      <c r="EJ49" s="173">
        <v>-1</v>
      </c>
      <c r="EK49" s="181" t="str">
        <f t="shared" si="47"/>
        <v>-1-1</v>
      </c>
      <c r="EL49" s="172" t="str">
        <f t="shared" si="169"/>
        <v>High Priority Data Gap</v>
      </c>
      <c r="EM49" s="296"/>
      <c r="EN49" s="14"/>
      <c r="EO49" s="336"/>
      <c r="EP49" s="336"/>
      <c r="EQ49" s="336"/>
      <c r="ER49" s="336"/>
      <c r="ES49" s="336"/>
      <c r="ET49" s="337" t="s">
        <v>654</v>
      </c>
      <c r="EU49" s="338" t="s">
        <v>653</v>
      </c>
      <c r="EV49" s="339">
        <v>-1</v>
      </c>
      <c r="EW49" s="335">
        <v>-1</v>
      </c>
      <c r="EX49" s="335">
        <v>-1</v>
      </c>
      <c r="EY49" s="335"/>
      <c r="EZ49" s="181">
        <f t="shared" si="122"/>
        <v>-1</v>
      </c>
      <c r="FA49" s="172" t="str">
        <f t="shared" si="22"/>
        <v>High Priority Data Gap</v>
      </c>
      <c r="FB49" s="174">
        <f t="shared" si="23"/>
        <v>1</v>
      </c>
      <c r="FC49" s="174">
        <f t="shared" si="24"/>
        <v>-1</v>
      </c>
      <c r="FD49" s="173">
        <v>-1</v>
      </c>
      <c r="FE49" s="173">
        <v>-1</v>
      </c>
      <c r="FF49" s="181" t="str">
        <f t="shared" si="49"/>
        <v>-1-1</v>
      </c>
      <c r="FG49" s="172" t="str">
        <f t="shared" si="170"/>
        <v>High Priority Data Gap</v>
      </c>
      <c r="FH49" s="296"/>
      <c r="FI49" s="14"/>
      <c r="FJ49" s="336"/>
      <c r="FK49" s="336"/>
      <c r="FL49" s="336"/>
      <c r="FM49" s="336"/>
      <c r="FN49" s="336"/>
      <c r="FO49" s="337" t="s">
        <v>654</v>
      </c>
      <c r="FP49" s="338" t="s">
        <v>653</v>
      </c>
      <c r="FQ49" s="339"/>
      <c r="FR49" s="335"/>
      <c r="FS49" s="335"/>
      <c r="FT49" s="335"/>
      <c r="FU49" s="181">
        <f t="shared" si="123"/>
        <v>0</v>
      </c>
      <c r="FV49" s="172" t="str">
        <f t="shared" si="124"/>
        <v>Low Priority Data Gap</v>
      </c>
      <c r="FW49" s="380">
        <f t="shared" si="125"/>
        <v>0</v>
      </c>
      <c r="FX49" s="379">
        <f t="shared" si="126"/>
        <v>0</v>
      </c>
      <c r="FY49" s="173"/>
      <c r="FZ49" s="173"/>
      <c r="GA49" s="181" t="str">
        <f t="shared" si="50"/>
        <v>0</v>
      </c>
      <c r="GB49" s="172" t="str">
        <f t="shared" si="127"/>
        <v>Low Priority Data Gap</v>
      </c>
      <c r="GC49" s="296"/>
      <c r="GD49" s="14"/>
      <c r="GE49" s="336"/>
      <c r="GF49" s="336"/>
      <c r="GG49" s="336"/>
      <c r="GH49" s="336"/>
      <c r="GI49" s="336"/>
      <c r="GJ49" s="337" t="s">
        <v>654</v>
      </c>
      <c r="GK49" s="338" t="s">
        <v>653</v>
      </c>
      <c r="GL49" s="339"/>
      <c r="GM49" s="335"/>
      <c r="GN49" s="335"/>
      <c r="GO49" s="335"/>
      <c r="GP49" s="181">
        <f t="shared" si="60"/>
        <v>0</v>
      </c>
      <c r="GQ49" s="172" t="str">
        <f t="shared" ref="GQ49" si="177">VLOOKUP(GR49*GN49,biorisk,3,FALSE)</f>
        <v>Low Priority Data Gap</v>
      </c>
      <c r="GR49" s="380">
        <f t="shared" si="32"/>
        <v>0</v>
      </c>
      <c r="GS49" s="379">
        <f t="shared" si="128"/>
        <v>0</v>
      </c>
      <c r="GT49" s="173"/>
      <c r="GU49" s="173"/>
      <c r="GV49" s="181" t="str">
        <f t="shared" si="51"/>
        <v>0</v>
      </c>
      <c r="GW49" s="172" t="str">
        <f t="shared" si="52"/>
        <v>Low Priority Data Gap</v>
      </c>
      <c r="GX49" s="296"/>
      <c r="GY49" s="14"/>
      <c r="GZ49" s="336"/>
      <c r="HA49" s="336"/>
      <c r="HB49" s="336"/>
      <c r="HC49" s="336"/>
      <c r="HD49" s="336"/>
      <c r="HE49" s="337" t="s">
        <v>654</v>
      </c>
      <c r="HF49" s="338" t="s">
        <v>653</v>
      </c>
    </row>
    <row r="50" spans="1:214" ht="100" customHeight="1" thickBot="1">
      <c r="A50" s="177" t="s">
        <v>326</v>
      </c>
      <c r="B50" s="175" t="s">
        <v>77</v>
      </c>
      <c r="C50" s="175" t="s">
        <v>54</v>
      </c>
      <c r="D50" s="19" t="s">
        <v>95</v>
      </c>
      <c r="E50" s="497">
        <v>46</v>
      </c>
      <c r="F50" s="37"/>
      <c r="G50" s="339"/>
      <c r="H50" s="335"/>
      <c r="I50" s="335"/>
      <c r="J50" s="335"/>
      <c r="K50" s="181">
        <f t="shared" si="53"/>
        <v>0</v>
      </c>
      <c r="L50" s="172" t="str">
        <f t="shared" si="109"/>
        <v>Low Priority Data Gap</v>
      </c>
      <c r="M50" s="174">
        <f t="shared" si="110"/>
        <v>0</v>
      </c>
      <c r="N50" s="174">
        <f t="shared" si="136"/>
        <v>0</v>
      </c>
      <c r="O50" s="173"/>
      <c r="P50" s="173"/>
      <c r="Q50" s="181" t="str">
        <f t="shared" si="34"/>
        <v>0</v>
      </c>
      <c r="R50" s="172" t="str">
        <f t="shared" si="129"/>
        <v>Low Priority Data Gap</v>
      </c>
      <c r="S50" s="296"/>
      <c r="T50" s="336"/>
      <c r="U50" s="336"/>
      <c r="V50" s="336"/>
      <c r="W50" s="336"/>
      <c r="X50" s="336"/>
      <c r="Y50" s="337" t="s">
        <v>654</v>
      </c>
      <c r="Z50" s="338" t="s">
        <v>653</v>
      </c>
      <c r="AA50" s="339"/>
      <c r="AB50" s="335"/>
      <c r="AC50" s="335"/>
      <c r="AD50" s="335"/>
      <c r="AE50" s="181">
        <f t="shared" si="54"/>
        <v>0</v>
      </c>
      <c r="AF50" s="172" t="str">
        <f t="shared" si="130"/>
        <v>Low Priority Data Gap</v>
      </c>
      <c r="AG50" s="174">
        <f t="shared" si="131"/>
        <v>0</v>
      </c>
      <c r="AH50" s="174">
        <f t="shared" si="150"/>
        <v>0</v>
      </c>
      <c r="AI50" s="173"/>
      <c r="AJ50" s="173"/>
      <c r="AK50" s="181" t="str">
        <f t="shared" si="36"/>
        <v>0</v>
      </c>
      <c r="AL50" s="172" t="str">
        <f t="shared" si="162"/>
        <v>Low Priority Data Gap</v>
      </c>
      <c r="AM50" s="296"/>
      <c r="AN50" s="351"/>
      <c r="AO50" s="351"/>
      <c r="AP50" s="351"/>
      <c r="AQ50" s="351"/>
      <c r="AR50" s="351"/>
      <c r="AS50" s="337" t="s">
        <v>654</v>
      </c>
      <c r="AT50" s="338" t="s">
        <v>653</v>
      </c>
      <c r="AU50" s="453"/>
      <c r="AV50" s="451"/>
      <c r="AW50" s="451"/>
      <c r="AX50" s="451"/>
      <c r="AY50" s="181">
        <f t="shared" si="55"/>
        <v>0</v>
      </c>
      <c r="AZ50" s="172" t="str">
        <f t="shared" si="151"/>
        <v>Low Priority Data Gap</v>
      </c>
      <c r="BA50" s="435">
        <f t="shared" si="152"/>
        <v>0</v>
      </c>
      <c r="BB50" s="452">
        <f t="shared" si="105"/>
        <v>0</v>
      </c>
      <c r="BC50" s="438"/>
      <c r="BD50" s="173"/>
      <c r="BE50" s="181" t="str">
        <f t="shared" si="38"/>
        <v>0</v>
      </c>
      <c r="BF50" s="172" t="str">
        <f t="shared" si="171"/>
        <v>Low Priority Data Gap</v>
      </c>
      <c r="BG50" s="296"/>
      <c r="BH50" s="351"/>
      <c r="BI50" s="351"/>
      <c r="BJ50" s="351"/>
      <c r="BK50" s="351"/>
      <c r="BL50" s="351"/>
      <c r="BM50" s="337" t="s">
        <v>654</v>
      </c>
      <c r="BN50" s="338" t="s">
        <v>653</v>
      </c>
      <c r="BO50" s="339"/>
      <c r="BP50" s="335"/>
      <c r="BQ50" s="335"/>
      <c r="BR50" s="335"/>
      <c r="BS50" s="181">
        <f t="shared" si="56"/>
        <v>0</v>
      </c>
      <c r="BT50" s="172" t="str">
        <f t="shared" si="153"/>
        <v>Low Priority Data Gap</v>
      </c>
      <c r="BU50" s="174">
        <f t="shared" si="154"/>
        <v>0</v>
      </c>
      <c r="BV50" s="174">
        <f t="shared" si="155"/>
        <v>0</v>
      </c>
      <c r="BW50" s="173"/>
      <c r="BX50" s="173"/>
      <c r="BY50" s="181" t="str">
        <f t="shared" si="39"/>
        <v>0</v>
      </c>
      <c r="BZ50" s="172" t="str">
        <f t="shared" si="10"/>
        <v>Low Priority Data Gap</v>
      </c>
      <c r="CA50" s="296"/>
      <c r="CB50" s="351"/>
      <c r="CC50" s="351"/>
      <c r="CD50" s="351"/>
      <c r="CE50" s="351"/>
      <c r="CF50" s="351"/>
      <c r="CG50" s="337" t="s">
        <v>654</v>
      </c>
      <c r="CH50" s="338" t="s">
        <v>653</v>
      </c>
      <c r="CI50" s="363"/>
      <c r="CJ50" s="335"/>
      <c r="CK50" s="335"/>
      <c r="CL50" s="335"/>
      <c r="CM50" s="335"/>
      <c r="CN50" s="181">
        <f t="shared" si="57"/>
        <v>0</v>
      </c>
      <c r="CO50" s="172" t="str">
        <f t="shared" si="133"/>
        <v>Low Priority Data Gap</v>
      </c>
      <c r="CP50" s="174">
        <f t="shared" si="134"/>
        <v>0</v>
      </c>
      <c r="CQ50" s="174">
        <f t="shared" si="135"/>
        <v>0</v>
      </c>
      <c r="CR50" s="173"/>
      <c r="CS50" s="173"/>
      <c r="CT50" s="181" t="str">
        <f t="shared" si="41"/>
        <v>0</v>
      </c>
      <c r="CU50" s="172" t="str">
        <f t="shared" si="42"/>
        <v>Low Priority Data Gap</v>
      </c>
      <c r="CV50" s="296"/>
      <c r="DD50" s="337" t="s">
        <v>654</v>
      </c>
      <c r="DE50" s="338" t="s">
        <v>653</v>
      </c>
      <c r="DF50" s="339"/>
      <c r="DG50" s="335"/>
      <c r="DH50" s="335"/>
      <c r="DI50" s="335"/>
      <c r="DJ50" s="181">
        <f t="shared" si="58"/>
        <v>0</v>
      </c>
      <c r="DK50" s="172" t="str">
        <f t="shared" si="156"/>
        <v>Low Priority Data Gap</v>
      </c>
      <c r="DL50" s="174">
        <f t="shared" si="157"/>
        <v>0</v>
      </c>
      <c r="DM50" s="379">
        <f t="shared" si="158"/>
        <v>0</v>
      </c>
      <c r="DN50" s="173"/>
      <c r="DO50" s="173"/>
      <c r="DP50" s="181" t="str">
        <f t="shared" si="43"/>
        <v>0</v>
      </c>
      <c r="DQ50" s="172" t="str">
        <f t="shared" si="159"/>
        <v>Low Priority Data Gap</v>
      </c>
      <c r="DR50" s="296"/>
      <c r="DS50" s="14"/>
      <c r="DT50" s="351"/>
      <c r="DU50" s="351"/>
      <c r="DV50" s="351"/>
      <c r="DW50" s="351"/>
      <c r="DX50" s="351"/>
      <c r="DY50" s="337" t="s">
        <v>654</v>
      </c>
      <c r="DZ50" s="338" t="s">
        <v>653</v>
      </c>
      <c r="EA50" s="339"/>
      <c r="EB50" s="335"/>
      <c r="EC50" s="335"/>
      <c r="ED50" s="335"/>
      <c r="EE50" s="181">
        <f t="shared" si="59"/>
        <v>0</v>
      </c>
      <c r="EF50" s="172" t="str">
        <f t="shared" si="166"/>
        <v>Low Priority Data Gap</v>
      </c>
      <c r="EG50" s="380">
        <f t="shared" si="167"/>
        <v>0</v>
      </c>
      <c r="EH50" s="379">
        <f t="shared" si="168"/>
        <v>0</v>
      </c>
      <c r="EI50" s="173"/>
      <c r="EJ50" s="173"/>
      <c r="EK50" s="181" t="str">
        <f t="shared" si="47"/>
        <v>0</v>
      </c>
      <c r="EL50" s="172" t="str">
        <f t="shared" si="169"/>
        <v>Low Priority Data Gap</v>
      </c>
      <c r="EM50" s="296"/>
      <c r="EN50" s="14"/>
      <c r="EO50" s="336"/>
      <c r="EP50" s="336"/>
      <c r="EQ50" s="336"/>
      <c r="ER50" s="336"/>
      <c r="ES50" s="336"/>
      <c r="ET50" s="337" t="s">
        <v>654</v>
      </c>
      <c r="EU50" s="338" t="s">
        <v>653</v>
      </c>
      <c r="EV50" s="339"/>
      <c r="EW50" s="335"/>
      <c r="EX50" s="335"/>
      <c r="EY50" s="335"/>
      <c r="EZ50" s="181">
        <f t="shared" si="122"/>
        <v>0</v>
      </c>
      <c r="FA50" s="172" t="str">
        <f t="shared" si="22"/>
        <v>Low Priority Data Gap</v>
      </c>
      <c r="FB50" s="380">
        <f t="shared" si="23"/>
        <v>0</v>
      </c>
      <c r="FC50" s="379">
        <f t="shared" si="24"/>
        <v>0</v>
      </c>
      <c r="FD50" s="173"/>
      <c r="FE50" s="173"/>
      <c r="FF50" s="181" t="str">
        <f t="shared" si="49"/>
        <v>0</v>
      </c>
      <c r="FG50" s="172" t="str">
        <f t="shared" si="170"/>
        <v>Low Priority Data Gap</v>
      </c>
      <c r="FH50" s="296"/>
      <c r="FI50" s="14"/>
      <c r="FJ50" s="336"/>
      <c r="FK50" s="336"/>
      <c r="FL50" s="336"/>
      <c r="FM50" s="336"/>
      <c r="FN50" s="336"/>
      <c r="FO50" s="337" t="s">
        <v>654</v>
      </c>
      <c r="FP50" s="338" t="s">
        <v>653</v>
      </c>
      <c r="FQ50" s="339"/>
      <c r="FR50" s="335"/>
      <c r="FS50" s="335"/>
      <c r="FT50" s="335"/>
      <c r="FU50" s="181">
        <f t="shared" si="123"/>
        <v>0</v>
      </c>
      <c r="FV50" s="172" t="str">
        <f t="shared" si="124"/>
        <v>Low Priority Data Gap</v>
      </c>
      <c r="FW50" s="380">
        <f t="shared" si="125"/>
        <v>0</v>
      </c>
      <c r="FX50" s="379">
        <f t="shared" si="126"/>
        <v>0</v>
      </c>
      <c r="FY50" s="173"/>
      <c r="FZ50" s="173"/>
      <c r="GA50" s="181" t="str">
        <f t="shared" si="50"/>
        <v>0</v>
      </c>
      <c r="GB50" s="172" t="str">
        <f t="shared" si="127"/>
        <v>Low Priority Data Gap</v>
      </c>
      <c r="GC50" s="296"/>
      <c r="GD50" s="14"/>
      <c r="GE50" s="336"/>
      <c r="GF50" s="336"/>
      <c r="GG50" s="336"/>
      <c r="GH50" s="336"/>
      <c r="GI50" s="336"/>
      <c r="GJ50" s="337" t="s">
        <v>654</v>
      </c>
      <c r="GK50" s="338" t="s">
        <v>653</v>
      </c>
      <c r="GL50" s="339"/>
      <c r="GM50" s="335"/>
      <c r="GN50" s="335"/>
      <c r="GO50" s="335"/>
      <c r="GP50" s="181">
        <f t="shared" si="60"/>
        <v>0</v>
      </c>
      <c r="GQ50" s="172" t="str">
        <f t="shared" si="31"/>
        <v>Low Priority Data Gap</v>
      </c>
      <c r="GR50" s="380">
        <f t="shared" si="32"/>
        <v>0</v>
      </c>
      <c r="GS50" s="379">
        <f t="shared" si="128"/>
        <v>0</v>
      </c>
      <c r="GT50" s="173"/>
      <c r="GU50" s="173"/>
      <c r="GV50" s="181" t="str">
        <f t="shared" si="51"/>
        <v>0</v>
      </c>
      <c r="GW50" s="172" t="str">
        <f t="shared" si="52"/>
        <v>Low Priority Data Gap</v>
      </c>
      <c r="GX50" s="296"/>
      <c r="GY50" s="14"/>
      <c r="GZ50" s="336"/>
      <c r="HA50" s="336"/>
      <c r="HB50" s="336"/>
      <c r="HC50" s="336"/>
      <c r="HD50" s="336"/>
      <c r="HE50" s="337" t="s">
        <v>654</v>
      </c>
      <c r="HF50" s="338" t="s">
        <v>653</v>
      </c>
    </row>
    <row r="51" spans="1:214" ht="100" customHeight="1" thickBot="1">
      <c r="A51" s="178" t="s">
        <v>162</v>
      </c>
      <c r="B51" s="175" t="s">
        <v>96</v>
      </c>
      <c r="C51" s="175" t="s">
        <v>39</v>
      </c>
      <c r="D51" s="19" t="s">
        <v>97</v>
      </c>
      <c r="E51" s="497">
        <v>47</v>
      </c>
      <c r="F51" s="37" t="s">
        <v>459</v>
      </c>
      <c r="G51" s="263">
        <v>1</v>
      </c>
      <c r="H51" s="263">
        <v>1</v>
      </c>
      <c r="I51" s="263">
        <v>1</v>
      </c>
      <c r="J51" s="263">
        <v>1</v>
      </c>
      <c r="K51" s="181">
        <f t="shared" si="53"/>
        <v>1</v>
      </c>
      <c r="L51" s="260" t="str">
        <f t="shared" si="109"/>
        <v>Very Low</v>
      </c>
      <c r="M51" s="264">
        <f t="shared" si="110"/>
        <v>1</v>
      </c>
      <c r="N51" s="264">
        <v>2</v>
      </c>
      <c r="O51" s="265">
        <v>3</v>
      </c>
      <c r="P51" s="265">
        <v>3</v>
      </c>
      <c r="Q51" s="181" t="str">
        <f t="shared" si="34"/>
        <v>23</v>
      </c>
      <c r="R51" s="260" t="str">
        <f t="shared" si="129"/>
        <v>Low</v>
      </c>
      <c r="S51" s="296" t="s">
        <v>181</v>
      </c>
      <c r="T51" s="336"/>
      <c r="U51" s="336"/>
      <c r="V51" s="336"/>
      <c r="W51" s="336"/>
      <c r="X51" s="336"/>
      <c r="Y51" s="337" t="s">
        <v>654</v>
      </c>
      <c r="Z51" s="338" t="s">
        <v>653</v>
      </c>
      <c r="AA51" s="263">
        <v>1</v>
      </c>
      <c r="AB51" s="263">
        <v>1</v>
      </c>
      <c r="AC51" s="263">
        <v>1</v>
      </c>
      <c r="AD51" s="263">
        <v>1</v>
      </c>
      <c r="AE51" s="181">
        <f t="shared" si="54"/>
        <v>1</v>
      </c>
      <c r="AF51" s="260" t="str">
        <f t="shared" ref="AF51:AF52" si="178">VLOOKUP(AG51*AC51,biorisk,3,FALSE)</f>
        <v>Very Low</v>
      </c>
      <c r="AG51" s="264">
        <f t="shared" ref="AG51:AG54" si="179">VLOOKUP(AA51*AB51,likelihood,2,FALSE)</f>
        <v>1</v>
      </c>
      <c r="AH51" s="264">
        <v>2</v>
      </c>
      <c r="AI51" s="265">
        <v>3</v>
      </c>
      <c r="AJ51" s="265">
        <v>3</v>
      </c>
      <c r="AK51" s="181" t="str">
        <f t="shared" si="36"/>
        <v>23</v>
      </c>
      <c r="AL51" s="260" t="str">
        <f t="shared" si="162"/>
        <v>Low</v>
      </c>
      <c r="AM51" s="296" t="s">
        <v>181</v>
      </c>
      <c r="AN51" s="351"/>
      <c r="AO51" s="351"/>
      <c r="AP51" s="351"/>
      <c r="AQ51" s="351"/>
      <c r="AR51" s="351"/>
      <c r="AS51" s="337" t="s">
        <v>654</v>
      </c>
      <c r="AT51" s="338" t="s">
        <v>653</v>
      </c>
      <c r="AU51" s="453">
        <v>1</v>
      </c>
      <c r="AV51" s="451">
        <v>1</v>
      </c>
      <c r="AW51" s="451">
        <v>1</v>
      </c>
      <c r="AX51" s="451"/>
      <c r="AY51" s="181">
        <f t="shared" si="55"/>
        <v>1</v>
      </c>
      <c r="AZ51" s="172" t="str">
        <f>VLOOKUP(BA51*AW51,biorisk,3,FALSE)</f>
        <v>Very Low</v>
      </c>
      <c r="BA51" s="435">
        <f>VLOOKUP(AU51*AV51,likelihood,2,FALSE)</f>
        <v>1</v>
      </c>
      <c r="BB51" s="452">
        <f t="shared" si="105"/>
        <v>1</v>
      </c>
      <c r="BC51" s="438">
        <v>3</v>
      </c>
      <c r="BD51" s="173">
        <v>3</v>
      </c>
      <c r="BE51" s="181" t="str">
        <f t="shared" si="38"/>
        <v>13</v>
      </c>
      <c r="BF51" s="172" t="str">
        <f>VLOOKUP(BB51&amp;BD51,futurerisk,3,FALSE)</f>
        <v>Very Low</v>
      </c>
      <c r="BG51" s="296" t="s">
        <v>181</v>
      </c>
      <c r="BH51" s="351"/>
      <c r="BI51" s="351"/>
      <c r="BJ51" s="351"/>
      <c r="BK51" s="351"/>
      <c r="BL51" s="351"/>
      <c r="BM51" s="337" t="s">
        <v>654</v>
      </c>
      <c r="BN51" s="338" t="s">
        <v>653</v>
      </c>
      <c r="BO51" s="21">
        <v>1</v>
      </c>
      <c r="BP51" s="21">
        <v>1</v>
      </c>
      <c r="BQ51" s="21">
        <v>1</v>
      </c>
      <c r="BR51" s="21"/>
      <c r="BS51" s="181">
        <f t="shared" si="56"/>
        <v>1</v>
      </c>
      <c r="BT51" s="42" t="str">
        <f>VLOOKUP(BU51*BQ51,biorisk,3,FALSE)</f>
        <v>Very Low</v>
      </c>
      <c r="BU51" s="43">
        <f>VLOOKUP(BO51*BP51,likelihood,2,FALSE)</f>
        <v>1</v>
      </c>
      <c r="BV51" s="43">
        <f>VLOOKUP(BU51*BQ51,biorisk,2,FALSE)</f>
        <v>1</v>
      </c>
      <c r="BW51" s="44">
        <v>3</v>
      </c>
      <c r="BX51" s="44">
        <v>3</v>
      </c>
      <c r="BY51" s="181" t="str">
        <f t="shared" si="39"/>
        <v>13</v>
      </c>
      <c r="BZ51" s="42" t="str">
        <f>VLOOKUP(BV51&amp;BX51,futurerisk,3,FALSE)</f>
        <v>Very Low</v>
      </c>
      <c r="CA51" s="296" t="s">
        <v>181</v>
      </c>
      <c r="CB51" s="351"/>
      <c r="CC51" s="351"/>
      <c r="CD51" s="351"/>
      <c r="CE51" s="351"/>
      <c r="CF51" s="351"/>
      <c r="CG51" s="337" t="s">
        <v>654</v>
      </c>
      <c r="CH51" s="338" t="s">
        <v>653</v>
      </c>
      <c r="CI51" s="363" t="s">
        <v>459</v>
      </c>
      <c r="CJ51" s="21">
        <v>1</v>
      </c>
      <c r="CK51" s="21">
        <v>1</v>
      </c>
      <c r="CL51" s="21">
        <v>1</v>
      </c>
      <c r="CM51" s="21"/>
      <c r="CN51" s="181">
        <f t="shared" si="57"/>
        <v>1</v>
      </c>
      <c r="CO51" s="42" t="str">
        <f t="shared" si="133"/>
        <v>Very Low</v>
      </c>
      <c r="CP51" s="43">
        <f t="shared" si="134"/>
        <v>1</v>
      </c>
      <c r="CQ51" s="43">
        <f t="shared" si="135"/>
        <v>1</v>
      </c>
      <c r="CR51" s="44">
        <v>3</v>
      </c>
      <c r="CS51" s="44">
        <v>3</v>
      </c>
      <c r="CT51" s="181" t="str">
        <f t="shared" si="41"/>
        <v>13</v>
      </c>
      <c r="CU51" s="42" t="str">
        <f t="shared" si="42"/>
        <v>Very Low</v>
      </c>
      <c r="CV51" s="296" t="s">
        <v>181</v>
      </c>
      <c r="DD51" s="337" t="s">
        <v>654</v>
      </c>
      <c r="DE51" s="338" t="s">
        <v>653</v>
      </c>
      <c r="DF51" s="21">
        <v>1</v>
      </c>
      <c r="DG51" s="21">
        <v>1</v>
      </c>
      <c r="DH51" s="21">
        <v>1</v>
      </c>
      <c r="DI51" s="21"/>
      <c r="DJ51" s="181">
        <f t="shared" si="58"/>
        <v>1</v>
      </c>
      <c r="DK51" s="42" t="str">
        <f>VLOOKUP(DL51*DH51,biorisk,3,FALSE)</f>
        <v>Very Low</v>
      </c>
      <c r="DL51" s="43">
        <f>VLOOKUP(DF51*DG51,likelihood,2,FALSE)</f>
        <v>1</v>
      </c>
      <c r="DM51" s="43">
        <f>VLOOKUP(DL51*DH51,biorisk,2,FALSE)</f>
        <v>1</v>
      </c>
      <c r="DN51" s="44">
        <v>3</v>
      </c>
      <c r="DO51" s="44">
        <v>3</v>
      </c>
      <c r="DP51" s="181" t="str">
        <f t="shared" si="43"/>
        <v>13</v>
      </c>
      <c r="DQ51" s="42" t="str">
        <f>VLOOKUP(DM51&amp;DO51,futurerisk,3,FALSE)</f>
        <v>Very Low</v>
      </c>
      <c r="DR51" s="296" t="s">
        <v>181</v>
      </c>
      <c r="DS51" s="14"/>
      <c r="DT51" s="351"/>
      <c r="DU51" s="351"/>
      <c r="DV51" s="351"/>
      <c r="DW51" s="351"/>
      <c r="DX51" s="351"/>
      <c r="DY51" s="337" t="s">
        <v>654</v>
      </c>
      <c r="DZ51" s="338" t="s">
        <v>653</v>
      </c>
      <c r="EA51" s="21">
        <v>1</v>
      </c>
      <c r="EB51" s="21">
        <v>1</v>
      </c>
      <c r="EC51" s="21">
        <v>1</v>
      </c>
      <c r="ED51" s="21"/>
      <c r="EE51" s="181">
        <f t="shared" si="59"/>
        <v>1</v>
      </c>
      <c r="EF51" s="42" t="str">
        <f>VLOOKUP(EG51*EC51,biorisk,3,FALSE)</f>
        <v>Very Low</v>
      </c>
      <c r="EG51" s="43">
        <f>VLOOKUP(EA51*EB51,likelihood,2,FALSE)</f>
        <v>1</v>
      </c>
      <c r="EH51" s="43">
        <f>VLOOKUP(EG51*EC51,biorisk,2,FALSE)</f>
        <v>1</v>
      </c>
      <c r="EI51" s="44">
        <v>3</v>
      </c>
      <c r="EJ51" s="44">
        <v>3</v>
      </c>
      <c r="EK51" s="181" t="str">
        <f t="shared" si="47"/>
        <v>13</v>
      </c>
      <c r="EL51" s="42" t="str">
        <f>VLOOKUP(EH51&amp;EJ51,futurerisk,3,FALSE)</f>
        <v>Very Low</v>
      </c>
      <c r="EM51" s="296" t="s">
        <v>181</v>
      </c>
      <c r="EN51" s="14"/>
      <c r="EO51" s="336"/>
      <c r="EP51" s="336"/>
      <c r="EQ51" s="336"/>
      <c r="ER51" s="336"/>
      <c r="ES51" s="336"/>
      <c r="ET51" s="337" t="s">
        <v>654</v>
      </c>
      <c r="EU51" s="338" t="s">
        <v>653</v>
      </c>
      <c r="EV51" s="21">
        <v>1</v>
      </c>
      <c r="EW51" s="21">
        <v>1</v>
      </c>
      <c r="EX51" s="21">
        <v>1</v>
      </c>
      <c r="EY51" s="21"/>
      <c r="EZ51" s="181">
        <f t="shared" si="122"/>
        <v>1</v>
      </c>
      <c r="FA51" s="42" t="s">
        <v>33</v>
      </c>
      <c r="FB51" s="43">
        <v>1</v>
      </c>
      <c r="FC51" s="43">
        <v>1</v>
      </c>
      <c r="FD51" s="44">
        <v>3</v>
      </c>
      <c r="FE51" s="44">
        <v>3</v>
      </c>
      <c r="FF51" s="181" t="str">
        <f t="shared" si="49"/>
        <v>13</v>
      </c>
      <c r="FG51" s="42" t="s">
        <v>33</v>
      </c>
      <c r="FH51" s="296" t="s">
        <v>181</v>
      </c>
      <c r="FI51" s="14"/>
      <c r="FJ51" s="336"/>
      <c r="FK51" s="336"/>
      <c r="FL51" s="336"/>
      <c r="FM51" s="336"/>
      <c r="FN51" s="336"/>
      <c r="FO51" s="337" t="s">
        <v>654</v>
      </c>
      <c r="FP51" s="338" t="s">
        <v>653</v>
      </c>
      <c r="FQ51" s="21">
        <v>1</v>
      </c>
      <c r="FR51" s="21">
        <v>1</v>
      </c>
      <c r="FS51" s="21">
        <v>1</v>
      </c>
      <c r="FT51" s="21"/>
      <c r="FU51" s="181">
        <f t="shared" si="123"/>
        <v>1</v>
      </c>
      <c r="FV51" s="42" t="str">
        <f t="shared" si="124"/>
        <v>Very Low</v>
      </c>
      <c r="FW51" s="43">
        <f t="shared" si="125"/>
        <v>1</v>
      </c>
      <c r="FX51" s="43">
        <f t="shared" si="126"/>
        <v>1</v>
      </c>
      <c r="FY51" s="44">
        <v>3</v>
      </c>
      <c r="FZ51" s="44">
        <v>3</v>
      </c>
      <c r="GA51" s="181" t="str">
        <f t="shared" si="50"/>
        <v>13</v>
      </c>
      <c r="GB51" s="42" t="str">
        <f t="shared" si="127"/>
        <v>Very Low</v>
      </c>
      <c r="GC51" s="296" t="s">
        <v>181</v>
      </c>
      <c r="GD51" s="14"/>
      <c r="GE51" s="336"/>
      <c r="GF51" s="336"/>
      <c r="GG51" s="336"/>
      <c r="GH51" s="336"/>
      <c r="GI51" s="336"/>
      <c r="GJ51" s="337" t="s">
        <v>654</v>
      </c>
      <c r="GK51" s="338" t="s">
        <v>653</v>
      </c>
      <c r="GL51" s="339">
        <v>1</v>
      </c>
      <c r="GM51" s="335">
        <v>1</v>
      </c>
      <c r="GN51" s="335">
        <v>1</v>
      </c>
      <c r="GO51" s="335"/>
      <c r="GP51" s="181">
        <f t="shared" si="60"/>
        <v>1</v>
      </c>
      <c r="GQ51" s="172" t="str">
        <f t="shared" si="31"/>
        <v>Very Low</v>
      </c>
      <c r="GR51" s="380">
        <f t="shared" si="32"/>
        <v>1</v>
      </c>
      <c r="GS51" s="379">
        <f t="shared" si="128"/>
        <v>1</v>
      </c>
      <c r="GT51" s="181">
        <v>3</v>
      </c>
      <c r="GU51" s="173">
        <v>3</v>
      </c>
      <c r="GV51" s="181" t="str">
        <f t="shared" si="51"/>
        <v>13</v>
      </c>
      <c r="GW51" s="172" t="str">
        <f t="shared" si="52"/>
        <v>Very Low</v>
      </c>
      <c r="GX51" s="296" t="s">
        <v>181</v>
      </c>
      <c r="GY51" s="14"/>
      <c r="GZ51" s="336"/>
      <c r="HA51" s="336"/>
      <c r="HB51" s="336"/>
      <c r="HC51" s="336"/>
      <c r="HD51" s="336"/>
      <c r="HE51" s="337" t="s">
        <v>654</v>
      </c>
      <c r="HF51" s="338" t="s">
        <v>653</v>
      </c>
    </row>
    <row r="52" spans="1:214" ht="100" customHeight="1">
      <c r="A52" s="178" t="s">
        <v>162</v>
      </c>
      <c r="B52" s="175" t="s">
        <v>96</v>
      </c>
      <c r="C52" s="175" t="s">
        <v>39</v>
      </c>
      <c r="D52" s="19" t="s">
        <v>98</v>
      </c>
      <c r="E52" s="497">
        <v>48</v>
      </c>
      <c r="F52" s="37" t="s">
        <v>470</v>
      </c>
      <c r="G52" s="263">
        <v>1</v>
      </c>
      <c r="H52" s="263">
        <v>1</v>
      </c>
      <c r="I52" s="263">
        <v>1</v>
      </c>
      <c r="J52" s="263">
        <v>1</v>
      </c>
      <c r="K52" s="181">
        <f t="shared" si="53"/>
        <v>1</v>
      </c>
      <c r="L52" s="260" t="str">
        <f t="shared" si="109"/>
        <v>Very Low</v>
      </c>
      <c r="M52" s="264">
        <f t="shared" si="110"/>
        <v>1</v>
      </c>
      <c r="N52" s="264">
        <v>2</v>
      </c>
      <c r="O52" s="265">
        <v>3</v>
      </c>
      <c r="P52" s="265">
        <v>3</v>
      </c>
      <c r="Q52" s="181" t="str">
        <f t="shared" si="34"/>
        <v>23</v>
      </c>
      <c r="R52" s="260" t="str">
        <f t="shared" si="129"/>
        <v>Low</v>
      </c>
      <c r="S52" s="296" t="s">
        <v>181</v>
      </c>
      <c r="T52" s="336"/>
      <c r="U52" s="336"/>
      <c r="V52" s="336"/>
      <c r="W52" s="336"/>
      <c r="X52" s="336"/>
      <c r="Y52" s="337" t="s">
        <v>654</v>
      </c>
      <c r="Z52" s="338" t="s">
        <v>653</v>
      </c>
      <c r="AA52" s="263">
        <v>1</v>
      </c>
      <c r="AB52" s="263">
        <v>1</v>
      </c>
      <c r="AC52" s="263">
        <v>1</v>
      </c>
      <c r="AD52" s="263">
        <v>1</v>
      </c>
      <c r="AE52" s="181">
        <f t="shared" si="54"/>
        <v>1</v>
      </c>
      <c r="AF52" s="260" t="str">
        <f t="shared" si="178"/>
        <v>Very Low</v>
      </c>
      <c r="AG52" s="264">
        <f t="shared" si="179"/>
        <v>1</v>
      </c>
      <c r="AH52" s="264">
        <v>2</v>
      </c>
      <c r="AI52" s="265">
        <v>3</v>
      </c>
      <c r="AJ52" s="265">
        <v>3</v>
      </c>
      <c r="AK52" s="181" t="str">
        <f t="shared" si="36"/>
        <v>23</v>
      </c>
      <c r="AL52" s="260" t="str">
        <f t="shared" si="162"/>
        <v>Low</v>
      </c>
      <c r="AM52" s="296" t="s">
        <v>181</v>
      </c>
      <c r="AN52" s="351"/>
      <c r="AO52" s="351"/>
      <c r="AP52" s="351"/>
      <c r="AQ52" s="351"/>
      <c r="AR52" s="351"/>
      <c r="AS52" s="337" t="s">
        <v>654</v>
      </c>
      <c r="AT52" s="338" t="s">
        <v>653</v>
      </c>
      <c r="AU52" s="453">
        <v>1</v>
      </c>
      <c r="AV52" s="451">
        <v>1</v>
      </c>
      <c r="AW52" s="451">
        <v>1</v>
      </c>
      <c r="AX52" s="451"/>
      <c r="AY52" s="181">
        <f t="shared" si="55"/>
        <v>1</v>
      </c>
      <c r="AZ52" s="172" t="str">
        <f>VLOOKUP(BA52*AW52,biorisk,3,FALSE)</f>
        <v>Very Low</v>
      </c>
      <c r="BA52" s="435">
        <f>VLOOKUP(AU52*AV52,likelihood,2,FALSE)</f>
        <v>1</v>
      </c>
      <c r="BB52" s="452">
        <f t="shared" si="105"/>
        <v>1</v>
      </c>
      <c r="BC52" s="438">
        <v>3</v>
      </c>
      <c r="BD52" s="173">
        <v>3</v>
      </c>
      <c r="BE52" s="181" t="str">
        <f t="shared" si="38"/>
        <v>13</v>
      </c>
      <c r="BF52" s="172" t="str">
        <f>VLOOKUP(BB52&amp;BD52,futurerisk,3,FALSE)</f>
        <v>Very Low</v>
      </c>
      <c r="BG52" s="296" t="s">
        <v>181</v>
      </c>
      <c r="BH52" s="351"/>
      <c r="BI52" s="351"/>
      <c r="BJ52" s="351"/>
      <c r="BK52" s="351"/>
      <c r="BL52" s="351"/>
      <c r="BM52" s="337" t="s">
        <v>654</v>
      </c>
      <c r="BN52" s="338" t="s">
        <v>653</v>
      </c>
      <c r="BO52" s="21">
        <v>1</v>
      </c>
      <c r="BP52" s="21">
        <v>1</v>
      </c>
      <c r="BQ52" s="21">
        <v>1</v>
      </c>
      <c r="BR52" s="21"/>
      <c r="BS52" s="181">
        <f t="shared" si="56"/>
        <v>1</v>
      </c>
      <c r="BT52" s="42" t="str">
        <f>VLOOKUP(BU52*BQ52,biorisk,3,FALSE)</f>
        <v>Very Low</v>
      </c>
      <c r="BU52" s="43">
        <f>VLOOKUP(BO52*BP52,likelihood,2,FALSE)</f>
        <v>1</v>
      </c>
      <c r="BV52" s="43">
        <f>VLOOKUP(BU52*BQ52,biorisk,2,FALSE)</f>
        <v>1</v>
      </c>
      <c r="BW52" s="44">
        <v>3</v>
      </c>
      <c r="BX52" s="44">
        <v>3</v>
      </c>
      <c r="BY52" s="181" t="str">
        <f t="shared" si="39"/>
        <v>13</v>
      </c>
      <c r="BZ52" s="42" t="str">
        <f>VLOOKUP(BV52&amp;BX52,futurerisk,3,FALSE)</f>
        <v>Very Low</v>
      </c>
      <c r="CA52" s="296" t="s">
        <v>181</v>
      </c>
      <c r="CB52" s="351"/>
      <c r="CC52" s="351"/>
      <c r="CD52" s="351"/>
      <c r="CE52" s="351"/>
      <c r="CF52" s="351"/>
      <c r="CG52" s="337" t="s">
        <v>654</v>
      </c>
      <c r="CH52" s="338" t="s">
        <v>653</v>
      </c>
      <c r="CI52" s="363" t="s">
        <v>470</v>
      </c>
      <c r="CJ52" s="21">
        <v>1</v>
      </c>
      <c r="CK52" s="21">
        <v>1</v>
      </c>
      <c r="CL52" s="21">
        <v>2</v>
      </c>
      <c r="CM52" s="21"/>
      <c r="CN52" s="181">
        <f t="shared" si="57"/>
        <v>2</v>
      </c>
      <c r="CO52" s="42" t="str">
        <f t="shared" si="133"/>
        <v>Very Low</v>
      </c>
      <c r="CP52" s="43">
        <f t="shared" si="134"/>
        <v>1</v>
      </c>
      <c r="CQ52" s="43">
        <f t="shared" si="135"/>
        <v>1</v>
      </c>
      <c r="CR52" s="44">
        <v>3</v>
      </c>
      <c r="CS52" s="44">
        <v>3</v>
      </c>
      <c r="CT52" s="181" t="str">
        <f t="shared" si="41"/>
        <v>13</v>
      </c>
      <c r="CU52" s="42" t="str">
        <f t="shared" si="42"/>
        <v>Very Low</v>
      </c>
      <c r="CV52" s="296" t="s">
        <v>181</v>
      </c>
      <c r="DD52" s="337" t="s">
        <v>654</v>
      </c>
      <c r="DE52" s="338" t="s">
        <v>653</v>
      </c>
      <c r="DF52" s="21">
        <v>1</v>
      </c>
      <c r="DG52" s="21">
        <v>1</v>
      </c>
      <c r="DH52" s="21">
        <v>1</v>
      </c>
      <c r="DI52" s="21"/>
      <c r="DJ52" s="181">
        <f t="shared" si="58"/>
        <v>1</v>
      </c>
      <c r="DK52" s="42" t="str">
        <f>VLOOKUP(DL52*DH52,biorisk,3,FALSE)</f>
        <v>Very Low</v>
      </c>
      <c r="DL52" s="43">
        <f>VLOOKUP(DF52*DG52,likelihood,2,FALSE)</f>
        <v>1</v>
      </c>
      <c r="DM52" s="43">
        <f>VLOOKUP(DL52*DH52,biorisk,2,FALSE)</f>
        <v>1</v>
      </c>
      <c r="DN52" s="44">
        <v>3</v>
      </c>
      <c r="DO52" s="44">
        <v>3</v>
      </c>
      <c r="DP52" s="181" t="str">
        <f t="shared" si="43"/>
        <v>13</v>
      </c>
      <c r="DQ52" s="42" t="str">
        <f>VLOOKUP(DM52&amp;DO52,futurerisk,3,FALSE)</f>
        <v>Very Low</v>
      </c>
      <c r="DR52" s="296" t="s">
        <v>181</v>
      </c>
      <c r="DS52" s="14"/>
      <c r="DT52" s="351"/>
      <c r="DU52" s="351"/>
      <c r="DV52" s="351"/>
      <c r="DW52" s="351"/>
      <c r="DX52" s="351"/>
      <c r="DY52" s="337" t="s">
        <v>654</v>
      </c>
      <c r="DZ52" s="338" t="s">
        <v>653</v>
      </c>
      <c r="EA52" s="21">
        <v>1</v>
      </c>
      <c r="EB52" s="21">
        <v>1</v>
      </c>
      <c r="EC52" s="21">
        <v>1</v>
      </c>
      <c r="ED52" s="21"/>
      <c r="EE52" s="181">
        <f t="shared" si="59"/>
        <v>1</v>
      </c>
      <c r="EF52" s="42" t="str">
        <f>VLOOKUP(EG52*EC52,biorisk,3,FALSE)</f>
        <v>Very Low</v>
      </c>
      <c r="EG52" s="43">
        <f>VLOOKUP(EA52*EB52,likelihood,2,FALSE)</f>
        <v>1</v>
      </c>
      <c r="EH52" s="43">
        <f>VLOOKUP(EG52*EC52,biorisk,2,FALSE)</f>
        <v>1</v>
      </c>
      <c r="EI52" s="44">
        <v>3</v>
      </c>
      <c r="EJ52" s="44">
        <v>3</v>
      </c>
      <c r="EK52" s="181" t="str">
        <f t="shared" si="47"/>
        <v>13</v>
      </c>
      <c r="EL52" s="42" t="str">
        <f>VLOOKUP(EH52&amp;EJ52,futurerisk,3,FALSE)</f>
        <v>Very Low</v>
      </c>
      <c r="EM52" s="296" t="s">
        <v>181</v>
      </c>
      <c r="EN52" s="14"/>
      <c r="EO52" s="336"/>
      <c r="EP52" s="336"/>
      <c r="EQ52" s="336"/>
      <c r="ER52" s="336"/>
      <c r="ES52" s="336"/>
      <c r="ET52" s="337" t="s">
        <v>654</v>
      </c>
      <c r="EU52" s="338" t="s">
        <v>653</v>
      </c>
      <c r="EV52" s="21">
        <v>1</v>
      </c>
      <c r="EW52" s="21">
        <v>1</v>
      </c>
      <c r="EX52" s="21">
        <v>1</v>
      </c>
      <c r="EY52" s="21"/>
      <c r="EZ52" s="181">
        <f t="shared" si="122"/>
        <v>1</v>
      </c>
      <c r="FA52" s="42" t="str">
        <f t="shared" ref="FA52:FA74" si="180">VLOOKUP(FB52*EX52,biorisk,3,FALSE)</f>
        <v>Very Low</v>
      </c>
      <c r="FB52" s="43">
        <f t="shared" ref="FB52:FB74" si="181">VLOOKUP(EV52*EW52,likelihood,2,FALSE)</f>
        <v>1</v>
      </c>
      <c r="FC52" s="43">
        <f t="shared" ref="FC52:FC74" si="182">VLOOKUP(FB52*EX52,biorisk,2,FALSE)</f>
        <v>1</v>
      </c>
      <c r="FD52" s="44">
        <v>3</v>
      </c>
      <c r="FE52" s="44">
        <v>3</v>
      </c>
      <c r="FF52" s="181" t="str">
        <f t="shared" si="49"/>
        <v>13</v>
      </c>
      <c r="FG52" s="42" t="str">
        <f>VLOOKUP(FC52&amp;FE52,futurerisk,3,FALSE)</f>
        <v>Very Low</v>
      </c>
      <c r="FH52" s="296" t="s">
        <v>181</v>
      </c>
      <c r="FI52" s="14"/>
      <c r="FJ52" s="336"/>
      <c r="FK52" s="336"/>
      <c r="FL52" s="336"/>
      <c r="FM52" s="336"/>
      <c r="FN52" s="336"/>
      <c r="FO52" s="337" t="s">
        <v>654</v>
      </c>
      <c r="FP52" s="338" t="s">
        <v>653</v>
      </c>
      <c r="FQ52" s="21">
        <v>1</v>
      </c>
      <c r="FR52" s="21">
        <v>1</v>
      </c>
      <c r="FS52" s="21">
        <v>1</v>
      </c>
      <c r="FT52" s="21"/>
      <c r="FU52" s="181">
        <f t="shared" si="123"/>
        <v>1</v>
      </c>
      <c r="FV52" s="42" t="str">
        <f t="shared" si="124"/>
        <v>Very Low</v>
      </c>
      <c r="FW52" s="43">
        <f t="shared" si="125"/>
        <v>1</v>
      </c>
      <c r="FX52" s="43">
        <f t="shared" si="126"/>
        <v>1</v>
      </c>
      <c r="FY52" s="44">
        <v>3</v>
      </c>
      <c r="FZ52" s="44">
        <v>3</v>
      </c>
      <c r="GA52" s="181" t="str">
        <f t="shared" si="50"/>
        <v>13</v>
      </c>
      <c r="GB52" s="42" t="str">
        <f t="shared" si="127"/>
        <v>Very Low</v>
      </c>
      <c r="GC52" s="296" t="s">
        <v>181</v>
      </c>
      <c r="GD52" s="14"/>
      <c r="GE52" s="336"/>
      <c r="GF52" s="336"/>
      <c r="GG52" s="336"/>
      <c r="GH52" s="336"/>
      <c r="GI52" s="336"/>
      <c r="GJ52" s="337" t="s">
        <v>654</v>
      </c>
      <c r="GK52" s="338" t="s">
        <v>653</v>
      </c>
      <c r="GL52" s="339">
        <v>1</v>
      </c>
      <c r="GM52" s="335">
        <v>1</v>
      </c>
      <c r="GN52" s="335">
        <v>1</v>
      </c>
      <c r="GO52" s="341"/>
      <c r="GP52" s="181">
        <f t="shared" si="60"/>
        <v>1</v>
      </c>
      <c r="GQ52" s="172" t="str">
        <f t="shared" si="31"/>
        <v>Very Low</v>
      </c>
      <c r="GR52" s="380">
        <f t="shared" si="32"/>
        <v>1</v>
      </c>
      <c r="GS52" s="379">
        <f t="shared" si="128"/>
        <v>1</v>
      </c>
      <c r="GT52" s="181">
        <v>3</v>
      </c>
      <c r="GU52" s="173">
        <v>3</v>
      </c>
      <c r="GV52" s="181" t="str">
        <f t="shared" si="51"/>
        <v>13</v>
      </c>
      <c r="GW52" s="172" t="str">
        <f t="shared" si="52"/>
        <v>Very Low</v>
      </c>
      <c r="GX52" s="296" t="s">
        <v>181</v>
      </c>
      <c r="GY52" s="14"/>
      <c r="GZ52" s="336"/>
      <c r="HA52" s="336"/>
      <c r="HB52" s="336"/>
      <c r="HC52" s="336"/>
      <c r="HD52" s="336"/>
      <c r="HE52" s="337" t="s">
        <v>654</v>
      </c>
      <c r="HF52" s="338" t="s">
        <v>653</v>
      </c>
    </row>
    <row r="53" spans="1:214" ht="100" customHeight="1">
      <c r="A53" s="178" t="s">
        <v>162</v>
      </c>
      <c r="B53" s="175" t="s">
        <v>96</v>
      </c>
      <c r="C53" s="175" t="s">
        <v>39</v>
      </c>
      <c r="D53" s="19" t="s">
        <v>99</v>
      </c>
      <c r="E53" s="497">
        <v>49</v>
      </c>
      <c r="F53" s="37" t="s">
        <v>476</v>
      </c>
      <c r="G53" s="339">
        <v>-1</v>
      </c>
      <c r="H53" s="335">
        <v>-1</v>
      </c>
      <c r="I53" s="335">
        <v>-1</v>
      </c>
      <c r="J53" s="335"/>
      <c r="K53" s="181">
        <f t="shared" si="53"/>
        <v>-1</v>
      </c>
      <c r="L53" s="172" t="str">
        <f t="shared" si="109"/>
        <v>High Priority Data Gap</v>
      </c>
      <c r="M53" s="174">
        <f t="shared" si="110"/>
        <v>1</v>
      </c>
      <c r="N53" s="174">
        <f>VLOOKUP(M53*I53,biorisk,2,FALSE)</f>
        <v>-1</v>
      </c>
      <c r="O53" s="173">
        <v>-1</v>
      </c>
      <c r="P53" s="173">
        <v>-1</v>
      </c>
      <c r="Q53" s="181" t="str">
        <f t="shared" si="34"/>
        <v>-1-1</v>
      </c>
      <c r="R53" s="172" t="str">
        <f t="shared" si="129"/>
        <v>High Priority Data Gap</v>
      </c>
      <c r="S53" s="296"/>
      <c r="T53" s="336"/>
      <c r="U53" s="336"/>
      <c r="V53" s="336"/>
      <c r="W53" s="336"/>
      <c r="X53" s="336"/>
      <c r="Y53" s="337" t="s">
        <v>654</v>
      </c>
      <c r="Z53" s="338" t="s">
        <v>653</v>
      </c>
      <c r="AA53" s="339">
        <v>-1</v>
      </c>
      <c r="AB53" s="335">
        <v>-1</v>
      </c>
      <c r="AC53" s="335">
        <v>-1</v>
      </c>
      <c r="AD53" s="335"/>
      <c r="AE53" s="181">
        <f t="shared" si="54"/>
        <v>-1</v>
      </c>
      <c r="AF53" s="172" t="str">
        <f>VLOOKUP(AG53*AC53,biorisk,3,FALSE)</f>
        <v>High Priority Data Gap</v>
      </c>
      <c r="AG53" s="174">
        <f t="shared" si="179"/>
        <v>1</v>
      </c>
      <c r="AH53" s="174">
        <f t="shared" ref="AH53:AH54" si="183">VLOOKUP(AG53*AC53,biorisk,2,FALSE)</f>
        <v>-1</v>
      </c>
      <c r="AI53" s="173">
        <v>-1</v>
      </c>
      <c r="AJ53" s="173">
        <v>-1</v>
      </c>
      <c r="AK53" s="181" t="str">
        <f t="shared" si="36"/>
        <v>-1-1</v>
      </c>
      <c r="AL53" s="172" t="str">
        <f t="shared" si="162"/>
        <v>High Priority Data Gap</v>
      </c>
      <c r="AM53" s="296"/>
      <c r="AN53" s="351"/>
      <c r="AO53" s="351"/>
      <c r="AP53" s="351"/>
      <c r="AQ53" s="351"/>
      <c r="AR53" s="351"/>
      <c r="AS53" s="337" t="s">
        <v>654</v>
      </c>
      <c r="AT53" s="338" t="s">
        <v>653</v>
      </c>
      <c r="AU53" s="339">
        <v>-1</v>
      </c>
      <c r="AV53" s="335">
        <v>-1</v>
      </c>
      <c r="AW53" s="335">
        <v>-1</v>
      </c>
      <c r="AX53" s="335"/>
      <c r="AY53" s="181">
        <f t="shared" si="55"/>
        <v>-1</v>
      </c>
      <c r="AZ53" s="172" t="str">
        <f>VLOOKUP(BA53*AW53,biorisk,3,FALSE)</f>
        <v>High Priority Data Gap</v>
      </c>
      <c r="BA53" s="174">
        <f t="shared" ref="BA53:BA54" si="184">VLOOKUP(AU53*AV53,likelihood,2,FALSE)</f>
        <v>1</v>
      </c>
      <c r="BB53" s="174">
        <f t="shared" si="105"/>
        <v>-1</v>
      </c>
      <c r="BC53" s="173">
        <v>-1</v>
      </c>
      <c r="BD53" s="173">
        <v>-1</v>
      </c>
      <c r="BE53" s="181" t="str">
        <f t="shared" si="38"/>
        <v>-1-1</v>
      </c>
      <c r="BF53" s="172" t="str">
        <f t="shared" ref="BF53:BF54" si="185">VLOOKUP(BB53&amp;BD53,futurerisk,3,FALSE)</f>
        <v>High Priority Data Gap</v>
      </c>
      <c r="BG53" s="296"/>
      <c r="BH53" s="351"/>
      <c r="BI53" s="351"/>
      <c r="BJ53" s="351"/>
      <c r="BK53" s="351"/>
      <c r="BL53" s="351"/>
      <c r="BM53" s="337" t="s">
        <v>654</v>
      </c>
      <c r="BN53" s="338" t="s">
        <v>653</v>
      </c>
      <c r="BO53" s="339">
        <v>-1</v>
      </c>
      <c r="BP53" s="335">
        <v>-1</v>
      </c>
      <c r="BQ53" s="335">
        <v>-1</v>
      </c>
      <c r="BR53" s="335"/>
      <c r="BS53" s="181">
        <f t="shared" si="56"/>
        <v>-1</v>
      </c>
      <c r="BT53" s="172" t="str">
        <f>VLOOKUP(BU53*BQ53,biorisk,3,FALSE)</f>
        <v>High Priority Data Gap</v>
      </c>
      <c r="BU53" s="174">
        <f t="shared" ref="BU53:BU54" si="186">VLOOKUP(BO53*BP53,likelihood,2,FALSE)</f>
        <v>1</v>
      </c>
      <c r="BV53" s="174">
        <f t="shared" ref="BV53:BV54" si="187">VLOOKUP(BU53*BQ53,biorisk,2,FALSE)</f>
        <v>-1</v>
      </c>
      <c r="BW53" s="173">
        <v>-1</v>
      </c>
      <c r="BX53" s="173">
        <v>-1</v>
      </c>
      <c r="BY53" s="181" t="str">
        <f t="shared" si="39"/>
        <v>-1-1</v>
      </c>
      <c r="BZ53" s="172" t="str">
        <f t="shared" ref="BZ53:BZ54" si="188">VLOOKUP(BV53&amp;BX53,futurerisk,3,FALSE)</f>
        <v>High Priority Data Gap</v>
      </c>
      <c r="CA53" s="296"/>
      <c r="CB53" s="351"/>
      <c r="CC53" s="351"/>
      <c r="CD53" s="351"/>
      <c r="CE53" s="351"/>
      <c r="CF53" s="351"/>
      <c r="CG53" s="337" t="s">
        <v>654</v>
      </c>
      <c r="CH53" s="338" t="s">
        <v>653</v>
      </c>
      <c r="CI53" s="363" t="s">
        <v>476</v>
      </c>
      <c r="CJ53" s="339">
        <v>-1</v>
      </c>
      <c r="CK53" s="335">
        <v>-1</v>
      </c>
      <c r="CL53" s="335">
        <v>-1</v>
      </c>
      <c r="CM53" s="335"/>
      <c r="CN53" s="181">
        <f t="shared" si="57"/>
        <v>-1</v>
      </c>
      <c r="CO53" s="172" t="str">
        <f>VLOOKUP(CP53*CL53,biorisk,3,FALSE)</f>
        <v>High Priority Data Gap</v>
      </c>
      <c r="CP53" s="174">
        <f t="shared" si="134"/>
        <v>1</v>
      </c>
      <c r="CQ53" s="174">
        <f t="shared" si="135"/>
        <v>-1</v>
      </c>
      <c r="CR53" s="173">
        <v>-1</v>
      </c>
      <c r="CS53" s="173">
        <v>-1</v>
      </c>
      <c r="CT53" s="181" t="str">
        <f t="shared" si="41"/>
        <v>-1-1</v>
      </c>
      <c r="CU53" s="172" t="str">
        <f t="shared" si="42"/>
        <v>High Priority Data Gap</v>
      </c>
      <c r="CV53" s="296"/>
      <c r="DD53" s="337" t="s">
        <v>654</v>
      </c>
      <c r="DE53" s="338" t="s">
        <v>653</v>
      </c>
      <c r="DF53" s="339">
        <v>-1</v>
      </c>
      <c r="DG53" s="335">
        <v>-1</v>
      </c>
      <c r="DH53" s="335">
        <v>-1</v>
      </c>
      <c r="DI53" s="335"/>
      <c r="DJ53" s="181">
        <f t="shared" si="58"/>
        <v>-1</v>
      </c>
      <c r="DK53" s="172" t="str">
        <f>VLOOKUP(DL53*DH53,biorisk,3,FALSE)</f>
        <v>High Priority Data Gap</v>
      </c>
      <c r="DL53" s="174">
        <f t="shared" ref="DL53:DL54" si="189">VLOOKUP(DF53*DG53,likelihood,2,FALSE)</f>
        <v>1</v>
      </c>
      <c r="DM53" s="174">
        <f t="shared" ref="DM53:DM54" si="190">VLOOKUP(DL53*DH53,biorisk,2,FALSE)</f>
        <v>-1</v>
      </c>
      <c r="DN53" s="173">
        <v>-1</v>
      </c>
      <c r="DO53" s="173">
        <v>-1</v>
      </c>
      <c r="DP53" s="181" t="str">
        <f t="shared" si="43"/>
        <v>-1-1</v>
      </c>
      <c r="DQ53" s="172" t="str">
        <f t="shared" ref="DQ53:DQ54" si="191">VLOOKUP(DM53&amp;DO53,futurerisk,3,FALSE)</f>
        <v>High Priority Data Gap</v>
      </c>
      <c r="DR53" s="296"/>
      <c r="DS53" s="14"/>
      <c r="DT53" s="351"/>
      <c r="DU53" s="351"/>
      <c r="DV53" s="351"/>
      <c r="DW53" s="351"/>
      <c r="DX53" s="351"/>
      <c r="DY53" s="337" t="s">
        <v>654</v>
      </c>
      <c r="DZ53" s="338" t="s">
        <v>653</v>
      </c>
      <c r="EA53" s="339">
        <v>-1</v>
      </c>
      <c r="EB53" s="335">
        <v>-1</v>
      </c>
      <c r="EC53" s="335">
        <v>-1</v>
      </c>
      <c r="ED53" s="335"/>
      <c r="EE53" s="181">
        <f t="shared" si="59"/>
        <v>-1</v>
      </c>
      <c r="EF53" s="172" t="str">
        <f>VLOOKUP(EG53*EC53,biorisk,3,FALSE)</f>
        <v>High Priority Data Gap</v>
      </c>
      <c r="EG53" s="174">
        <f t="shared" ref="EG53" si="192">VLOOKUP(EA53*EB53,likelihood,2,FALSE)</f>
        <v>1</v>
      </c>
      <c r="EH53" s="174">
        <f t="shared" ref="EH53" si="193">VLOOKUP(EG53*EC53,biorisk,2,FALSE)</f>
        <v>-1</v>
      </c>
      <c r="EI53" s="173">
        <v>-1</v>
      </c>
      <c r="EJ53" s="173">
        <v>-1</v>
      </c>
      <c r="EK53" s="181" t="str">
        <f t="shared" si="47"/>
        <v>-1-1</v>
      </c>
      <c r="EL53" s="172" t="str">
        <f t="shared" ref="EL53" si="194">VLOOKUP(EH53&amp;EJ53,futurerisk,3,FALSE)</f>
        <v>High Priority Data Gap</v>
      </c>
      <c r="EM53" s="296"/>
      <c r="EN53" s="14"/>
      <c r="EO53" s="336"/>
      <c r="EP53" s="336"/>
      <c r="EQ53" s="336"/>
      <c r="ER53" s="336"/>
      <c r="ES53" s="336"/>
      <c r="ET53" s="337" t="s">
        <v>654</v>
      </c>
      <c r="EU53" s="338" t="s">
        <v>653</v>
      </c>
      <c r="EV53" s="339">
        <v>-1</v>
      </c>
      <c r="EW53" s="335">
        <v>-1</v>
      </c>
      <c r="EX53" s="335">
        <v>-1</v>
      </c>
      <c r="EY53" s="335"/>
      <c r="EZ53" s="181">
        <f t="shared" si="122"/>
        <v>-1</v>
      </c>
      <c r="FA53" s="172" t="str">
        <f t="shared" si="180"/>
        <v>High Priority Data Gap</v>
      </c>
      <c r="FB53" s="174">
        <f t="shared" si="181"/>
        <v>1</v>
      </c>
      <c r="FC53" s="174">
        <f t="shared" si="182"/>
        <v>-1</v>
      </c>
      <c r="FD53" s="173">
        <v>-1</v>
      </c>
      <c r="FE53" s="173">
        <v>-1</v>
      </c>
      <c r="FF53" s="181" t="str">
        <f t="shared" si="49"/>
        <v>-1-1</v>
      </c>
      <c r="FG53" s="172" t="str">
        <f t="shared" ref="FG53:FG56" si="195">VLOOKUP(FC53&amp;FE53,futurerisk,3,FALSE)</f>
        <v>High Priority Data Gap</v>
      </c>
      <c r="FH53" s="296"/>
      <c r="FI53" s="14"/>
      <c r="FJ53" s="336"/>
      <c r="FK53" s="336"/>
      <c r="FL53" s="336"/>
      <c r="FM53" s="336"/>
      <c r="FN53" s="336"/>
      <c r="FO53" s="337" t="s">
        <v>654</v>
      </c>
      <c r="FP53" s="338" t="s">
        <v>653</v>
      </c>
      <c r="FQ53" s="339">
        <v>-1</v>
      </c>
      <c r="FR53" s="335">
        <v>-1</v>
      </c>
      <c r="FS53" s="335">
        <v>-1</v>
      </c>
      <c r="FT53" s="335"/>
      <c r="FU53" s="181">
        <f t="shared" si="123"/>
        <v>-1</v>
      </c>
      <c r="FV53" s="172" t="str">
        <f t="shared" si="124"/>
        <v>High Priority Data Gap</v>
      </c>
      <c r="FW53" s="174">
        <f t="shared" si="125"/>
        <v>1</v>
      </c>
      <c r="FX53" s="174">
        <f t="shared" si="126"/>
        <v>-1</v>
      </c>
      <c r="FY53" s="173">
        <v>-1</v>
      </c>
      <c r="FZ53" s="173">
        <v>-1</v>
      </c>
      <c r="GA53" s="181" t="str">
        <f t="shared" si="50"/>
        <v>-1-1</v>
      </c>
      <c r="GB53" s="172" t="str">
        <f t="shared" si="127"/>
        <v>High Priority Data Gap</v>
      </c>
      <c r="GC53" s="296"/>
      <c r="GD53" s="14"/>
      <c r="GE53" s="336"/>
      <c r="GF53" s="336"/>
      <c r="GG53" s="336"/>
      <c r="GH53" s="336"/>
      <c r="GI53" s="336"/>
      <c r="GJ53" s="337" t="s">
        <v>654</v>
      </c>
      <c r="GK53" s="338" t="s">
        <v>653</v>
      </c>
      <c r="GL53" s="339">
        <v>-1</v>
      </c>
      <c r="GM53" s="335">
        <v>-1</v>
      </c>
      <c r="GN53" s="335">
        <v>-1</v>
      </c>
      <c r="GO53" s="335"/>
      <c r="GP53" s="181">
        <f t="shared" si="60"/>
        <v>-1</v>
      </c>
      <c r="GQ53" s="172" t="str">
        <f>VLOOKUP(GR53*GN53,biorisk,3,FALSE)</f>
        <v>High Priority Data Gap</v>
      </c>
      <c r="GR53" s="380">
        <f t="shared" si="32"/>
        <v>1</v>
      </c>
      <c r="GS53" s="174">
        <f t="shared" si="128"/>
        <v>-1</v>
      </c>
      <c r="GT53" s="173">
        <v>-1</v>
      </c>
      <c r="GU53" s="173">
        <v>-1</v>
      </c>
      <c r="GV53" s="181" t="str">
        <f t="shared" si="51"/>
        <v>-1-1</v>
      </c>
      <c r="GW53" s="172" t="str">
        <f t="shared" si="52"/>
        <v>High Priority Data Gap</v>
      </c>
      <c r="GX53" s="296"/>
      <c r="GY53" s="14"/>
      <c r="GZ53" s="336"/>
      <c r="HA53" s="336"/>
      <c r="HB53" s="336"/>
      <c r="HC53" s="336"/>
      <c r="HD53" s="336"/>
      <c r="HE53" s="337" t="s">
        <v>654</v>
      </c>
      <c r="HF53" s="338" t="s">
        <v>653</v>
      </c>
    </row>
    <row r="54" spans="1:214" ht="100" customHeight="1">
      <c r="A54" s="178" t="s">
        <v>162</v>
      </c>
      <c r="B54" s="175" t="s">
        <v>96</v>
      </c>
      <c r="C54" s="175" t="s">
        <v>39</v>
      </c>
      <c r="D54" s="15" t="s">
        <v>100</v>
      </c>
      <c r="E54" s="498">
        <v>50</v>
      </c>
      <c r="F54" s="37" t="s">
        <v>349</v>
      </c>
      <c r="G54" s="339">
        <v>1</v>
      </c>
      <c r="H54" s="335">
        <v>1</v>
      </c>
      <c r="I54" s="335">
        <v>1</v>
      </c>
      <c r="J54" s="341">
        <v>1</v>
      </c>
      <c r="K54" s="181">
        <f t="shared" si="53"/>
        <v>1</v>
      </c>
      <c r="L54" s="172" t="str">
        <f t="shared" si="109"/>
        <v>Very Low</v>
      </c>
      <c r="M54" s="174">
        <f t="shared" si="110"/>
        <v>1</v>
      </c>
      <c r="N54" s="174">
        <f>VLOOKUP(M54*I54,biorisk,2,FALSE)</f>
        <v>1</v>
      </c>
      <c r="O54" s="181">
        <v>1</v>
      </c>
      <c r="P54" s="173">
        <v>4</v>
      </c>
      <c r="Q54" s="181" t="str">
        <f t="shared" si="34"/>
        <v>14</v>
      </c>
      <c r="R54" s="172" t="str">
        <f t="shared" si="129"/>
        <v>Low</v>
      </c>
      <c r="S54" s="296"/>
      <c r="T54" s="336"/>
      <c r="U54" s="336"/>
      <c r="V54" s="336"/>
      <c r="W54" s="336"/>
      <c r="X54" s="336"/>
      <c r="Y54" s="337" t="s">
        <v>654</v>
      </c>
      <c r="Z54" s="338" t="s">
        <v>653</v>
      </c>
      <c r="AA54" s="339">
        <v>1</v>
      </c>
      <c r="AB54" s="335">
        <v>1</v>
      </c>
      <c r="AC54" s="335">
        <v>1</v>
      </c>
      <c r="AD54" s="341">
        <v>1</v>
      </c>
      <c r="AE54" s="181">
        <f t="shared" si="54"/>
        <v>1</v>
      </c>
      <c r="AF54" s="172" t="str">
        <f t="shared" ref="AF54" si="196">VLOOKUP(AG54*AC54,biorisk,3,FALSE)</f>
        <v>Very Low</v>
      </c>
      <c r="AG54" s="174">
        <f t="shared" si="179"/>
        <v>1</v>
      </c>
      <c r="AH54" s="174">
        <f t="shared" si="183"/>
        <v>1</v>
      </c>
      <c r="AI54" s="181">
        <v>1</v>
      </c>
      <c r="AJ54" s="173">
        <v>4</v>
      </c>
      <c r="AK54" s="181" t="str">
        <f t="shared" si="36"/>
        <v>14</v>
      </c>
      <c r="AL54" s="172" t="str">
        <f t="shared" si="162"/>
        <v>Low</v>
      </c>
      <c r="AM54" s="296"/>
      <c r="AN54" s="351"/>
      <c r="AO54" s="351"/>
      <c r="AP54" s="351"/>
      <c r="AQ54" s="351"/>
      <c r="AR54" s="351"/>
      <c r="AS54" s="337" t="s">
        <v>654</v>
      </c>
      <c r="AT54" s="338" t="s">
        <v>653</v>
      </c>
      <c r="AU54" s="339">
        <v>1</v>
      </c>
      <c r="AV54" s="335">
        <v>1</v>
      </c>
      <c r="AW54" s="335">
        <v>1</v>
      </c>
      <c r="AX54" s="341">
        <v>1</v>
      </c>
      <c r="AY54" s="181">
        <f t="shared" si="55"/>
        <v>1</v>
      </c>
      <c r="AZ54" s="172" t="str">
        <f t="shared" ref="AZ54" si="197">VLOOKUP(BA54*AW54,biorisk,3,FALSE)</f>
        <v>Very Low</v>
      </c>
      <c r="BA54" s="174">
        <f t="shared" si="184"/>
        <v>1</v>
      </c>
      <c r="BB54" s="174">
        <f t="shared" si="105"/>
        <v>1</v>
      </c>
      <c r="BC54" s="181">
        <v>1</v>
      </c>
      <c r="BD54" s="173">
        <v>4</v>
      </c>
      <c r="BE54" s="181" t="str">
        <f t="shared" si="38"/>
        <v>14</v>
      </c>
      <c r="BF54" s="172" t="str">
        <f t="shared" si="185"/>
        <v>Low</v>
      </c>
      <c r="BG54" s="296"/>
      <c r="BH54" s="351"/>
      <c r="BI54" s="351"/>
      <c r="BJ54" s="351"/>
      <c r="BK54" s="351"/>
      <c r="BL54" s="351"/>
      <c r="BM54" s="337" t="s">
        <v>654</v>
      </c>
      <c r="BN54" s="338" t="s">
        <v>653</v>
      </c>
      <c r="BO54" s="339">
        <v>1</v>
      </c>
      <c r="BP54" s="335">
        <v>1</v>
      </c>
      <c r="BQ54" s="335">
        <v>1</v>
      </c>
      <c r="BR54" s="341">
        <v>1</v>
      </c>
      <c r="BS54" s="181">
        <f t="shared" si="56"/>
        <v>1</v>
      </c>
      <c r="BT54" s="172" t="str">
        <f t="shared" ref="BT54" si="198">VLOOKUP(BU54*BQ54,biorisk,3,FALSE)</f>
        <v>Very Low</v>
      </c>
      <c r="BU54" s="174">
        <f t="shared" si="186"/>
        <v>1</v>
      </c>
      <c r="BV54" s="174">
        <f t="shared" si="187"/>
        <v>1</v>
      </c>
      <c r="BW54" s="181">
        <v>1</v>
      </c>
      <c r="BX54" s="173">
        <v>4</v>
      </c>
      <c r="BY54" s="181" t="str">
        <f t="shared" si="39"/>
        <v>14</v>
      </c>
      <c r="BZ54" s="172" t="str">
        <f t="shared" si="188"/>
        <v>Low</v>
      </c>
      <c r="CA54" s="296"/>
      <c r="CB54" s="351"/>
      <c r="CC54" s="351"/>
      <c r="CD54" s="351"/>
      <c r="CE54" s="351"/>
      <c r="CF54" s="351"/>
      <c r="CG54" s="337" t="s">
        <v>654</v>
      </c>
      <c r="CH54" s="338" t="s">
        <v>653</v>
      </c>
      <c r="CI54" s="363" t="s">
        <v>349</v>
      </c>
      <c r="CJ54" s="339">
        <v>1</v>
      </c>
      <c r="CK54" s="335">
        <v>1</v>
      </c>
      <c r="CL54" s="335">
        <v>1</v>
      </c>
      <c r="CM54" s="341">
        <v>1</v>
      </c>
      <c r="CN54" s="181">
        <f t="shared" si="57"/>
        <v>1</v>
      </c>
      <c r="CO54" s="172" t="str">
        <f t="shared" ref="CO54" si="199">VLOOKUP(CP54*CL54,biorisk,3,FALSE)</f>
        <v>Very Low</v>
      </c>
      <c r="CP54" s="174">
        <f t="shared" si="134"/>
        <v>1</v>
      </c>
      <c r="CQ54" s="174">
        <f t="shared" si="135"/>
        <v>1</v>
      </c>
      <c r="CR54" s="181">
        <v>1</v>
      </c>
      <c r="CS54" s="173">
        <v>4</v>
      </c>
      <c r="CT54" s="181" t="str">
        <f t="shared" si="41"/>
        <v>14</v>
      </c>
      <c r="CU54" s="172" t="str">
        <f t="shared" si="42"/>
        <v>Low</v>
      </c>
      <c r="CV54" s="296"/>
      <c r="DD54" s="337" t="s">
        <v>654</v>
      </c>
      <c r="DE54" s="338" t="s">
        <v>653</v>
      </c>
      <c r="DF54" s="339">
        <v>1</v>
      </c>
      <c r="DG54" s="335">
        <v>1</v>
      </c>
      <c r="DH54" s="335">
        <v>1</v>
      </c>
      <c r="DI54" s="341">
        <v>1</v>
      </c>
      <c r="DJ54" s="181">
        <f t="shared" si="58"/>
        <v>1</v>
      </c>
      <c r="DK54" s="172" t="str">
        <f t="shared" ref="DK54" si="200">VLOOKUP(DL54*DH54,biorisk,3,FALSE)</f>
        <v>Very Low</v>
      </c>
      <c r="DL54" s="174">
        <f t="shared" si="189"/>
        <v>1</v>
      </c>
      <c r="DM54" s="174">
        <f t="shared" si="190"/>
        <v>1</v>
      </c>
      <c r="DN54" s="181">
        <v>1</v>
      </c>
      <c r="DO54" s="173">
        <v>4</v>
      </c>
      <c r="DP54" s="181" t="str">
        <f t="shared" si="43"/>
        <v>14</v>
      </c>
      <c r="DQ54" s="172" t="str">
        <f t="shared" si="191"/>
        <v>Low</v>
      </c>
      <c r="DR54" s="296"/>
      <c r="DS54" s="14"/>
      <c r="DT54" s="351"/>
      <c r="DU54" s="351"/>
      <c r="DV54" s="351"/>
      <c r="DW54" s="351"/>
      <c r="DX54" s="351"/>
      <c r="DY54" s="337" t="s">
        <v>654</v>
      </c>
      <c r="DZ54" s="338" t="s">
        <v>653</v>
      </c>
      <c r="EA54" s="339"/>
      <c r="EB54" s="335"/>
      <c r="EC54" s="335"/>
      <c r="ED54" s="341"/>
      <c r="EE54" s="181">
        <f t="shared" si="59"/>
        <v>0</v>
      </c>
      <c r="EF54" s="172" t="str">
        <f t="shared" si="166"/>
        <v>Low Priority Data Gap</v>
      </c>
      <c r="EG54" s="380">
        <f t="shared" si="167"/>
        <v>0</v>
      </c>
      <c r="EH54" s="379">
        <f t="shared" si="168"/>
        <v>0</v>
      </c>
      <c r="EI54" s="181"/>
      <c r="EJ54" s="173"/>
      <c r="EK54" s="181" t="str">
        <f t="shared" si="47"/>
        <v>0</v>
      </c>
      <c r="EL54" s="172" t="str">
        <f t="shared" si="169"/>
        <v>Low Priority Data Gap</v>
      </c>
      <c r="EM54" s="296"/>
      <c r="EN54" s="14"/>
      <c r="EO54" s="336"/>
      <c r="EP54" s="336"/>
      <c r="EQ54" s="336"/>
      <c r="ER54" s="336"/>
      <c r="ES54" s="336"/>
      <c r="ET54" s="337" t="s">
        <v>654</v>
      </c>
      <c r="EU54" s="338" t="s">
        <v>653</v>
      </c>
      <c r="EV54" s="339">
        <v>1</v>
      </c>
      <c r="EW54" s="335">
        <v>1</v>
      </c>
      <c r="EX54" s="335">
        <v>1</v>
      </c>
      <c r="EY54" s="341">
        <v>1</v>
      </c>
      <c r="EZ54" s="181">
        <f t="shared" si="122"/>
        <v>1</v>
      </c>
      <c r="FA54" s="172" t="str">
        <f t="shared" si="180"/>
        <v>Very Low</v>
      </c>
      <c r="FB54" s="174">
        <f t="shared" si="181"/>
        <v>1</v>
      </c>
      <c r="FC54" s="174">
        <f t="shared" si="182"/>
        <v>1</v>
      </c>
      <c r="FD54" s="181">
        <v>1</v>
      </c>
      <c r="FE54" s="173">
        <v>4</v>
      </c>
      <c r="FF54" s="181" t="str">
        <f t="shared" si="49"/>
        <v>14</v>
      </c>
      <c r="FG54" s="172" t="str">
        <f t="shared" si="195"/>
        <v>Low</v>
      </c>
      <c r="FH54" s="296"/>
      <c r="FI54" s="14"/>
      <c r="FJ54" s="336"/>
      <c r="FK54" s="336"/>
      <c r="FL54" s="336"/>
      <c r="FM54" s="336"/>
      <c r="FN54" s="336"/>
      <c r="FO54" s="337" t="s">
        <v>654</v>
      </c>
      <c r="FP54" s="338" t="s">
        <v>653</v>
      </c>
      <c r="FQ54" s="339">
        <v>1</v>
      </c>
      <c r="FR54" s="335">
        <v>1</v>
      </c>
      <c r="FS54" s="335">
        <v>1</v>
      </c>
      <c r="FT54" s="341">
        <v>1</v>
      </c>
      <c r="FU54" s="181">
        <f t="shared" si="123"/>
        <v>1</v>
      </c>
      <c r="FV54" s="172" t="str">
        <f t="shared" si="124"/>
        <v>Very Low</v>
      </c>
      <c r="FW54" s="174">
        <f t="shared" si="125"/>
        <v>1</v>
      </c>
      <c r="FX54" s="174">
        <f t="shared" si="126"/>
        <v>1</v>
      </c>
      <c r="FY54" s="181">
        <v>1</v>
      </c>
      <c r="FZ54" s="173">
        <v>4</v>
      </c>
      <c r="GA54" s="181" t="str">
        <f t="shared" si="50"/>
        <v>14</v>
      </c>
      <c r="GB54" s="172" t="str">
        <f t="shared" si="127"/>
        <v>Low</v>
      </c>
      <c r="GC54" s="296"/>
      <c r="GD54" s="14"/>
      <c r="GE54" s="336"/>
      <c r="GF54" s="336"/>
      <c r="GG54" s="336"/>
      <c r="GH54" s="336"/>
      <c r="GI54" s="336"/>
      <c r="GJ54" s="337" t="s">
        <v>654</v>
      </c>
      <c r="GK54" s="338" t="s">
        <v>653</v>
      </c>
      <c r="GL54" s="339">
        <v>1</v>
      </c>
      <c r="GM54" s="335">
        <v>1</v>
      </c>
      <c r="GN54" s="335">
        <v>1</v>
      </c>
      <c r="GO54" s="341">
        <v>1</v>
      </c>
      <c r="GP54" s="181">
        <f t="shared" si="60"/>
        <v>1</v>
      </c>
      <c r="GQ54" s="172" t="str">
        <f t="shared" ref="GQ54" si="201">VLOOKUP(GR54*GN54,biorisk,3,FALSE)</f>
        <v>Very Low</v>
      </c>
      <c r="GR54" s="380">
        <f t="shared" si="32"/>
        <v>1</v>
      </c>
      <c r="GS54" s="174">
        <f t="shared" si="128"/>
        <v>1</v>
      </c>
      <c r="GT54" s="181">
        <v>1</v>
      </c>
      <c r="GU54" s="173">
        <v>4</v>
      </c>
      <c r="GV54" s="181" t="str">
        <f t="shared" si="51"/>
        <v>14</v>
      </c>
      <c r="GW54" s="172" t="str">
        <f t="shared" si="52"/>
        <v>Low</v>
      </c>
      <c r="GX54" s="296"/>
      <c r="GY54" s="14"/>
      <c r="GZ54" s="336"/>
      <c r="HA54" s="336"/>
      <c r="HB54" s="336"/>
      <c r="HC54" s="336"/>
      <c r="HD54" s="336"/>
      <c r="HE54" s="337" t="s">
        <v>654</v>
      </c>
      <c r="HF54" s="338" t="s">
        <v>653</v>
      </c>
    </row>
    <row r="55" spans="1:214" ht="100" customHeight="1">
      <c r="A55" s="178" t="s">
        <v>162</v>
      </c>
      <c r="B55" s="176" t="s">
        <v>96</v>
      </c>
      <c r="C55" s="176" t="s">
        <v>39</v>
      </c>
      <c r="D55" s="39" t="s">
        <v>101</v>
      </c>
      <c r="E55" s="497">
        <v>51</v>
      </c>
      <c r="F55" s="37" t="s">
        <v>730</v>
      </c>
      <c r="G55" s="339">
        <v>5</v>
      </c>
      <c r="H55" s="335">
        <v>5</v>
      </c>
      <c r="I55" s="335">
        <v>2</v>
      </c>
      <c r="J55" s="341" t="s">
        <v>731</v>
      </c>
      <c r="K55" s="181">
        <f t="shared" si="53"/>
        <v>10</v>
      </c>
      <c r="L55" s="172" t="str">
        <f t="shared" si="109"/>
        <v>Moderate</v>
      </c>
      <c r="M55" s="174">
        <f t="shared" si="110"/>
        <v>5</v>
      </c>
      <c r="N55" s="174">
        <f>VLOOKUP(M55*I55,biorisk,2,FALSE)</f>
        <v>3</v>
      </c>
      <c r="O55" s="173">
        <v>3</v>
      </c>
      <c r="P55" s="173">
        <v>4</v>
      </c>
      <c r="Q55" s="181" t="str">
        <f t="shared" si="34"/>
        <v>34</v>
      </c>
      <c r="R55" s="172" t="str">
        <f t="shared" si="129"/>
        <v>High</v>
      </c>
      <c r="S55" s="296"/>
      <c r="T55" s="336"/>
      <c r="U55" s="336"/>
      <c r="V55" s="336"/>
      <c r="W55" s="336"/>
      <c r="X55" s="336"/>
      <c r="Y55" s="337" t="s">
        <v>732</v>
      </c>
      <c r="Z55" s="338" t="s">
        <v>733</v>
      </c>
      <c r="AA55" s="339">
        <v>5</v>
      </c>
      <c r="AB55" s="335">
        <v>5</v>
      </c>
      <c r="AC55" s="335">
        <v>1</v>
      </c>
      <c r="AD55" s="341" t="s">
        <v>734</v>
      </c>
      <c r="AE55" s="181">
        <f t="shared" si="54"/>
        <v>5</v>
      </c>
      <c r="AF55" s="172" t="str">
        <f t="shared" si="130"/>
        <v>Low</v>
      </c>
      <c r="AG55" s="174">
        <f t="shared" si="131"/>
        <v>5</v>
      </c>
      <c r="AH55" s="174">
        <f t="shared" si="150"/>
        <v>2</v>
      </c>
      <c r="AI55" s="173">
        <v>3</v>
      </c>
      <c r="AJ55" s="173">
        <v>4</v>
      </c>
      <c r="AK55" s="181" t="str">
        <f t="shared" si="36"/>
        <v>24</v>
      </c>
      <c r="AL55" s="172" t="str">
        <f t="shared" si="162"/>
        <v>Moderate</v>
      </c>
      <c r="AM55" s="296"/>
      <c r="AN55" s="351"/>
      <c r="AO55" s="351"/>
      <c r="AP55" s="351"/>
      <c r="AQ55" s="351"/>
      <c r="AR55" s="351"/>
      <c r="AS55" s="337" t="s">
        <v>732</v>
      </c>
      <c r="AT55" s="338" t="s">
        <v>733</v>
      </c>
      <c r="AU55" s="453">
        <v>5</v>
      </c>
      <c r="AV55" s="451">
        <v>5</v>
      </c>
      <c r="AW55" s="451">
        <v>5</v>
      </c>
      <c r="AX55" s="454" t="s">
        <v>164</v>
      </c>
      <c r="AY55" s="181">
        <f t="shared" si="55"/>
        <v>25</v>
      </c>
      <c r="AZ55" s="172" t="str">
        <f t="shared" si="151"/>
        <v>Very High</v>
      </c>
      <c r="BA55" s="435">
        <f t="shared" si="152"/>
        <v>5</v>
      </c>
      <c r="BB55" s="452">
        <f t="shared" si="105"/>
        <v>5</v>
      </c>
      <c r="BC55" s="438">
        <v>3</v>
      </c>
      <c r="BD55" s="173">
        <v>5</v>
      </c>
      <c r="BE55" s="181" t="str">
        <f t="shared" si="38"/>
        <v>55</v>
      </c>
      <c r="BF55" s="172" t="str">
        <f t="shared" si="171"/>
        <v>Very High</v>
      </c>
      <c r="BG55" s="296"/>
      <c r="BH55" s="351"/>
      <c r="BI55" s="351"/>
      <c r="BJ55" s="351"/>
      <c r="BK55" s="351"/>
      <c r="BL55" s="351"/>
      <c r="BM55" s="337" t="s">
        <v>732</v>
      </c>
      <c r="BN55" s="338" t="s">
        <v>733</v>
      </c>
      <c r="BO55" s="339">
        <v>5</v>
      </c>
      <c r="BP55" s="335">
        <v>5</v>
      </c>
      <c r="BQ55" s="335">
        <v>3</v>
      </c>
      <c r="BR55" s="341" t="s">
        <v>164</v>
      </c>
      <c r="BS55" s="181">
        <f t="shared" si="56"/>
        <v>15</v>
      </c>
      <c r="BT55" s="172" t="str">
        <f t="shared" si="153"/>
        <v>High</v>
      </c>
      <c r="BU55" s="174">
        <f t="shared" si="154"/>
        <v>5</v>
      </c>
      <c r="BV55" s="174">
        <f t="shared" si="155"/>
        <v>4</v>
      </c>
      <c r="BW55" s="173">
        <v>3</v>
      </c>
      <c r="BX55" s="173">
        <v>5</v>
      </c>
      <c r="BY55" s="181" t="str">
        <f t="shared" si="39"/>
        <v>45</v>
      </c>
      <c r="BZ55" s="172" t="str">
        <f t="shared" si="10"/>
        <v>Very High</v>
      </c>
      <c r="CA55" s="296"/>
      <c r="CB55" s="351"/>
      <c r="CC55" s="351"/>
      <c r="CD55" s="351"/>
      <c r="CE55" s="351"/>
      <c r="CF55" s="351"/>
      <c r="CG55" s="337" t="s">
        <v>732</v>
      </c>
      <c r="CH55" s="338" t="s">
        <v>733</v>
      </c>
      <c r="CI55" s="363" t="s">
        <v>358</v>
      </c>
      <c r="CJ55" s="335">
        <v>5</v>
      </c>
      <c r="CK55" s="335">
        <v>5</v>
      </c>
      <c r="CL55" s="335">
        <v>1</v>
      </c>
      <c r="CM55" s="341" t="s">
        <v>186</v>
      </c>
      <c r="CN55" s="181">
        <f t="shared" si="57"/>
        <v>5</v>
      </c>
      <c r="CO55" s="172" t="str">
        <f t="shared" si="133"/>
        <v>Low</v>
      </c>
      <c r="CP55" s="174">
        <f t="shared" si="134"/>
        <v>5</v>
      </c>
      <c r="CQ55" s="174">
        <f t="shared" si="135"/>
        <v>2</v>
      </c>
      <c r="CR55" s="173">
        <v>3</v>
      </c>
      <c r="CS55" s="173">
        <v>4</v>
      </c>
      <c r="CT55" s="181" t="str">
        <f t="shared" si="41"/>
        <v>24</v>
      </c>
      <c r="CU55" s="172" t="str">
        <f t="shared" si="42"/>
        <v>Moderate</v>
      </c>
      <c r="CV55" s="296"/>
      <c r="CW55" s="364"/>
      <c r="CX55" s="364" t="s">
        <v>735</v>
      </c>
      <c r="CZ55" s="365"/>
      <c r="DA55" s="365" t="s">
        <v>645</v>
      </c>
      <c r="DB55" s="365"/>
      <c r="DC55" s="365"/>
      <c r="DD55" s="337" t="s">
        <v>732</v>
      </c>
      <c r="DE55" s="338" t="s">
        <v>733</v>
      </c>
      <c r="DF55" s="339">
        <v>-1</v>
      </c>
      <c r="DG55" s="335">
        <v>-1</v>
      </c>
      <c r="DH55" s="335">
        <v>-1</v>
      </c>
      <c r="DI55" s="341"/>
      <c r="DJ55" s="181">
        <f t="shared" si="58"/>
        <v>-1</v>
      </c>
      <c r="DK55" s="172" t="str">
        <f t="shared" si="156"/>
        <v>High Priority Data Gap</v>
      </c>
      <c r="DL55" s="174">
        <f t="shared" si="157"/>
        <v>1</v>
      </c>
      <c r="DM55" s="379">
        <f t="shared" si="158"/>
        <v>-1</v>
      </c>
      <c r="DN55" s="173">
        <v>-1</v>
      </c>
      <c r="DO55" s="173">
        <v>-1</v>
      </c>
      <c r="DP55" s="181" t="str">
        <f t="shared" si="43"/>
        <v>-1-1</v>
      </c>
      <c r="DQ55" s="172" t="str">
        <f t="shared" si="159"/>
        <v>High Priority Data Gap</v>
      </c>
      <c r="DR55" s="296"/>
      <c r="DS55" s="14"/>
      <c r="DT55" s="351"/>
      <c r="DU55" s="351"/>
      <c r="DV55" s="351"/>
      <c r="DW55" s="351"/>
      <c r="DX55" s="351"/>
      <c r="DY55" s="337" t="s">
        <v>732</v>
      </c>
      <c r="DZ55" s="338" t="s">
        <v>733</v>
      </c>
      <c r="EA55" s="339">
        <v>-1</v>
      </c>
      <c r="EB55" s="335">
        <v>-1</v>
      </c>
      <c r="EC55" s="335">
        <v>-1</v>
      </c>
      <c r="ED55" s="335"/>
      <c r="EE55" s="181">
        <f t="shared" si="59"/>
        <v>-1</v>
      </c>
      <c r="EF55" s="172" t="str">
        <f t="shared" ref="EF55:EF69" si="202">VLOOKUP(EG55*EC55,biorisk,3,FALSE)</f>
        <v>High Priority Data Gap</v>
      </c>
      <c r="EG55" s="174">
        <f t="shared" si="167"/>
        <v>1</v>
      </c>
      <c r="EH55" s="174">
        <f t="shared" si="168"/>
        <v>-1</v>
      </c>
      <c r="EI55" s="173">
        <v>-1</v>
      </c>
      <c r="EJ55" s="173">
        <v>-1</v>
      </c>
      <c r="EK55" s="181" t="str">
        <f t="shared" si="47"/>
        <v>-1-1</v>
      </c>
      <c r="EL55" s="172" t="str">
        <f t="shared" si="169"/>
        <v>High Priority Data Gap</v>
      </c>
      <c r="EM55" s="296"/>
      <c r="EN55" s="14"/>
      <c r="EO55" s="336"/>
      <c r="EP55" s="336"/>
      <c r="EQ55" s="336"/>
      <c r="ER55" s="336"/>
      <c r="ES55" s="336"/>
      <c r="ET55" s="337" t="s">
        <v>732</v>
      </c>
      <c r="EU55" s="338" t="s">
        <v>733</v>
      </c>
      <c r="EV55" s="339">
        <v>-1</v>
      </c>
      <c r="EW55" s="335">
        <v>-1</v>
      </c>
      <c r="EX55" s="335">
        <v>-1</v>
      </c>
      <c r="EY55" s="335"/>
      <c r="EZ55" s="181">
        <f t="shared" si="122"/>
        <v>-1</v>
      </c>
      <c r="FA55" s="172" t="str">
        <f t="shared" si="180"/>
        <v>High Priority Data Gap</v>
      </c>
      <c r="FB55" s="174">
        <f t="shared" si="181"/>
        <v>1</v>
      </c>
      <c r="FC55" s="174">
        <f t="shared" si="182"/>
        <v>-1</v>
      </c>
      <c r="FD55" s="173">
        <v>-1</v>
      </c>
      <c r="FE55" s="173">
        <v>-1</v>
      </c>
      <c r="FF55" s="181" t="str">
        <f t="shared" si="49"/>
        <v>-1-1</v>
      </c>
      <c r="FG55" s="172" t="str">
        <f t="shared" si="195"/>
        <v>High Priority Data Gap</v>
      </c>
      <c r="FH55" s="296"/>
      <c r="FI55" s="14"/>
      <c r="FJ55" s="336"/>
      <c r="FK55" s="336"/>
      <c r="FL55" s="336"/>
      <c r="FM55" s="336"/>
      <c r="FN55" s="336"/>
      <c r="FO55" s="337" t="s">
        <v>732</v>
      </c>
      <c r="FP55" s="338" t="s">
        <v>733</v>
      </c>
      <c r="FQ55" s="339">
        <v>-1</v>
      </c>
      <c r="FR55" s="335">
        <v>-1</v>
      </c>
      <c r="FS55" s="335">
        <v>-1</v>
      </c>
      <c r="FT55" s="335"/>
      <c r="FU55" s="181">
        <f t="shared" si="123"/>
        <v>-1</v>
      </c>
      <c r="FV55" s="172" t="str">
        <f t="shared" si="124"/>
        <v>High Priority Data Gap</v>
      </c>
      <c r="FW55" s="174">
        <f t="shared" si="125"/>
        <v>1</v>
      </c>
      <c r="FX55" s="174">
        <f t="shared" si="126"/>
        <v>-1</v>
      </c>
      <c r="FY55" s="173">
        <v>-1</v>
      </c>
      <c r="FZ55" s="173">
        <v>-1</v>
      </c>
      <c r="GA55" s="181" t="str">
        <f t="shared" si="50"/>
        <v>-1-1</v>
      </c>
      <c r="GB55" s="172" t="str">
        <f t="shared" si="127"/>
        <v>High Priority Data Gap</v>
      </c>
      <c r="GC55" s="296"/>
      <c r="GD55" s="14"/>
      <c r="GE55" s="336"/>
      <c r="GF55" s="336"/>
      <c r="GG55" s="336"/>
      <c r="GH55" s="336"/>
      <c r="GI55" s="336"/>
      <c r="GJ55" s="337" t="s">
        <v>732</v>
      </c>
      <c r="GK55" s="338" t="s">
        <v>733</v>
      </c>
      <c r="GL55" s="339">
        <v>-1</v>
      </c>
      <c r="GM55" s="335">
        <v>-1</v>
      </c>
      <c r="GN55" s="335">
        <v>-1</v>
      </c>
      <c r="GO55" s="341"/>
      <c r="GP55" s="181">
        <f t="shared" si="60"/>
        <v>-1</v>
      </c>
      <c r="GQ55" s="172" t="str">
        <f t="shared" si="31"/>
        <v>High Priority Data Gap</v>
      </c>
      <c r="GR55" s="380">
        <f t="shared" si="32"/>
        <v>1</v>
      </c>
      <c r="GS55" s="379">
        <f t="shared" si="128"/>
        <v>-1</v>
      </c>
      <c r="GT55" s="173">
        <v>-1</v>
      </c>
      <c r="GU55" s="173">
        <v>-1</v>
      </c>
      <c r="GV55" s="181" t="str">
        <f t="shared" si="51"/>
        <v>-1-1</v>
      </c>
      <c r="GW55" s="172" t="str">
        <f t="shared" si="52"/>
        <v>High Priority Data Gap</v>
      </c>
      <c r="GX55" s="296"/>
      <c r="GY55" s="14"/>
      <c r="GZ55" s="336"/>
      <c r="HA55" s="336"/>
      <c r="HB55" s="336"/>
      <c r="HC55" s="336"/>
      <c r="HD55" s="336"/>
      <c r="HE55" s="337" t="s">
        <v>732</v>
      </c>
      <c r="HF55" s="338" t="s">
        <v>733</v>
      </c>
    </row>
    <row r="56" spans="1:214" ht="100" customHeight="1" thickBot="1">
      <c r="A56" s="178" t="s">
        <v>162</v>
      </c>
      <c r="B56" s="176" t="s">
        <v>96</v>
      </c>
      <c r="C56" s="176" t="s">
        <v>39</v>
      </c>
      <c r="D56" s="39" t="s">
        <v>102</v>
      </c>
      <c r="E56" s="497">
        <v>52</v>
      </c>
      <c r="F56" s="37" t="s">
        <v>380</v>
      </c>
      <c r="G56" s="339">
        <v>-1</v>
      </c>
      <c r="H56" s="335">
        <v>-1</v>
      </c>
      <c r="I56" s="335">
        <v>-1</v>
      </c>
      <c r="J56" s="335"/>
      <c r="K56" s="181">
        <f t="shared" si="53"/>
        <v>-1</v>
      </c>
      <c r="L56" s="172" t="str">
        <f t="shared" si="109"/>
        <v>High Priority Data Gap</v>
      </c>
      <c r="M56" s="174">
        <f t="shared" si="110"/>
        <v>1</v>
      </c>
      <c r="N56" s="174">
        <f>VLOOKUP(M56*I56,biorisk,2,FALSE)</f>
        <v>-1</v>
      </c>
      <c r="O56" s="173">
        <v>-1</v>
      </c>
      <c r="P56" s="173">
        <v>-1</v>
      </c>
      <c r="Q56" s="181" t="str">
        <f t="shared" si="34"/>
        <v>-1-1</v>
      </c>
      <c r="R56" s="172" t="str">
        <f t="shared" si="129"/>
        <v>High Priority Data Gap</v>
      </c>
      <c r="S56" s="296"/>
      <c r="T56" s="336"/>
      <c r="U56" s="336"/>
      <c r="V56" s="336"/>
      <c r="W56" s="336"/>
      <c r="X56" s="336"/>
      <c r="Y56" s="337" t="s">
        <v>654</v>
      </c>
      <c r="Z56" s="338" t="s">
        <v>736</v>
      </c>
      <c r="AA56" s="339">
        <v>-1</v>
      </c>
      <c r="AB56" s="335">
        <v>-1</v>
      </c>
      <c r="AC56" s="335">
        <v>-1</v>
      </c>
      <c r="AD56" s="335"/>
      <c r="AE56" s="181">
        <f t="shared" si="54"/>
        <v>-1</v>
      </c>
      <c r="AF56" s="172" t="str">
        <f>VLOOKUP(AG56*AC56,biorisk,3,FALSE)</f>
        <v>High Priority Data Gap</v>
      </c>
      <c r="AG56" s="174">
        <f t="shared" si="131"/>
        <v>1</v>
      </c>
      <c r="AH56" s="174">
        <f t="shared" si="150"/>
        <v>-1</v>
      </c>
      <c r="AI56" s="173">
        <v>-1</v>
      </c>
      <c r="AJ56" s="173">
        <v>-1</v>
      </c>
      <c r="AK56" s="181" t="str">
        <f t="shared" si="36"/>
        <v>-1-1</v>
      </c>
      <c r="AL56" s="172" t="str">
        <f t="shared" si="162"/>
        <v>High Priority Data Gap</v>
      </c>
      <c r="AM56" s="296"/>
      <c r="AN56" s="351"/>
      <c r="AO56" s="351"/>
      <c r="AP56" s="351"/>
      <c r="AQ56" s="351"/>
      <c r="AR56" s="351"/>
      <c r="AS56" s="337" t="s">
        <v>654</v>
      </c>
      <c r="AT56" s="338" t="s">
        <v>736</v>
      </c>
      <c r="AU56" s="339">
        <v>-1</v>
      </c>
      <c r="AV56" s="335">
        <v>-1</v>
      </c>
      <c r="AW56" s="335">
        <v>-1</v>
      </c>
      <c r="AX56" s="335"/>
      <c r="AY56" s="181">
        <f t="shared" si="55"/>
        <v>-1</v>
      </c>
      <c r="AZ56" s="172" t="str">
        <f t="shared" ref="AZ56:AZ61" si="203">VLOOKUP(BA56*AW56,biorisk,3,FALSE)</f>
        <v>High Priority Data Gap</v>
      </c>
      <c r="BA56" s="174">
        <f t="shared" si="152"/>
        <v>1</v>
      </c>
      <c r="BB56" s="174">
        <f t="shared" si="105"/>
        <v>-1</v>
      </c>
      <c r="BC56" s="173">
        <v>-1</v>
      </c>
      <c r="BD56" s="173">
        <v>-1</v>
      </c>
      <c r="BE56" s="181" t="str">
        <f t="shared" si="38"/>
        <v>-1-1</v>
      </c>
      <c r="BF56" s="172" t="str">
        <f t="shared" si="171"/>
        <v>High Priority Data Gap</v>
      </c>
      <c r="BG56" s="296"/>
      <c r="BH56" s="351"/>
      <c r="BI56" s="351"/>
      <c r="BJ56" s="351"/>
      <c r="BK56" s="351"/>
      <c r="BL56" s="351"/>
      <c r="BM56" s="337" t="s">
        <v>654</v>
      </c>
      <c r="BN56" s="338" t="s">
        <v>736</v>
      </c>
      <c r="BO56" s="339">
        <v>-1</v>
      </c>
      <c r="BP56" s="335">
        <v>-1</v>
      </c>
      <c r="BQ56" s="335">
        <v>-1</v>
      </c>
      <c r="BR56" s="335"/>
      <c r="BS56" s="181">
        <f t="shared" si="56"/>
        <v>-1</v>
      </c>
      <c r="BT56" s="172" t="str">
        <f t="shared" ref="BT56:BT61" si="204">VLOOKUP(BU56*BQ56,biorisk,3,FALSE)</f>
        <v>High Priority Data Gap</v>
      </c>
      <c r="BU56" s="174">
        <f t="shared" si="154"/>
        <v>1</v>
      </c>
      <c r="BV56" s="174">
        <f t="shared" si="155"/>
        <v>-1</v>
      </c>
      <c r="BW56" s="173">
        <v>-1</v>
      </c>
      <c r="BX56" s="173">
        <v>-1</v>
      </c>
      <c r="BY56" s="181" t="str">
        <f t="shared" si="39"/>
        <v>-1-1</v>
      </c>
      <c r="BZ56" s="172" t="str">
        <f t="shared" si="10"/>
        <v>High Priority Data Gap</v>
      </c>
      <c r="CA56" s="296"/>
      <c r="CB56" s="351"/>
      <c r="CC56" s="351"/>
      <c r="CD56" s="351"/>
      <c r="CE56" s="351"/>
      <c r="CF56" s="351"/>
      <c r="CG56" s="337" t="s">
        <v>654</v>
      </c>
      <c r="CH56" s="338" t="s">
        <v>736</v>
      </c>
      <c r="CI56" s="363" t="s">
        <v>380</v>
      </c>
      <c r="CJ56" s="339">
        <v>-1</v>
      </c>
      <c r="CK56" s="335">
        <v>-1</v>
      </c>
      <c r="CL56" s="335">
        <v>-1</v>
      </c>
      <c r="CM56" s="335"/>
      <c r="CN56" s="181">
        <f t="shared" si="57"/>
        <v>-1</v>
      </c>
      <c r="CO56" s="172" t="str">
        <f>VLOOKUP(CP56*CL56,biorisk,3,FALSE)</f>
        <v>High Priority Data Gap</v>
      </c>
      <c r="CP56" s="174">
        <f t="shared" si="134"/>
        <v>1</v>
      </c>
      <c r="CQ56" s="174">
        <f t="shared" si="135"/>
        <v>-1</v>
      </c>
      <c r="CR56" s="173">
        <v>-1</v>
      </c>
      <c r="CS56" s="173">
        <v>-1</v>
      </c>
      <c r="CT56" s="181" t="str">
        <f t="shared" si="41"/>
        <v>-1-1</v>
      </c>
      <c r="CU56" s="172" t="str">
        <f t="shared" si="42"/>
        <v>High Priority Data Gap</v>
      </c>
      <c r="CV56" s="296"/>
      <c r="DD56" s="337" t="s">
        <v>654</v>
      </c>
      <c r="DE56" s="338" t="s">
        <v>736</v>
      </c>
      <c r="DF56" s="339">
        <v>-1</v>
      </c>
      <c r="DG56" s="335">
        <v>-1</v>
      </c>
      <c r="DH56" s="335">
        <v>-1</v>
      </c>
      <c r="DI56" s="335"/>
      <c r="DJ56" s="181">
        <f t="shared" si="58"/>
        <v>-1</v>
      </c>
      <c r="DK56" s="172" t="str">
        <f t="shared" ref="DK56:DK69" si="205">VLOOKUP(DL56*DH56,biorisk,3,FALSE)</f>
        <v>High Priority Data Gap</v>
      </c>
      <c r="DL56" s="174">
        <f t="shared" si="157"/>
        <v>1</v>
      </c>
      <c r="DM56" s="174">
        <f t="shared" si="158"/>
        <v>-1</v>
      </c>
      <c r="DN56" s="173">
        <v>-1</v>
      </c>
      <c r="DO56" s="173">
        <v>-1</v>
      </c>
      <c r="DP56" s="181" t="str">
        <f t="shared" si="43"/>
        <v>-1-1</v>
      </c>
      <c r="DQ56" s="172" t="str">
        <f t="shared" si="159"/>
        <v>High Priority Data Gap</v>
      </c>
      <c r="DR56" s="296"/>
      <c r="DS56" s="14"/>
      <c r="DT56" s="351"/>
      <c r="DU56" s="351"/>
      <c r="DV56" s="351"/>
      <c r="DW56" s="351"/>
      <c r="DX56" s="351"/>
      <c r="DY56" s="337" t="s">
        <v>654</v>
      </c>
      <c r="DZ56" s="338" t="s">
        <v>736</v>
      </c>
      <c r="EA56" s="339">
        <v>-1</v>
      </c>
      <c r="EB56" s="335">
        <v>-1</v>
      </c>
      <c r="EC56" s="335">
        <v>-1</v>
      </c>
      <c r="ED56" s="335"/>
      <c r="EE56" s="181">
        <f t="shared" si="59"/>
        <v>-1</v>
      </c>
      <c r="EF56" s="172" t="str">
        <f t="shared" si="202"/>
        <v>High Priority Data Gap</v>
      </c>
      <c r="EG56" s="174">
        <f t="shared" ref="EG56" si="206">VLOOKUP(EA56*EB56,likelihood,2,FALSE)</f>
        <v>1</v>
      </c>
      <c r="EH56" s="174">
        <f t="shared" ref="EH56" si="207">VLOOKUP(EG56*EC56,biorisk,2,FALSE)</f>
        <v>-1</v>
      </c>
      <c r="EI56" s="173">
        <v>-1</v>
      </c>
      <c r="EJ56" s="173">
        <v>-1</v>
      </c>
      <c r="EK56" s="181" t="str">
        <f t="shared" si="47"/>
        <v>-1-1</v>
      </c>
      <c r="EL56" s="172" t="str">
        <f t="shared" ref="EL56" si="208">VLOOKUP(EH56&amp;EJ56,futurerisk,3,FALSE)</f>
        <v>High Priority Data Gap</v>
      </c>
      <c r="EM56" s="296"/>
      <c r="EN56" s="14"/>
      <c r="EO56" s="336"/>
      <c r="EP56" s="336"/>
      <c r="EQ56" s="336"/>
      <c r="ER56" s="336"/>
      <c r="ES56" s="336"/>
      <c r="ET56" s="337" t="s">
        <v>654</v>
      </c>
      <c r="EU56" s="338" t="s">
        <v>736</v>
      </c>
      <c r="EV56" s="339">
        <v>-1</v>
      </c>
      <c r="EW56" s="335">
        <v>-1</v>
      </c>
      <c r="EX56" s="335">
        <v>-1</v>
      </c>
      <c r="EY56" s="335"/>
      <c r="EZ56" s="181">
        <f t="shared" si="122"/>
        <v>-1</v>
      </c>
      <c r="FA56" s="172" t="str">
        <f t="shared" si="180"/>
        <v>High Priority Data Gap</v>
      </c>
      <c r="FB56" s="174">
        <f t="shared" si="181"/>
        <v>1</v>
      </c>
      <c r="FC56" s="174">
        <f t="shared" si="182"/>
        <v>-1</v>
      </c>
      <c r="FD56" s="173">
        <v>-1</v>
      </c>
      <c r="FE56" s="173">
        <v>-1</v>
      </c>
      <c r="FF56" s="181" t="str">
        <f t="shared" si="49"/>
        <v>-1-1</v>
      </c>
      <c r="FG56" s="172" t="str">
        <f t="shared" si="195"/>
        <v>High Priority Data Gap</v>
      </c>
      <c r="FH56" s="296"/>
      <c r="FI56" s="14"/>
      <c r="FJ56" s="336"/>
      <c r="FK56" s="336"/>
      <c r="FL56" s="336"/>
      <c r="FM56" s="336"/>
      <c r="FN56" s="336"/>
      <c r="FO56" s="337" t="s">
        <v>654</v>
      </c>
      <c r="FP56" s="338" t="s">
        <v>736</v>
      </c>
      <c r="FQ56" s="339">
        <v>-1</v>
      </c>
      <c r="FR56" s="335">
        <v>-1</v>
      </c>
      <c r="FS56" s="335">
        <v>-1</v>
      </c>
      <c r="FT56" s="335"/>
      <c r="FU56" s="181">
        <f t="shared" si="123"/>
        <v>-1</v>
      </c>
      <c r="FV56" s="172" t="str">
        <f t="shared" si="124"/>
        <v>High Priority Data Gap</v>
      </c>
      <c r="FW56" s="174">
        <f t="shared" si="125"/>
        <v>1</v>
      </c>
      <c r="FX56" s="174">
        <f t="shared" si="126"/>
        <v>-1</v>
      </c>
      <c r="FY56" s="173">
        <v>-1</v>
      </c>
      <c r="FZ56" s="173">
        <v>-1</v>
      </c>
      <c r="GA56" s="181" t="str">
        <f t="shared" si="50"/>
        <v>-1-1</v>
      </c>
      <c r="GB56" s="172" t="str">
        <f t="shared" si="127"/>
        <v>High Priority Data Gap</v>
      </c>
      <c r="GC56" s="296"/>
      <c r="GD56" s="14"/>
      <c r="GE56" s="336"/>
      <c r="GF56" s="336"/>
      <c r="GG56" s="336"/>
      <c r="GH56" s="336"/>
      <c r="GI56" s="336"/>
      <c r="GJ56" s="337" t="s">
        <v>654</v>
      </c>
      <c r="GK56" s="338" t="s">
        <v>736</v>
      </c>
      <c r="GL56" s="339">
        <v>-1</v>
      </c>
      <c r="GM56" s="335">
        <v>-1</v>
      </c>
      <c r="GN56" s="335">
        <v>-1</v>
      </c>
      <c r="GO56" s="335"/>
      <c r="GP56" s="181">
        <f t="shared" si="60"/>
        <v>-1</v>
      </c>
      <c r="GQ56" s="172" t="str">
        <f>VLOOKUP(GR56*GN56,biorisk,3,FALSE)</f>
        <v>High Priority Data Gap</v>
      </c>
      <c r="GR56" s="380">
        <f t="shared" si="32"/>
        <v>1</v>
      </c>
      <c r="GS56" s="174">
        <f t="shared" si="128"/>
        <v>-1</v>
      </c>
      <c r="GT56" s="173">
        <v>-1</v>
      </c>
      <c r="GU56" s="173">
        <v>-1</v>
      </c>
      <c r="GV56" s="181" t="str">
        <f t="shared" si="51"/>
        <v>-1-1</v>
      </c>
      <c r="GW56" s="172" t="str">
        <f t="shared" si="52"/>
        <v>High Priority Data Gap</v>
      </c>
      <c r="GX56" s="296"/>
      <c r="GY56" s="14"/>
      <c r="GZ56" s="336"/>
      <c r="HA56" s="336"/>
      <c r="HB56" s="336"/>
      <c r="HC56" s="336"/>
      <c r="HD56" s="336"/>
      <c r="HE56" s="337" t="s">
        <v>654</v>
      </c>
      <c r="HF56" s="338" t="s">
        <v>736</v>
      </c>
    </row>
    <row r="57" spans="1:214" ht="100" customHeight="1">
      <c r="A57" s="178" t="s">
        <v>162</v>
      </c>
      <c r="B57" s="176" t="s">
        <v>96</v>
      </c>
      <c r="C57" s="176" t="s">
        <v>39</v>
      </c>
      <c r="D57" s="39" t="s">
        <v>103</v>
      </c>
      <c r="E57" s="497">
        <v>53</v>
      </c>
      <c r="F57" s="37" t="s">
        <v>509</v>
      </c>
      <c r="G57" s="263">
        <v>1</v>
      </c>
      <c r="H57" s="263">
        <v>1</v>
      </c>
      <c r="I57" s="263">
        <v>1</v>
      </c>
      <c r="J57" s="263">
        <v>1</v>
      </c>
      <c r="K57" s="181">
        <f t="shared" si="53"/>
        <v>1</v>
      </c>
      <c r="L57" s="260" t="str">
        <f t="shared" si="109"/>
        <v>Very Low</v>
      </c>
      <c r="M57" s="264">
        <f t="shared" si="110"/>
        <v>1</v>
      </c>
      <c r="N57" s="264">
        <v>2</v>
      </c>
      <c r="O57" s="265">
        <v>3</v>
      </c>
      <c r="P57" s="265">
        <v>3</v>
      </c>
      <c r="Q57" s="181" t="str">
        <f t="shared" si="34"/>
        <v>23</v>
      </c>
      <c r="R57" s="260" t="str">
        <f t="shared" si="129"/>
        <v>Low</v>
      </c>
      <c r="S57" s="296" t="s">
        <v>181</v>
      </c>
      <c r="T57" s="336"/>
      <c r="U57" s="336"/>
      <c r="V57" s="336"/>
      <c r="W57" s="336"/>
      <c r="X57" s="336"/>
      <c r="Y57" s="337" t="s">
        <v>654</v>
      </c>
      <c r="Z57" s="338" t="s">
        <v>737</v>
      </c>
      <c r="AA57" s="263">
        <v>1</v>
      </c>
      <c r="AB57" s="263">
        <v>1</v>
      </c>
      <c r="AC57" s="263">
        <v>1</v>
      </c>
      <c r="AD57" s="263">
        <v>1</v>
      </c>
      <c r="AE57" s="181">
        <f t="shared" si="54"/>
        <v>1</v>
      </c>
      <c r="AF57" s="260" t="str">
        <f t="shared" ref="AF57" si="209">VLOOKUP(AG57*AC57,biorisk,3,FALSE)</f>
        <v>Very Low</v>
      </c>
      <c r="AG57" s="264">
        <f t="shared" ref="AG57:AG69" si="210">VLOOKUP(AA57*AB57,likelihood,2,FALSE)</f>
        <v>1</v>
      </c>
      <c r="AH57" s="264">
        <v>2</v>
      </c>
      <c r="AI57" s="265">
        <v>3</v>
      </c>
      <c r="AJ57" s="265">
        <v>3</v>
      </c>
      <c r="AK57" s="181" t="str">
        <f t="shared" si="36"/>
        <v>23</v>
      </c>
      <c r="AL57" s="260" t="str">
        <f t="shared" si="162"/>
        <v>Low</v>
      </c>
      <c r="AM57" s="296" t="s">
        <v>181</v>
      </c>
      <c r="AN57" s="351"/>
      <c r="AO57" s="351"/>
      <c r="AP57" s="351"/>
      <c r="AQ57" s="351"/>
      <c r="AR57" s="351"/>
      <c r="AS57" s="337" t="s">
        <v>654</v>
      </c>
      <c r="AT57" s="338" t="s">
        <v>737</v>
      </c>
      <c r="AU57" s="453">
        <v>1</v>
      </c>
      <c r="AV57" s="451">
        <v>1</v>
      </c>
      <c r="AW57" s="451">
        <v>1</v>
      </c>
      <c r="AX57" s="451"/>
      <c r="AY57" s="181">
        <f t="shared" si="55"/>
        <v>1</v>
      </c>
      <c r="AZ57" s="172" t="str">
        <f t="shared" si="203"/>
        <v>Very Low</v>
      </c>
      <c r="BA57" s="435">
        <f>VLOOKUP(AU57*AV57,likelihood,2,FALSE)</f>
        <v>1</v>
      </c>
      <c r="BB57" s="452">
        <f t="shared" si="105"/>
        <v>1</v>
      </c>
      <c r="BC57" s="438">
        <v>3</v>
      </c>
      <c r="BD57" s="173">
        <v>3</v>
      </c>
      <c r="BE57" s="181" t="str">
        <f t="shared" si="38"/>
        <v>13</v>
      </c>
      <c r="BF57" s="172" t="str">
        <f>VLOOKUP(BB57&amp;BD57,futurerisk,3,FALSE)</f>
        <v>Very Low</v>
      </c>
      <c r="BG57" s="296" t="s">
        <v>181</v>
      </c>
      <c r="BH57" s="351"/>
      <c r="BI57" s="351"/>
      <c r="BJ57" s="351"/>
      <c r="BK57" s="351"/>
      <c r="BL57" s="351"/>
      <c r="BM57" s="337" t="s">
        <v>654</v>
      </c>
      <c r="BN57" s="338" t="s">
        <v>737</v>
      </c>
      <c r="BO57" s="21">
        <v>1</v>
      </c>
      <c r="BP57" s="21">
        <v>1</v>
      </c>
      <c r="BQ57" s="21">
        <v>1</v>
      </c>
      <c r="BR57" s="21"/>
      <c r="BS57" s="181">
        <f t="shared" si="56"/>
        <v>1</v>
      </c>
      <c r="BT57" s="42" t="str">
        <f t="shared" si="204"/>
        <v>Very Low</v>
      </c>
      <c r="BU57" s="43">
        <f>VLOOKUP(BO57*BP57,likelihood,2,FALSE)</f>
        <v>1</v>
      </c>
      <c r="BV57" s="43">
        <f>VLOOKUP(BU57*BQ57,biorisk,2,FALSE)</f>
        <v>1</v>
      </c>
      <c r="BW57" s="44">
        <v>3</v>
      </c>
      <c r="BX57" s="44">
        <v>3</v>
      </c>
      <c r="BY57" s="181" t="str">
        <f t="shared" si="39"/>
        <v>13</v>
      </c>
      <c r="BZ57" s="42" t="str">
        <f>VLOOKUP(BV57&amp;BX57,futurerisk,3,FALSE)</f>
        <v>Very Low</v>
      </c>
      <c r="CA57" s="296" t="s">
        <v>181</v>
      </c>
      <c r="CB57" s="351"/>
      <c r="CC57" s="351"/>
      <c r="CD57" s="351"/>
      <c r="CE57" s="351"/>
      <c r="CF57" s="351"/>
      <c r="CG57" s="337" t="s">
        <v>654</v>
      </c>
      <c r="CH57" s="338" t="s">
        <v>737</v>
      </c>
      <c r="CI57" s="363" t="s">
        <v>509</v>
      </c>
      <c r="CJ57" s="21">
        <v>1</v>
      </c>
      <c r="CK57" s="21">
        <v>1</v>
      </c>
      <c r="CL57" s="21">
        <v>1</v>
      </c>
      <c r="CM57" s="21"/>
      <c r="CN57" s="181">
        <f t="shared" si="57"/>
        <v>1</v>
      </c>
      <c r="CO57" s="42" t="str">
        <f t="shared" si="133"/>
        <v>Very Low</v>
      </c>
      <c r="CP57" s="43">
        <f t="shared" si="134"/>
        <v>1</v>
      </c>
      <c r="CQ57" s="43">
        <f t="shared" si="135"/>
        <v>1</v>
      </c>
      <c r="CR57" s="44">
        <v>3</v>
      </c>
      <c r="CS57" s="44">
        <v>3</v>
      </c>
      <c r="CT57" s="181" t="str">
        <f t="shared" si="41"/>
        <v>13</v>
      </c>
      <c r="CU57" s="42" t="str">
        <f t="shared" si="42"/>
        <v>Very Low</v>
      </c>
      <c r="CV57" s="296" t="s">
        <v>181</v>
      </c>
      <c r="DD57" s="337" t="s">
        <v>654</v>
      </c>
      <c r="DE57" s="338" t="s">
        <v>737</v>
      </c>
      <c r="DF57" s="21">
        <v>1</v>
      </c>
      <c r="DG57" s="21">
        <v>1</v>
      </c>
      <c r="DH57" s="21">
        <v>1</v>
      </c>
      <c r="DI57" s="21"/>
      <c r="DJ57" s="181">
        <f t="shared" si="58"/>
        <v>1</v>
      </c>
      <c r="DK57" s="42" t="str">
        <f t="shared" si="205"/>
        <v>Very Low</v>
      </c>
      <c r="DL57" s="43">
        <f>VLOOKUP(DF57*DG57,likelihood,2,FALSE)</f>
        <v>1</v>
      </c>
      <c r="DM57" s="43">
        <f>VLOOKUP(DL57*DH57,biorisk,2,FALSE)</f>
        <v>1</v>
      </c>
      <c r="DN57" s="44">
        <v>3</v>
      </c>
      <c r="DO57" s="44">
        <v>3</v>
      </c>
      <c r="DP57" s="181" t="str">
        <f t="shared" si="43"/>
        <v>13</v>
      </c>
      <c r="DQ57" s="42" t="str">
        <f>VLOOKUP(DM57&amp;DO57,futurerisk,3,FALSE)</f>
        <v>Very Low</v>
      </c>
      <c r="DR57" s="296" t="s">
        <v>181</v>
      </c>
      <c r="DS57" s="14"/>
      <c r="DT57" s="351"/>
      <c r="DU57" s="351"/>
      <c r="DV57" s="351"/>
      <c r="DW57" s="351"/>
      <c r="DX57" s="351"/>
      <c r="DY57" s="337" t="s">
        <v>654</v>
      </c>
      <c r="DZ57" s="338" t="s">
        <v>737</v>
      </c>
      <c r="EA57" s="21">
        <v>1</v>
      </c>
      <c r="EB57" s="21">
        <v>1</v>
      </c>
      <c r="EC57" s="21">
        <v>1</v>
      </c>
      <c r="ED57" s="21"/>
      <c r="EE57" s="181">
        <f t="shared" si="59"/>
        <v>1</v>
      </c>
      <c r="EF57" s="42" t="str">
        <f t="shared" si="202"/>
        <v>Very Low</v>
      </c>
      <c r="EG57" s="43">
        <f>VLOOKUP(EA57*EB57,likelihood,2,FALSE)</f>
        <v>1</v>
      </c>
      <c r="EH57" s="43">
        <f>VLOOKUP(EG57*EC57,biorisk,2,FALSE)</f>
        <v>1</v>
      </c>
      <c r="EI57" s="44">
        <v>3</v>
      </c>
      <c r="EJ57" s="44">
        <v>3</v>
      </c>
      <c r="EK57" s="181" t="str">
        <f t="shared" si="47"/>
        <v>13</v>
      </c>
      <c r="EL57" s="42" t="str">
        <f>VLOOKUP(EH57&amp;EJ57,futurerisk,3,FALSE)</f>
        <v>Very Low</v>
      </c>
      <c r="EM57" s="296" t="s">
        <v>181</v>
      </c>
      <c r="EN57" s="14"/>
      <c r="EO57" s="336"/>
      <c r="EP57" s="336"/>
      <c r="EQ57" s="336"/>
      <c r="ER57" s="336"/>
      <c r="ES57" s="336"/>
      <c r="ET57" s="337" t="s">
        <v>654</v>
      </c>
      <c r="EU57" s="338" t="s">
        <v>737</v>
      </c>
      <c r="EV57" s="21">
        <v>1</v>
      </c>
      <c r="EW57" s="21">
        <v>1</v>
      </c>
      <c r="EX57" s="21">
        <v>1</v>
      </c>
      <c r="EY57" s="21"/>
      <c r="EZ57" s="181">
        <f t="shared" si="122"/>
        <v>1</v>
      </c>
      <c r="FA57" s="42" t="str">
        <f t="shared" si="180"/>
        <v>Very Low</v>
      </c>
      <c r="FB57" s="43">
        <f t="shared" si="181"/>
        <v>1</v>
      </c>
      <c r="FC57" s="43">
        <f t="shared" si="182"/>
        <v>1</v>
      </c>
      <c r="FD57" s="44">
        <v>3</v>
      </c>
      <c r="FE57" s="44">
        <v>3</v>
      </c>
      <c r="FF57" s="181" t="str">
        <f t="shared" si="49"/>
        <v>13</v>
      </c>
      <c r="FG57" s="42" t="str">
        <f>VLOOKUP(FC57&amp;FE57,futurerisk,3,FALSE)</f>
        <v>Very Low</v>
      </c>
      <c r="FH57" s="296" t="s">
        <v>181</v>
      </c>
      <c r="FI57" s="14"/>
      <c r="FJ57" s="336"/>
      <c r="FK57" s="336"/>
      <c r="FL57" s="336"/>
      <c r="FM57" s="336"/>
      <c r="FN57" s="336"/>
      <c r="FO57" s="337" t="s">
        <v>654</v>
      </c>
      <c r="FP57" s="338" t="s">
        <v>737</v>
      </c>
      <c r="FQ57" s="21">
        <v>1</v>
      </c>
      <c r="FR57" s="21">
        <v>1</v>
      </c>
      <c r="FS57" s="21">
        <v>1</v>
      </c>
      <c r="FT57" s="21"/>
      <c r="FU57" s="181">
        <f t="shared" si="123"/>
        <v>1</v>
      </c>
      <c r="FV57" s="42" t="str">
        <f t="shared" si="124"/>
        <v>Very Low</v>
      </c>
      <c r="FW57" s="43">
        <f t="shared" si="125"/>
        <v>1</v>
      </c>
      <c r="FX57" s="43">
        <f t="shared" si="126"/>
        <v>1</v>
      </c>
      <c r="FY57" s="44">
        <v>3</v>
      </c>
      <c r="FZ57" s="44">
        <v>3</v>
      </c>
      <c r="GA57" s="181" t="str">
        <f t="shared" si="50"/>
        <v>13</v>
      </c>
      <c r="GB57" s="42" t="str">
        <f t="shared" si="127"/>
        <v>Very Low</v>
      </c>
      <c r="GC57" s="296" t="s">
        <v>181</v>
      </c>
      <c r="GD57" s="14"/>
      <c r="GE57" s="336"/>
      <c r="GF57" s="336"/>
      <c r="GG57" s="336"/>
      <c r="GH57" s="336"/>
      <c r="GI57" s="336"/>
      <c r="GJ57" s="337" t="s">
        <v>654</v>
      </c>
      <c r="GK57" s="338" t="s">
        <v>737</v>
      </c>
      <c r="GL57" s="339">
        <v>1</v>
      </c>
      <c r="GM57" s="335">
        <v>1</v>
      </c>
      <c r="GN57" s="335">
        <v>1</v>
      </c>
      <c r="GO57" s="335"/>
      <c r="GP57" s="181">
        <f t="shared" si="60"/>
        <v>1</v>
      </c>
      <c r="GQ57" s="172" t="str">
        <f t="shared" si="31"/>
        <v>Very Low</v>
      </c>
      <c r="GR57" s="380">
        <f t="shared" si="32"/>
        <v>1</v>
      </c>
      <c r="GS57" s="379">
        <f t="shared" si="128"/>
        <v>1</v>
      </c>
      <c r="GT57" s="173">
        <v>3</v>
      </c>
      <c r="GU57" s="173">
        <v>3</v>
      </c>
      <c r="GV57" s="181" t="str">
        <f t="shared" si="51"/>
        <v>13</v>
      </c>
      <c r="GW57" s="172" t="str">
        <f t="shared" si="52"/>
        <v>Very Low</v>
      </c>
      <c r="GX57" s="296" t="s">
        <v>181</v>
      </c>
      <c r="GY57" s="14"/>
      <c r="GZ57" s="336"/>
      <c r="HA57" s="336"/>
      <c r="HB57" s="336"/>
      <c r="HC57" s="336"/>
      <c r="HD57" s="336"/>
      <c r="HE57" s="337" t="s">
        <v>654</v>
      </c>
      <c r="HF57" s="338" t="s">
        <v>737</v>
      </c>
    </row>
    <row r="58" spans="1:214" ht="100" customHeight="1">
      <c r="A58" s="178" t="s">
        <v>162</v>
      </c>
      <c r="B58" s="176" t="s">
        <v>96</v>
      </c>
      <c r="C58" s="176" t="s">
        <v>47</v>
      </c>
      <c r="D58" s="37" t="s">
        <v>104</v>
      </c>
      <c r="E58" s="497">
        <v>54</v>
      </c>
      <c r="F58" s="37" t="s">
        <v>521</v>
      </c>
      <c r="G58" s="339">
        <v>-1</v>
      </c>
      <c r="H58" s="335">
        <v>-1</v>
      </c>
      <c r="I58" s="335">
        <v>-1</v>
      </c>
      <c r="J58" s="335"/>
      <c r="K58" s="181">
        <f t="shared" si="53"/>
        <v>-1</v>
      </c>
      <c r="L58" s="172" t="str">
        <f t="shared" si="109"/>
        <v>High Priority Data Gap</v>
      </c>
      <c r="M58" s="174">
        <f t="shared" si="110"/>
        <v>1</v>
      </c>
      <c r="N58" s="174">
        <f t="shared" ref="N58:N74" si="211">VLOOKUP(M58*I58,biorisk,2,FALSE)</f>
        <v>-1</v>
      </c>
      <c r="O58" s="173">
        <v>-1</v>
      </c>
      <c r="P58" s="173">
        <v>-1</v>
      </c>
      <c r="Q58" s="181" t="str">
        <f t="shared" si="34"/>
        <v>-1-1</v>
      </c>
      <c r="R58" s="172" t="str">
        <f t="shared" si="129"/>
        <v>High Priority Data Gap</v>
      </c>
      <c r="S58" s="296"/>
      <c r="T58" s="336"/>
      <c r="U58" s="336"/>
      <c r="V58" s="336"/>
      <c r="W58" s="336"/>
      <c r="X58" s="336"/>
      <c r="Y58" s="337" t="s">
        <v>654</v>
      </c>
      <c r="Z58" s="338" t="s">
        <v>738</v>
      </c>
      <c r="AA58" s="339">
        <v>-1</v>
      </c>
      <c r="AB58" s="335">
        <v>-1</v>
      </c>
      <c r="AC58" s="335">
        <v>-1</v>
      </c>
      <c r="AD58" s="335"/>
      <c r="AE58" s="181">
        <f t="shared" si="54"/>
        <v>-1</v>
      </c>
      <c r="AF58" s="172" t="str">
        <f t="shared" ref="AF58:AF68" si="212">VLOOKUP(AG58*AC58,biorisk,3,FALSE)</f>
        <v>High Priority Data Gap</v>
      </c>
      <c r="AG58" s="174">
        <f t="shared" si="210"/>
        <v>1</v>
      </c>
      <c r="AH58" s="174">
        <f t="shared" ref="AH58:AH69" si="213">VLOOKUP(AG58*AC58,biorisk,2,FALSE)</f>
        <v>-1</v>
      </c>
      <c r="AI58" s="173">
        <v>-1</v>
      </c>
      <c r="AJ58" s="173">
        <v>-1</v>
      </c>
      <c r="AK58" s="181" t="str">
        <f t="shared" si="36"/>
        <v>-1-1</v>
      </c>
      <c r="AL58" s="172" t="str">
        <f t="shared" si="162"/>
        <v>High Priority Data Gap</v>
      </c>
      <c r="AM58" s="296"/>
      <c r="AN58" s="351"/>
      <c r="AO58" s="351"/>
      <c r="AP58" s="351"/>
      <c r="AQ58" s="351"/>
      <c r="AR58" s="351"/>
      <c r="AS58" s="337" t="s">
        <v>654</v>
      </c>
      <c r="AT58" s="338" t="s">
        <v>738</v>
      </c>
      <c r="AU58" s="339">
        <v>-1</v>
      </c>
      <c r="AV58" s="335">
        <v>-1</v>
      </c>
      <c r="AW58" s="335">
        <v>-1</v>
      </c>
      <c r="AX58" s="335"/>
      <c r="AY58" s="181">
        <f t="shared" si="55"/>
        <v>-1</v>
      </c>
      <c r="AZ58" s="172" t="str">
        <f t="shared" si="203"/>
        <v>High Priority Data Gap</v>
      </c>
      <c r="BA58" s="174">
        <f t="shared" ref="BA58:BA61" si="214">VLOOKUP(AU58*AV58,likelihood,2,FALSE)</f>
        <v>1</v>
      </c>
      <c r="BB58" s="174">
        <f t="shared" si="105"/>
        <v>-1</v>
      </c>
      <c r="BC58" s="173">
        <v>-1</v>
      </c>
      <c r="BD58" s="173">
        <v>-1</v>
      </c>
      <c r="BE58" s="181" t="str">
        <f t="shared" si="38"/>
        <v>-1-1</v>
      </c>
      <c r="BF58" s="172" t="str">
        <f t="shared" ref="BF58:BF61" si="215">VLOOKUP(BB58&amp;BD58,futurerisk,3,FALSE)</f>
        <v>High Priority Data Gap</v>
      </c>
      <c r="BG58" s="296"/>
      <c r="BH58" s="351"/>
      <c r="BI58" s="351"/>
      <c r="BJ58" s="351"/>
      <c r="BK58" s="351"/>
      <c r="BL58" s="351"/>
      <c r="BM58" s="337" t="s">
        <v>654</v>
      </c>
      <c r="BN58" s="338" t="s">
        <v>738</v>
      </c>
      <c r="BO58" s="339">
        <v>-1</v>
      </c>
      <c r="BP58" s="335">
        <v>-1</v>
      </c>
      <c r="BQ58" s="335">
        <v>-1</v>
      </c>
      <c r="BR58" s="335"/>
      <c r="BS58" s="181">
        <f t="shared" si="56"/>
        <v>-1</v>
      </c>
      <c r="BT58" s="172" t="str">
        <f t="shared" si="204"/>
        <v>High Priority Data Gap</v>
      </c>
      <c r="BU58" s="174">
        <f t="shared" ref="BU58:BU61" si="216">VLOOKUP(BO58*BP58,likelihood,2,FALSE)</f>
        <v>1</v>
      </c>
      <c r="BV58" s="174">
        <f t="shared" ref="BV58:BV61" si="217">VLOOKUP(BU58*BQ58,biorisk,2,FALSE)</f>
        <v>-1</v>
      </c>
      <c r="BW58" s="173">
        <v>-1</v>
      </c>
      <c r="BX58" s="173">
        <v>-1</v>
      </c>
      <c r="BY58" s="181" t="str">
        <f t="shared" si="39"/>
        <v>-1-1</v>
      </c>
      <c r="BZ58" s="172" t="str">
        <f t="shared" ref="BZ58:BZ61" si="218">VLOOKUP(BV58&amp;BX58,futurerisk,3,FALSE)</f>
        <v>High Priority Data Gap</v>
      </c>
      <c r="CA58" s="296"/>
      <c r="CB58" s="351"/>
      <c r="CC58" s="351"/>
      <c r="CD58" s="351"/>
      <c r="CE58" s="351"/>
      <c r="CF58" s="351"/>
      <c r="CG58" s="337" t="s">
        <v>654</v>
      </c>
      <c r="CH58" s="338" t="s">
        <v>738</v>
      </c>
      <c r="CI58" s="363" t="s">
        <v>521</v>
      </c>
      <c r="CJ58" s="339">
        <v>-1</v>
      </c>
      <c r="CK58" s="335">
        <v>-1</v>
      </c>
      <c r="CL58" s="335">
        <v>-1</v>
      </c>
      <c r="CM58" s="335"/>
      <c r="CN58" s="181">
        <f t="shared" si="57"/>
        <v>-1</v>
      </c>
      <c r="CO58" s="172" t="str">
        <f>VLOOKUP(CP58*CL58,biorisk,3,FALSE)</f>
        <v>High Priority Data Gap</v>
      </c>
      <c r="CP58" s="174">
        <f t="shared" si="134"/>
        <v>1</v>
      </c>
      <c r="CQ58" s="174">
        <f t="shared" si="135"/>
        <v>-1</v>
      </c>
      <c r="CR58" s="173">
        <v>-1</v>
      </c>
      <c r="CS58" s="173">
        <v>-1</v>
      </c>
      <c r="CT58" s="181" t="str">
        <f t="shared" si="41"/>
        <v>-1-1</v>
      </c>
      <c r="CU58" s="172" t="str">
        <f t="shared" si="42"/>
        <v>High Priority Data Gap</v>
      </c>
      <c r="CV58" s="296"/>
      <c r="DD58" s="337" t="s">
        <v>654</v>
      </c>
      <c r="DE58" s="338" t="s">
        <v>738</v>
      </c>
      <c r="DF58" s="339">
        <v>-1</v>
      </c>
      <c r="DG58" s="335">
        <v>-1</v>
      </c>
      <c r="DH58" s="335">
        <v>-1</v>
      </c>
      <c r="DI58" s="335"/>
      <c r="DJ58" s="181">
        <f t="shared" si="58"/>
        <v>-1</v>
      </c>
      <c r="DK58" s="172" t="str">
        <f t="shared" si="205"/>
        <v>High Priority Data Gap</v>
      </c>
      <c r="DL58" s="174">
        <f t="shared" ref="DL58:DL61" si="219">VLOOKUP(DF58*DG58,likelihood,2,FALSE)</f>
        <v>1</v>
      </c>
      <c r="DM58" s="174">
        <f t="shared" ref="DM58:DM61" si="220">VLOOKUP(DL58*DH58,biorisk,2,FALSE)</f>
        <v>-1</v>
      </c>
      <c r="DN58" s="173">
        <v>-1</v>
      </c>
      <c r="DO58" s="173">
        <v>-1</v>
      </c>
      <c r="DP58" s="181" t="str">
        <f t="shared" si="43"/>
        <v>-1-1</v>
      </c>
      <c r="DQ58" s="172" t="str">
        <f t="shared" ref="DQ58:DQ61" si="221">VLOOKUP(DM58&amp;DO58,futurerisk,3,FALSE)</f>
        <v>High Priority Data Gap</v>
      </c>
      <c r="DR58" s="296"/>
      <c r="DS58" s="14"/>
      <c r="DT58" s="351"/>
      <c r="DU58" s="351"/>
      <c r="DV58" s="351"/>
      <c r="DW58" s="351"/>
      <c r="DX58" s="351"/>
      <c r="DY58" s="337" t="s">
        <v>654</v>
      </c>
      <c r="DZ58" s="338" t="s">
        <v>738</v>
      </c>
      <c r="EA58" s="339">
        <v>-1</v>
      </c>
      <c r="EB58" s="335">
        <v>-1</v>
      </c>
      <c r="EC58" s="335">
        <v>-1</v>
      </c>
      <c r="ED58" s="335"/>
      <c r="EE58" s="181">
        <f t="shared" si="59"/>
        <v>-1</v>
      </c>
      <c r="EF58" s="172" t="str">
        <f t="shared" si="202"/>
        <v>High Priority Data Gap</v>
      </c>
      <c r="EG58" s="174">
        <f t="shared" ref="EG58:EG61" si="222">VLOOKUP(EA58*EB58,likelihood,2,FALSE)</f>
        <v>1</v>
      </c>
      <c r="EH58" s="174">
        <f t="shared" ref="EH58:EH61" si="223">VLOOKUP(EG58*EC58,biorisk,2,FALSE)</f>
        <v>-1</v>
      </c>
      <c r="EI58" s="173">
        <v>-1</v>
      </c>
      <c r="EJ58" s="173">
        <v>-1</v>
      </c>
      <c r="EK58" s="181" t="str">
        <f t="shared" si="47"/>
        <v>-1-1</v>
      </c>
      <c r="EL58" s="172" t="str">
        <f t="shared" ref="EL58:EL61" si="224">VLOOKUP(EH58&amp;EJ58,futurerisk,3,FALSE)</f>
        <v>High Priority Data Gap</v>
      </c>
      <c r="EM58" s="296"/>
      <c r="EN58" s="14"/>
      <c r="EO58" s="336"/>
      <c r="EP58" s="336"/>
      <c r="EQ58" s="336"/>
      <c r="ER58" s="336"/>
      <c r="ES58" s="336"/>
      <c r="ET58" s="337" t="s">
        <v>654</v>
      </c>
      <c r="EU58" s="338" t="s">
        <v>738</v>
      </c>
      <c r="EV58" s="339">
        <v>-1</v>
      </c>
      <c r="EW58" s="335">
        <v>-1</v>
      </c>
      <c r="EX58" s="335">
        <v>-1</v>
      </c>
      <c r="EY58" s="335"/>
      <c r="EZ58" s="181">
        <f t="shared" si="122"/>
        <v>-1</v>
      </c>
      <c r="FA58" s="172" t="str">
        <f t="shared" si="180"/>
        <v>High Priority Data Gap</v>
      </c>
      <c r="FB58" s="174">
        <f t="shared" si="181"/>
        <v>1</v>
      </c>
      <c r="FC58" s="174">
        <f t="shared" si="182"/>
        <v>-1</v>
      </c>
      <c r="FD58" s="173">
        <v>-1</v>
      </c>
      <c r="FE58" s="173">
        <v>-1</v>
      </c>
      <c r="FF58" s="181" t="str">
        <f t="shared" si="49"/>
        <v>-1-1</v>
      </c>
      <c r="FG58" s="172" t="str">
        <f t="shared" ref="FG58:FG61" si="225">VLOOKUP(FC58&amp;FE58,futurerisk,3,FALSE)</f>
        <v>High Priority Data Gap</v>
      </c>
      <c r="FH58" s="296"/>
      <c r="FI58" s="14"/>
      <c r="FJ58" s="336"/>
      <c r="FK58" s="336"/>
      <c r="FL58" s="336"/>
      <c r="FM58" s="336"/>
      <c r="FN58" s="336"/>
      <c r="FO58" s="337" t="s">
        <v>654</v>
      </c>
      <c r="FP58" s="338" t="s">
        <v>738</v>
      </c>
      <c r="FQ58" s="339">
        <v>-1</v>
      </c>
      <c r="FR58" s="335">
        <v>-1</v>
      </c>
      <c r="FS58" s="335">
        <v>-1</v>
      </c>
      <c r="FT58" s="335"/>
      <c r="FU58" s="181">
        <f t="shared" si="123"/>
        <v>-1</v>
      </c>
      <c r="FV58" s="172" t="str">
        <f t="shared" si="124"/>
        <v>High Priority Data Gap</v>
      </c>
      <c r="FW58" s="174">
        <f t="shared" si="125"/>
        <v>1</v>
      </c>
      <c r="FX58" s="174">
        <f t="shared" si="126"/>
        <v>-1</v>
      </c>
      <c r="FY58" s="173">
        <v>-1</v>
      </c>
      <c r="FZ58" s="173">
        <v>-1</v>
      </c>
      <c r="GA58" s="181" t="str">
        <f t="shared" si="50"/>
        <v>-1-1</v>
      </c>
      <c r="GB58" s="172" t="str">
        <f t="shared" si="127"/>
        <v>High Priority Data Gap</v>
      </c>
      <c r="GC58" s="296"/>
      <c r="GD58" s="14"/>
      <c r="GE58" s="336"/>
      <c r="GF58" s="336"/>
      <c r="GG58" s="336"/>
      <c r="GH58" s="336"/>
      <c r="GI58" s="336"/>
      <c r="GJ58" s="337" t="s">
        <v>654</v>
      </c>
      <c r="GK58" s="338" t="s">
        <v>738</v>
      </c>
      <c r="GL58" s="339">
        <v>-1</v>
      </c>
      <c r="GM58" s="335">
        <v>-1</v>
      </c>
      <c r="GN58" s="335">
        <v>-1</v>
      </c>
      <c r="GO58" s="335"/>
      <c r="GP58" s="181">
        <f t="shared" si="60"/>
        <v>-1</v>
      </c>
      <c r="GQ58" s="172" t="str">
        <f t="shared" ref="GQ58:GQ69" si="226">VLOOKUP(GR58*GN58,biorisk,3,FALSE)</f>
        <v>High Priority Data Gap</v>
      </c>
      <c r="GR58" s="380">
        <f t="shared" si="32"/>
        <v>1</v>
      </c>
      <c r="GS58" s="174">
        <f t="shared" si="128"/>
        <v>-1</v>
      </c>
      <c r="GT58" s="173">
        <v>-1</v>
      </c>
      <c r="GU58" s="173">
        <v>-1</v>
      </c>
      <c r="GV58" s="181" t="str">
        <f t="shared" si="51"/>
        <v>-1-1</v>
      </c>
      <c r="GW58" s="172" t="str">
        <f t="shared" si="52"/>
        <v>High Priority Data Gap</v>
      </c>
      <c r="GX58" s="296"/>
      <c r="GY58" s="14"/>
      <c r="GZ58" s="336"/>
      <c r="HA58" s="336"/>
      <c r="HB58" s="336"/>
      <c r="HC58" s="336"/>
      <c r="HD58" s="336"/>
      <c r="HE58" s="337" t="s">
        <v>654</v>
      </c>
      <c r="HF58" s="338" t="s">
        <v>738</v>
      </c>
    </row>
    <row r="59" spans="1:214" ht="100" customHeight="1">
      <c r="A59" s="178" t="s">
        <v>162</v>
      </c>
      <c r="B59" s="176" t="s">
        <v>96</v>
      </c>
      <c r="C59" s="176" t="s">
        <v>47</v>
      </c>
      <c r="D59" s="37" t="s">
        <v>105</v>
      </c>
      <c r="E59" s="497">
        <v>55</v>
      </c>
      <c r="F59" s="37" t="s">
        <v>521</v>
      </c>
      <c r="G59" s="339">
        <v>-1</v>
      </c>
      <c r="H59" s="335">
        <v>-1</v>
      </c>
      <c r="I59" s="335">
        <v>-1</v>
      </c>
      <c r="J59" s="335"/>
      <c r="K59" s="181">
        <f t="shared" si="53"/>
        <v>-1</v>
      </c>
      <c r="L59" s="172" t="str">
        <f t="shared" si="109"/>
        <v>High Priority Data Gap</v>
      </c>
      <c r="M59" s="174">
        <f t="shared" si="110"/>
        <v>1</v>
      </c>
      <c r="N59" s="174">
        <f t="shared" si="211"/>
        <v>-1</v>
      </c>
      <c r="O59" s="173">
        <v>-1</v>
      </c>
      <c r="P59" s="173">
        <v>-1</v>
      </c>
      <c r="Q59" s="181" t="str">
        <f t="shared" si="34"/>
        <v>-1-1</v>
      </c>
      <c r="R59" s="172" t="str">
        <f t="shared" si="129"/>
        <v>High Priority Data Gap</v>
      </c>
      <c r="S59" s="296"/>
      <c r="T59" s="336"/>
      <c r="U59" s="336"/>
      <c r="V59" s="336"/>
      <c r="W59" s="336"/>
      <c r="X59" s="336"/>
      <c r="Y59" s="337" t="s">
        <v>654</v>
      </c>
      <c r="Z59" s="338" t="s">
        <v>738</v>
      </c>
      <c r="AA59" s="339">
        <v>-1</v>
      </c>
      <c r="AB59" s="335">
        <v>-1</v>
      </c>
      <c r="AC59" s="335">
        <v>-1</v>
      </c>
      <c r="AD59" s="335"/>
      <c r="AE59" s="181">
        <f t="shared" si="54"/>
        <v>-1</v>
      </c>
      <c r="AF59" s="172" t="str">
        <f t="shared" si="212"/>
        <v>High Priority Data Gap</v>
      </c>
      <c r="AG59" s="174">
        <f t="shared" si="210"/>
        <v>1</v>
      </c>
      <c r="AH59" s="174">
        <f t="shared" si="213"/>
        <v>-1</v>
      </c>
      <c r="AI59" s="173">
        <v>-1</v>
      </c>
      <c r="AJ59" s="173">
        <v>-1</v>
      </c>
      <c r="AK59" s="181" t="str">
        <f t="shared" si="36"/>
        <v>-1-1</v>
      </c>
      <c r="AL59" s="172" t="str">
        <f t="shared" si="162"/>
        <v>High Priority Data Gap</v>
      </c>
      <c r="AM59" s="296"/>
      <c r="AN59" s="351"/>
      <c r="AO59" s="351"/>
      <c r="AP59" s="351"/>
      <c r="AQ59" s="351"/>
      <c r="AR59" s="351"/>
      <c r="AS59" s="337" t="s">
        <v>654</v>
      </c>
      <c r="AT59" s="338" t="s">
        <v>738</v>
      </c>
      <c r="AU59" s="339">
        <v>-1</v>
      </c>
      <c r="AV59" s="335">
        <v>-1</v>
      </c>
      <c r="AW59" s="335">
        <v>-1</v>
      </c>
      <c r="AX59" s="335"/>
      <c r="AY59" s="181">
        <f t="shared" si="55"/>
        <v>-1</v>
      </c>
      <c r="AZ59" s="172" t="str">
        <f t="shared" si="203"/>
        <v>High Priority Data Gap</v>
      </c>
      <c r="BA59" s="174">
        <f t="shared" si="214"/>
        <v>1</v>
      </c>
      <c r="BB59" s="174">
        <f t="shared" si="105"/>
        <v>-1</v>
      </c>
      <c r="BC59" s="173">
        <v>-1</v>
      </c>
      <c r="BD59" s="173">
        <v>-1</v>
      </c>
      <c r="BE59" s="181" t="str">
        <f t="shared" si="38"/>
        <v>-1-1</v>
      </c>
      <c r="BF59" s="172" t="str">
        <f t="shared" si="215"/>
        <v>High Priority Data Gap</v>
      </c>
      <c r="BG59" s="296"/>
      <c r="BH59" s="351"/>
      <c r="BI59" s="351"/>
      <c r="BJ59" s="351"/>
      <c r="BK59" s="351"/>
      <c r="BL59" s="351"/>
      <c r="BM59" s="337" t="s">
        <v>654</v>
      </c>
      <c r="BN59" s="338" t="s">
        <v>738</v>
      </c>
      <c r="BO59" s="339">
        <v>-1</v>
      </c>
      <c r="BP59" s="335">
        <v>-1</v>
      </c>
      <c r="BQ59" s="335">
        <v>-1</v>
      </c>
      <c r="BR59" s="335"/>
      <c r="BS59" s="181">
        <f t="shared" si="56"/>
        <v>-1</v>
      </c>
      <c r="BT59" s="172" t="str">
        <f t="shared" si="204"/>
        <v>High Priority Data Gap</v>
      </c>
      <c r="BU59" s="174">
        <f t="shared" si="216"/>
        <v>1</v>
      </c>
      <c r="BV59" s="174">
        <f t="shared" si="217"/>
        <v>-1</v>
      </c>
      <c r="BW59" s="173">
        <v>-1</v>
      </c>
      <c r="BX59" s="173">
        <v>-1</v>
      </c>
      <c r="BY59" s="181" t="str">
        <f t="shared" si="39"/>
        <v>-1-1</v>
      </c>
      <c r="BZ59" s="172" t="str">
        <f t="shared" si="218"/>
        <v>High Priority Data Gap</v>
      </c>
      <c r="CA59" s="296"/>
      <c r="CB59" s="351"/>
      <c r="CC59" s="351"/>
      <c r="CD59" s="351"/>
      <c r="CE59" s="351"/>
      <c r="CF59" s="351"/>
      <c r="CG59" s="337" t="s">
        <v>654</v>
      </c>
      <c r="CH59" s="338" t="s">
        <v>738</v>
      </c>
      <c r="CI59" s="363" t="s">
        <v>521</v>
      </c>
      <c r="CJ59" s="339">
        <v>-1</v>
      </c>
      <c r="CK59" s="335">
        <v>-1</v>
      </c>
      <c r="CL59" s="335">
        <v>-1</v>
      </c>
      <c r="CM59" s="335"/>
      <c r="CN59" s="181">
        <f t="shared" si="57"/>
        <v>-1</v>
      </c>
      <c r="CO59" s="172" t="str">
        <f>VLOOKUP(CP59*CL59,biorisk,3,FALSE)</f>
        <v>High Priority Data Gap</v>
      </c>
      <c r="CP59" s="174">
        <f t="shared" si="134"/>
        <v>1</v>
      </c>
      <c r="CQ59" s="174">
        <f t="shared" si="135"/>
        <v>-1</v>
      </c>
      <c r="CR59" s="173">
        <v>-1</v>
      </c>
      <c r="CS59" s="173">
        <v>-1</v>
      </c>
      <c r="CT59" s="181" t="str">
        <f t="shared" si="41"/>
        <v>-1-1</v>
      </c>
      <c r="CU59" s="172" t="str">
        <f t="shared" si="42"/>
        <v>High Priority Data Gap</v>
      </c>
      <c r="CV59" s="296"/>
      <c r="DD59" s="337" t="s">
        <v>654</v>
      </c>
      <c r="DE59" s="338" t="s">
        <v>738</v>
      </c>
      <c r="DF59" s="339">
        <v>-1</v>
      </c>
      <c r="DG59" s="335">
        <v>-1</v>
      </c>
      <c r="DH59" s="335">
        <v>-1</v>
      </c>
      <c r="DI59" s="335"/>
      <c r="DJ59" s="181">
        <f t="shared" si="58"/>
        <v>-1</v>
      </c>
      <c r="DK59" s="172" t="str">
        <f t="shared" si="205"/>
        <v>High Priority Data Gap</v>
      </c>
      <c r="DL59" s="174">
        <f t="shared" si="219"/>
        <v>1</v>
      </c>
      <c r="DM59" s="174">
        <f t="shared" si="220"/>
        <v>-1</v>
      </c>
      <c r="DN59" s="173">
        <v>-1</v>
      </c>
      <c r="DO59" s="173">
        <v>-1</v>
      </c>
      <c r="DP59" s="181" t="str">
        <f t="shared" si="43"/>
        <v>-1-1</v>
      </c>
      <c r="DQ59" s="172" t="str">
        <f t="shared" si="221"/>
        <v>High Priority Data Gap</v>
      </c>
      <c r="DR59" s="296"/>
      <c r="DS59" s="14"/>
      <c r="DT59" s="351"/>
      <c r="DU59" s="351"/>
      <c r="DV59" s="351"/>
      <c r="DW59" s="351"/>
      <c r="DX59" s="351"/>
      <c r="DY59" s="337" t="s">
        <v>654</v>
      </c>
      <c r="DZ59" s="338" t="s">
        <v>738</v>
      </c>
      <c r="EA59" s="339">
        <v>-1</v>
      </c>
      <c r="EB59" s="335">
        <v>-1</v>
      </c>
      <c r="EC59" s="335">
        <v>-1</v>
      </c>
      <c r="ED59" s="335"/>
      <c r="EE59" s="181">
        <f t="shared" si="59"/>
        <v>-1</v>
      </c>
      <c r="EF59" s="172" t="str">
        <f t="shared" si="202"/>
        <v>High Priority Data Gap</v>
      </c>
      <c r="EG59" s="174">
        <f t="shared" si="222"/>
        <v>1</v>
      </c>
      <c r="EH59" s="174">
        <f t="shared" si="223"/>
        <v>-1</v>
      </c>
      <c r="EI59" s="173">
        <v>-1</v>
      </c>
      <c r="EJ59" s="173">
        <v>-1</v>
      </c>
      <c r="EK59" s="181" t="str">
        <f t="shared" si="47"/>
        <v>-1-1</v>
      </c>
      <c r="EL59" s="172" t="str">
        <f t="shared" si="224"/>
        <v>High Priority Data Gap</v>
      </c>
      <c r="EM59" s="296"/>
      <c r="EN59" s="14"/>
      <c r="EO59" s="336"/>
      <c r="EP59" s="336"/>
      <c r="EQ59" s="336"/>
      <c r="ER59" s="336"/>
      <c r="ES59" s="336"/>
      <c r="ET59" s="337" t="s">
        <v>654</v>
      </c>
      <c r="EU59" s="338" t="s">
        <v>738</v>
      </c>
      <c r="EV59" s="339">
        <v>-1</v>
      </c>
      <c r="EW59" s="335">
        <v>-1</v>
      </c>
      <c r="EX59" s="335">
        <v>-1</v>
      </c>
      <c r="EY59" s="335"/>
      <c r="EZ59" s="181">
        <f t="shared" si="122"/>
        <v>-1</v>
      </c>
      <c r="FA59" s="172" t="str">
        <f t="shared" si="180"/>
        <v>High Priority Data Gap</v>
      </c>
      <c r="FB59" s="174">
        <f t="shared" si="181"/>
        <v>1</v>
      </c>
      <c r="FC59" s="174">
        <f t="shared" si="182"/>
        <v>-1</v>
      </c>
      <c r="FD59" s="173">
        <v>-1</v>
      </c>
      <c r="FE59" s="173">
        <v>-1</v>
      </c>
      <c r="FF59" s="181" t="str">
        <f t="shared" si="49"/>
        <v>-1-1</v>
      </c>
      <c r="FG59" s="172" t="str">
        <f t="shared" si="225"/>
        <v>High Priority Data Gap</v>
      </c>
      <c r="FH59" s="296"/>
      <c r="FI59" s="14"/>
      <c r="FJ59" s="336"/>
      <c r="FK59" s="336"/>
      <c r="FL59" s="336"/>
      <c r="FM59" s="336"/>
      <c r="FN59" s="336"/>
      <c r="FO59" s="337" t="s">
        <v>654</v>
      </c>
      <c r="FP59" s="338" t="s">
        <v>738</v>
      </c>
      <c r="FQ59" s="339">
        <v>-1</v>
      </c>
      <c r="FR59" s="335">
        <v>-1</v>
      </c>
      <c r="FS59" s="335">
        <v>-1</v>
      </c>
      <c r="FT59" s="335"/>
      <c r="FU59" s="181">
        <f t="shared" si="123"/>
        <v>-1</v>
      </c>
      <c r="FV59" s="172" t="str">
        <f t="shared" si="124"/>
        <v>High Priority Data Gap</v>
      </c>
      <c r="FW59" s="174">
        <f t="shared" si="125"/>
        <v>1</v>
      </c>
      <c r="FX59" s="174">
        <f t="shared" si="126"/>
        <v>-1</v>
      </c>
      <c r="FY59" s="173">
        <v>-1</v>
      </c>
      <c r="FZ59" s="173">
        <v>-1</v>
      </c>
      <c r="GA59" s="181" t="str">
        <f t="shared" si="50"/>
        <v>-1-1</v>
      </c>
      <c r="GB59" s="172" t="str">
        <f t="shared" si="127"/>
        <v>High Priority Data Gap</v>
      </c>
      <c r="GC59" s="296"/>
      <c r="GD59" s="14"/>
      <c r="GE59" s="336"/>
      <c r="GF59" s="336"/>
      <c r="GG59" s="336"/>
      <c r="GH59" s="336"/>
      <c r="GI59" s="336"/>
      <c r="GJ59" s="337" t="s">
        <v>654</v>
      </c>
      <c r="GK59" s="338" t="s">
        <v>738</v>
      </c>
      <c r="GL59" s="339">
        <v>-1</v>
      </c>
      <c r="GM59" s="335">
        <v>-1</v>
      </c>
      <c r="GN59" s="335">
        <v>-1</v>
      </c>
      <c r="GO59" s="335"/>
      <c r="GP59" s="181">
        <f t="shared" si="60"/>
        <v>-1</v>
      </c>
      <c r="GQ59" s="172" t="str">
        <f t="shared" si="226"/>
        <v>High Priority Data Gap</v>
      </c>
      <c r="GR59" s="380">
        <f t="shared" si="32"/>
        <v>1</v>
      </c>
      <c r="GS59" s="174">
        <f t="shared" si="128"/>
        <v>-1</v>
      </c>
      <c r="GT59" s="173">
        <v>-1</v>
      </c>
      <c r="GU59" s="173">
        <v>-1</v>
      </c>
      <c r="GV59" s="181" t="str">
        <f t="shared" si="51"/>
        <v>-1-1</v>
      </c>
      <c r="GW59" s="172" t="str">
        <f t="shared" si="52"/>
        <v>High Priority Data Gap</v>
      </c>
      <c r="GX59" s="296"/>
      <c r="GY59" s="14"/>
      <c r="GZ59" s="336"/>
      <c r="HA59" s="336"/>
      <c r="HB59" s="336"/>
      <c r="HC59" s="336"/>
      <c r="HD59" s="336"/>
      <c r="HE59" s="337" t="s">
        <v>654</v>
      </c>
      <c r="HF59" s="338" t="s">
        <v>738</v>
      </c>
    </row>
    <row r="60" spans="1:214" ht="100" customHeight="1">
      <c r="A60" s="178" t="s">
        <v>162</v>
      </c>
      <c r="B60" s="176" t="s">
        <v>96</v>
      </c>
      <c r="C60" s="176" t="s">
        <v>47</v>
      </c>
      <c r="D60" s="37" t="s">
        <v>106</v>
      </c>
      <c r="E60" s="497">
        <v>56</v>
      </c>
      <c r="F60" s="37" t="s">
        <v>529</v>
      </c>
      <c r="G60" s="339">
        <v>-1</v>
      </c>
      <c r="H60" s="335">
        <v>-1</v>
      </c>
      <c r="I60" s="335">
        <v>-1</v>
      </c>
      <c r="J60" s="335"/>
      <c r="K60" s="181">
        <f t="shared" si="53"/>
        <v>-1</v>
      </c>
      <c r="L60" s="172" t="str">
        <f t="shared" si="109"/>
        <v>High Priority Data Gap</v>
      </c>
      <c r="M60" s="174">
        <f t="shared" si="110"/>
        <v>1</v>
      </c>
      <c r="N60" s="174">
        <f t="shared" si="211"/>
        <v>-1</v>
      </c>
      <c r="O60" s="173">
        <v>-1</v>
      </c>
      <c r="P60" s="173">
        <v>-1</v>
      </c>
      <c r="Q60" s="181" t="str">
        <f t="shared" si="34"/>
        <v>-1-1</v>
      </c>
      <c r="R60" s="172" t="str">
        <f t="shared" si="129"/>
        <v>High Priority Data Gap</v>
      </c>
      <c r="S60" s="296"/>
      <c r="T60" s="336"/>
      <c r="U60" s="336"/>
      <c r="V60" s="336"/>
      <c r="W60" s="336"/>
      <c r="X60" s="336"/>
      <c r="Y60" s="337" t="s">
        <v>654</v>
      </c>
      <c r="Z60" s="338" t="s">
        <v>653</v>
      </c>
      <c r="AA60" s="339">
        <v>-1</v>
      </c>
      <c r="AB60" s="335">
        <v>-1</v>
      </c>
      <c r="AC60" s="335">
        <v>-1</v>
      </c>
      <c r="AD60" s="335"/>
      <c r="AE60" s="181">
        <f t="shared" si="54"/>
        <v>-1</v>
      </c>
      <c r="AF60" s="172" t="str">
        <f t="shared" si="212"/>
        <v>High Priority Data Gap</v>
      </c>
      <c r="AG60" s="174">
        <f t="shared" si="210"/>
        <v>1</v>
      </c>
      <c r="AH60" s="174">
        <f t="shared" si="213"/>
        <v>-1</v>
      </c>
      <c r="AI60" s="173">
        <v>-1</v>
      </c>
      <c r="AJ60" s="173">
        <v>-1</v>
      </c>
      <c r="AK60" s="181" t="str">
        <f t="shared" si="36"/>
        <v>-1-1</v>
      </c>
      <c r="AL60" s="172" t="str">
        <f t="shared" si="162"/>
        <v>High Priority Data Gap</v>
      </c>
      <c r="AM60" s="296"/>
      <c r="AN60" s="351"/>
      <c r="AO60" s="351"/>
      <c r="AP60" s="351"/>
      <c r="AQ60" s="351"/>
      <c r="AR60" s="351"/>
      <c r="AS60" s="337" t="s">
        <v>654</v>
      </c>
      <c r="AT60" s="338" t="s">
        <v>653</v>
      </c>
      <c r="AU60" s="339">
        <v>-1</v>
      </c>
      <c r="AV60" s="335">
        <v>-1</v>
      </c>
      <c r="AW60" s="335">
        <v>-1</v>
      </c>
      <c r="AX60" s="335"/>
      <c r="AY60" s="181">
        <f t="shared" si="55"/>
        <v>-1</v>
      </c>
      <c r="AZ60" s="172" t="str">
        <f t="shared" si="203"/>
        <v>High Priority Data Gap</v>
      </c>
      <c r="BA60" s="174">
        <f t="shared" si="214"/>
        <v>1</v>
      </c>
      <c r="BB60" s="174">
        <f t="shared" si="105"/>
        <v>-1</v>
      </c>
      <c r="BC60" s="173">
        <v>-1</v>
      </c>
      <c r="BD60" s="173">
        <v>-1</v>
      </c>
      <c r="BE60" s="181" t="str">
        <f t="shared" si="38"/>
        <v>-1-1</v>
      </c>
      <c r="BF60" s="172" t="str">
        <f t="shared" si="215"/>
        <v>High Priority Data Gap</v>
      </c>
      <c r="BG60" s="296"/>
      <c r="BH60" s="351"/>
      <c r="BI60" s="351"/>
      <c r="BJ60" s="351"/>
      <c r="BK60" s="351"/>
      <c r="BL60" s="351"/>
      <c r="BM60" s="337" t="s">
        <v>654</v>
      </c>
      <c r="BN60" s="338" t="s">
        <v>653</v>
      </c>
      <c r="BO60" s="339">
        <v>-1</v>
      </c>
      <c r="BP60" s="335">
        <v>-1</v>
      </c>
      <c r="BQ60" s="335">
        <v>-1</v>
      </c>
      <c r="BR60" s="335"/>
      <c r="BS60" s="181">
        <f t="shared" si="56"/>
        <v>-1</v>
      </c>
      <c r="BT60" s="172" t="str">
        <f t="shared" si="204"/>
        <v>High Priority Data Gap</v>
      </c>
      <c r="BU60" s="174">
        <f t="shared" si="216"/>
        <v>1</v>
      </c>
      <c r="BV60" s="174">
        <f t="shared" si="217"/>
        <v>-1</v>
      </c>
      <c r="BW60" s="173">
        <v>-1</v>
      </c>
      <c r="BX60" s="173">
        <v>-1</v>
      </c>
      <c r="BY60" s="181" t="str">
        <f t="shared" si="39"/>
        <v>-1-1</v>
      </c>
      <c r="BZ60" s="172" t="str">
        <f t="shared" si="218"/>
        <v>High Priority Data Gap</v>
      </c>
      <c r="CA60" s="296"/>
      <c r="CB60" s="351"/>
      <c r="CC60" s="351"/>
      <c r="CD60" s="351"/>
      <c r="CE60" s="351"/>
      <c r="CF60" s="351"/>
      <c r="CG60" s="337" t="s">
        <v>654</v>
      </c>
      <c r="CH60" s="338" t="s">
        <v>653</v>
      </c>
      <c r="CI60" s="363" t="s">
        <v>529</v>
      </c>
      <c r="CJ60" s="339">
        <v>-1</v>
      </c>
      <c r="CK60" s="335">
        <v>-1</v>
      </c>
      <c r="CL60" s="335">
        <v>-1</v>
      </c>
      <c r="CM60" s="335"/>
      <c r="CN60" s="181">
        <f t="shared" si="57"/>
        <v>-1</v>
      </c>
      <c r="CO60" s="172" t="str">
        <f>VLOOKUP(CP60*CL60,biorisk,3,FALSE)</f>
        <v>High Priority Data Gap</v>
      </c>
      <c r="CP60" s="174">
        <f t="shared" si="134"/>
        <v>1</v>
      </c>
      <c r="CQ60" s="174">
        <f t="shared" si="135"/>
        <v>-1</v>
      </c>
      <c r="CR60" s="173">
        <v>-1</v>
      </c>
      <c r="CS60" s="173">
        <v>-1</v>
      </c>
      <c r="CT60" s="181" t="str">
        <f t="shared" si="41"/>
        <v>-1-1</v>
      </c>
      <c r="CU60" s="172" t="str">
        <f t="shared" si="42"/>
        <v>High Priority Data Gap</v>
      </c>
      <c r="CV60" s="296"/>
      <c r="DD60" s="337" t="s">
        <v>654</v>
      </c>
      <c r="DE60" s="338" t="s">
        <v>653</v>
      </c>
      <c r="DF60" s="339">
        <v>-1</v>
      </c>
      <c r="DG60" s="335">
        <v>-1</v>
      </c>
      <c r="DH60" s="335">
        <v>-1</v>
      </c>
      <c r="DI60" s="335"/>
      <c r="DJ60" s="181">
        <f t="shared" si="58"/>
        <v>-1</v>
      </c>
      <c r="DK60" s="172" t="str">
        <f t="shared" si="205"/>
        <v>High Priority Data Gap</v>
      </c>
      <c r="DL60" s="174">
        <f t="shared" si="219"/>
        <v>1</v>
      </c>
      <c r="DM60" s="174">
        <f t="shared" si="220"/>
        <v>-1</v>
      </c>
      <c r="DN60" s="173">
        <v>-1</v>
      </c>
      <c r="DO60" s="173">
        <v>-1</v>
      </c>
      <c r="DP60" s="181" t="str">
        <f t="shared" si="43"/>
        <v>-1-1</v>
      </c>
      <c r="DQ60" s="172" t="str">
        <f t="shared" si="221"/>
        <v>High Priority Data Gap</v>
      </c>
      <c r="DR60" s="296"/>
      <c r="DS60" s="14"/>
      <c r="DT60" s="351"/>
      <c r="DU60" s="351"/>
      <c r="DV60" s="351"/>
      <c r="DW60" s="351"/>
      <c r="DX60" s="351"/>
      <c r="DY60" s="337" t="s">
        <v>654</v>
      </c>
      <c r="DZ60" s="338" t="s">
        <v>653</v>
      </c>
      <c r="EA60" s="339">
        <v>-1</v>
      </c>
      <c r="EB60" s="335">
        <v>-1</v>
      </c>
      <c r="EC60" s="335">
        <v>-1</v>
      </c>
      <c r="ED60" s="335"/>
      <c r="EE60" s="181">
        <f t="shared" si="59"/>
        <v>-1</v>
      </c>
      <c r="EF60" s="172" t="str">
        <f t="shared" si="202"/>
        <v>High Priority Data Gap</v>
      </c>
      <c r="EG60" s="174">
        <f t="shared" si="222"/>
        <v>1</v>
      </c>
      <c r="EH60" s="174">
        <f t="shared" si="223"/>
        <v>-1</v>
      </c>
      <c r="EI60" s="173">
        <v>-1</v>
      </c>
      <c r="EJ60" s="173">
        <v>-1</v>
      </c>
      <c r="EK60" s="181" t="str">
        <f t="shared" si="47"/>
        <v>-1-1</v>
      </c>
      <c r="EL60" s="172" t="str">
        <f t="shared" si="224"/>
        <v>High Priority Data Gap</v>
      </c>
      <c r="EM60" s="296"/>
      <c r="EN60" s="14"/>
      <c r="EO60" s="336"/>
      <c r="EP60" s="336"/>
      <c r="EQ60" s="336"/>
      <c r="ER60" s="336"/>
      <c r="ES60" s="336"/>
      <c r="ET60" s="337" t="s">
        <v>654</v>
      </c>
      <c r="EU60" s="338" t="s">
        <v>653</v>
      </c>
      <c r="EV60" s="339">
        <v>-1</v>
      </c>
      <c r="EW60" s="335">
        <v>-1</v>
      </c>
      <c r="EX60" s="335">
        <v>-1</v>
      </c>
      <c r="EY60" s="335"/>
      <c r="EZ60" s="181">
        <f t="shared" si="122"/>
        <v>-1</v>
      </c>
      <c r="FA60" s="172" t="str">
        <f t="shared" si="180"/>
        <v>High Priority Data Gap</v>
      </c>
      <c r="FB60" s="174">
        <f t="shared" si="181"/>
        <v>1</v>
      </c>
      <c r="FC60" s="174">
        <f t="shared" si="182"/>
        <v>-1</v>
      </c>
      <c r="FD60" s="173">
        <v>-1</v>
      </c>
      <c r="FE60" s="173">
        <v>-1</v>
      </c>
      <c r="FF60" s="181" t="str">
        <f t="shared" si="49"/>
        <v>-1-1</v>
      </c>
      <c r="FG60" s="172" t="str">
        <f t="shared" si="225"/>
        <v>High Priority Data Gap</v>
      </c>
      <c r="FH60" s="296"/>
      <c r="FI60" s="14"/>
      <c r="FJ60" s="336"/>
      <c r="FK60" s="336"/>
      <c r="FL60" s="336"/>
      <c r="FM60" s="336"/>
      <c r="FN60" s="336"/>
      <c r="FO60" s="337" t="s">
        <v>654</v>
      </c>
      <c r="FP60" s="338" t="s">
        <v>653</v>
      </c>
      <c r="FQ60" s="339">
        <v>-1</v>
      </c>
      <c r="FR60" s="335">
        <v>-1</v>
      </c>
      <c r="FS60" s="335">
        <v>-1</v>
      </c>
      <c r="FT60" s="335"/>
      <c r="FU60" s="181">
        <f t="shared" si="123"/>
        <v>-1</v>
      </c>
      <c r="FV60" s="172" t="str">
        <f t="shared" si="124"/>
        <v>High Priority Data Gap</v>
      </c>
      <c r="FW60" s="174">
        <f t="shared" si="125"/>
        <v>1</v>
      </c>
      <c r="FX60" s="174">
        <f t="shared" si="126"/>
        <v>-1</v>
      </c>
      <c r="FY60" s="173">
        <v>-1</v>
      </c>
      <c r="FZ60" s="173">
        <v>-1</v>
      </c>
      <c r="GA60" s="181" t="str">
        <f t="shared" si="50"/>
        <v>-1-1</v>
      </c>
      <c r="GB60" s="172" t="str">
        <f t="shared" si="127"/>
        <v>High Priority Data Gap</v>
      </c>
      <c r="GC60" s="296"/>
      <c r="GD60" s="14"/>
      <c r="GE60" s="336"/>
      <c r="GF60" s="336"/>
      <c r="GG60" s="336"/>
      <c r="GH60" s="336"/>
      <c r="GI60" s="336"/>
      <c r="GJ60" s="337" t="s">
        <v>654</v>
      </c>
      <c r="GK60" s="338" t="s">
        <v>653</v>
      </c>
      <c r="GL60" s="339">
        <v>-1</v>
      </c>
      <c r="GM60" s="335">
        <v>-1</v>
      </c>
      <c r="GN60" s="335">
        <v>-1</v>
      </c>
      <c r="GO60" s="335"/>
      <c r="GP60" s="181">
        <f t="shared" si="60"/>
        <v>-1</v>
      </c>
      <c r="GQ60" s="172" t="str">
        <f t="shared" si="226"/>
        <v>High Priority Data Gap</v>
      </c>
      <c r="GR60" s="380">
        <f t="shared" si="32"/>
        <v>1</v>
      </c>
      <c r="GS60" s="174">
        <f t="shared" si="128"/>
        <v>-1</v>
      </c>
      <c r="GT60" s="173">
        <v>-1</v>
      </c>
      <c r="GU60" s="173">
        <v>-1</v>
      </c>
      <c r="GV60" s="181" t="str">
        <f t="shared" si="51"/>
        <v>-1-1</v>
      </c>
      <c r="GW60" s="172" t="str">
        <f t="shared" si="52"/>
        <v>High Priority Data Gap</v>
      </c>
      <c r="GX60" s="296"/>
      <c r="GY60" s="14"/>
      <c r="GZ60" s="336"/>
      <c r="HA60" s="336"/>
      <c r="HB60" s="336"/>
      <c r="HC60" s="336"/>
      <c r="HD60" s="336"/>
      <c r="HE60" s="337" t="s">
        <v>654</v>
      </c>
      <c r="HF60" s="338" t="s">
        <v>653</v>
      </c>
    </row>
    <row r="61" spans="1:214" ht="100" customHeight="1">
      <c r="A61" s="178" t="s">
        <v>162</v>
      </c>
      <c r="B61" s="176" t="s">
        <v>96</v>
      </c>
      <c r="C61" s="176" t="s">
        <v>47</v>
      </c>
      <c r="D61" s="37" t="s">
        <v>107</v>
      </c>
      <c r="E61" s="497">
        <v>57</v>
      </c>
      <c r="F61" s="37" t="s">
        <v>529</v>
      </c>
      <c r="G61" s="339">
        <v>-1</v>
      </c>
      <c r="H61" s="335">
        <v>-1</v>
      </c>
      <c r="I61" s="335">
        <v>-1</v>
      </c>
      <c r="J61" s="335"/>
      <c r="K61" s="181">
        <f t="shared" si="53"/>
        <v>-1</v>
      </c>
      <c r="L61" s="172" t="str">
        <f t="shared" si="109"/>
        <v>High Priority Data Gap</v>
      </c>
      <c r="M61" s="174">
        <f t="shared" si="110"/>
        <v>1</v>
      </c>
      <c r="N61" s="174">
        <f t="shared" si="211"/>
        <v>-1</v>
      </c>
      <c r="O61" s="173">
        <v>-1</v>
      </c>
      <c r="P61" s="173">
        <v>-1</v>
      </c>
      <c r="Q61" s="181" t="str">
        <f t="shared" si="34"/>
        <v>-1-1</v>
      </c>
      <c r="R61" s="172" t="str">
        <f t="shared" si="129"/>
        <v>High Priority Data Gap</v>
      </c>
      <c r="S61" s="296"/>
      <c r="T61" s="336"/>
      <c r="U61" s="336"/>
      <c r="V61" s="336"/>
      <c r="W61" s="336"/>
      <c r="X61" s="336"/>
      <c r="Y61" s="337" t="s">
        <v>654</v>
      </c>
      <c r="Z61" s="338" t="s">
        <v>653</v>
      </c>
      <c r="AA61" s="339">
        <v>-1</v>
      </c>
      <c r="AB61" s="335">
        <v>-1</v>
      </c>
      <c r="AC61" s="335">
        <v>-1</v>
      </c>
      <c r="AD61" s="335"/>
      <c r="AE61" s="181">
        <f t="shared" si="54"/>
        <v>-1</v>
      </c>
      <c r="AF61" s="172" t="str">
        <f t="shared" si="212"/>
        <v>High Priority Data Gap</v>
      </c>
      <c r="AG61" s="174">
        <f t="shared" si="210"/>
        <v>1</v>
      </c>
      <c r="AH61" s="174">
        <f t="shared" si="213"/>
        <v>-1</v>
      </c>
      <c r="AI61" s="173">
        <v>-1</v>
      </c>
      <c r="AJ61" s="173">
        <v>-1</v>
      </c>
      <c r="AK61" s="181" t="str">
        <f t="shared" si="36"/>
        <v>-1-1</v>
      </c>
      <c r="AL61" s="172" t="str">
        <f t="shared" si="162"/>
        <v>High Priority Data Gap</v>
      </c>
      <c r="AN61" s="351"/>
      <c r="AO61" s="351"/>
      <c r="AP61" s="351"/>
      <c r="AQ61" s="351"/>
      <c r="AR61" s="351"/>
      <c r="AS61" s="337" t="s">
        <v>654</v>
      </c>
      <c r="AT61" s="338" t="s">
        <v>653</v>
      </c>
      <c r="AU61" s="339">
        <v>-1</v>
      </c>
      <c r="AV61" s="335">
        <v>-1</v>
      </c>
      <c r="AW61" s="335">
        <v>-1</v>
      </c>
      <c r="AX61" s="335"/>
      <c r="AY61" s="181">
        <f t="shared" si="55"/>
        <v>-1</v>
      </c>
      <c r="AZ61" s="172" t="str">
        <f t="shared" si="203"/>
        <v>High Priority Data Gap</v>
      </c>
      <c r="BA61" s="174">
        <f t="shared" si="214"/>
        <v>1</v>
      </c>
      <c r="BB61" s="174">
        <f t="shared" si="105"/>
        <v>-1</v>
      </c>
      <c r="BC61" s="173">
        <v>-1</v>
      </c>
      <c r="BD61" s="173">
        <v>-1</v>
      </c>
      <c r="BE61" s="181" t="str">
        <f t="shared" si="38"/>
        <v>-1-1</v>
      </c>
      <c r="BF61" s="172" t="str">
        <f t="shared" si="215"/>
        <v>High Priority Data Gap</v>
      </c>
      <c r="BG61" s="296"/>
      <c r="BH61" s="351"/>
      <c r="BI61" s="351"/>
      <c r="BJ61" s="351"/>
      <c r="BK61" s="351"/>
      <c r="BL61" s="351"/>
      <c r="BM61" s="337" t="s">
        <v>654</v>
      </c>
      <c r="BN61" s="338" t="s">
        <v>653</v>
      </c>
      <c r="BO61" s="339">
        <v>-1</v>
      </c>
      <c r="BP61" s="335">
        <v>-1</v>
      </c>
      <c r="BQ61" s="335">
        <v>-1</v>
      </c>
      <c r="BR61" s="335"/>
      <c r="BS61" s="181">
        <f t="shared" si="56"/>
        <v>-1</v>
      </c>
      <c r="BT61" s="172" t="str">
        <f t="shared" si="204"/>
        <v>High Priority Data Gap</v>
      </c>
      <c r="BU61" s="174">
        <f t="shared" si="216"/>
        <v>1</v>
      </c>
      <c r="BV61" s="174">
        <f t="shared" si="217"/>
        <v>-1</v>
      </c>
      <c r="BW61" s="173">
        <v>-1</v>
      </c>
      <c r="BX61" s="173">
        <v>-1</v>
      </c>
      <c r="BY61" s="181" t="str">
        <f t="shared" si="39"/>
        <v>-1-1</v>
      </c>
      <c r="BZ61" s="172" t="str">
        <f t="shared" si="218"/>
        <v>High Priority Data Gap</v>
      </c>
      <c r="CA61" s="296"/>
      <c r="CB61" s="351"/>
      <c r="CC61" s="351"/>
      <c r="CD61" s="351"/>
      <c r="CE61" s="351"/>
      <c r="CF61" s="351"/>
      <c r="CG61" s="337" t="s">
        <v>654</v>
      </c>
      <c r="CH61" s="338" t="s">
        <v>653</v>
      </c>
      <c r="CI61" s="363" t="s">
        <v>529</v>
      </c>
      <c r="CJ61" s="339">
        <v>-1</v>
      </c>
      <c r="CK61" s="335">
        <v>-1</v>
      </c>
      <c r="CL61" s="335">
        <v>-1</v>
      </c>
      <c r="CM61" s="335"/>
      <c r="CN61" s="181">
        <f t="shared" si="57"/>
        <v>-1</v>
      </c>
      <c r="CO61" s="172" t="str">
        <f>VLOOKUP(CP61*CL61,biorisk,3,FALSE)</f>
        <v>High Priority Data Gap</v>
      </c>
      <c r="CP61" s="174">
        <f t="shared" si="134"/>
        <v>1</v>
      </c>
      <c r="CQ61" s="174">
        <f t="shared" si="135"/>
        <v>-1</v>
      </c>
      <c r="CR61" s="173">
        <v>-1</v>
      </c>
      <c r="CS61" s="173">
        <v>-1</v>
      </c>
      <c r="CT61" s="181" t="str">
        <f t="shared" si="41"/>
        <v>-1-1</v>
      </c>
      <c r="CU61" s="172" t="str">
        <f t="shared" si="42"/>
        <v>High Priority Data Gap</v>
      </c>
      <c r="CV61" s="296"/>
      <c r="DD61" s="337" t="s">
        <v>654</v>
      </c>
      <c r="DE61" s="338" t="s">
        <v>653</v>
      </c>
      <c r="DF61" s="339">
        <v>-1</v>
      </c>
      <c r="DG61" s="335">
        <v>-1</v>
      </c>
      <c r="DH61" s="335">
        <v>-1</v>
      </c>
      <c r="DI61" s="335"/>
      <c r="DJ61" s="181">
        <f t="shared" si="58"/>
        <v>-1</v>
      </c>
      <c r="DK61" s="172" t="str">
        <f t="shared" si="205"/>
        <v>High Priority Data Gap</v>
      </c>
      <c r="DL61" s="174">
        <f t="shared" si="219"/>
        <v>1</v>
      </c>
      <c r="DM61" s="174">
        <f t="shared" si="220"/>
        <v>-1</v>
      </c>
      <c r="DN61" s="173">
        <v>-1</v>
      </c>
      <c r="DO61" s="173">
        <v>-1</v>
      </c>
      <c r="DP61" s="181" t="str">
        <f t="shared" si="43"/>
        <v>-1-1</v>
      </c>
      <c r="DQ61" s="172" t="str">
        <f t="shared" si="221"/>
        <v>High Priority Data Gap</v>
      </c>
      <c r="DR61" s="296"/>
      <c r="DS61" s="14"/>
      <c r="DT61" s="351"/>
      <c r="DU61" s="351"/>
      <c r="DV61" s="351"/>
      <c r="DW61" s="351"/>
      <c r="DX61" s="351"/>
      <c r="DY61" s="337" t="s">
        <v>654</v>
      </c>
      <c r="DZ61" s="338" t="s">
        <v>653</v>
      </c>
      <c r="EA61" s="339">
        <v>-1</v>
      </c>
      <c r="EB61" s="335">
        <v>-1</v>
      </c>
      <c r="EC61" s="335">
        <v>-1</v>
      </c>
      <c r="ED61" s="335"/>
      <c r="EE61" s="181">
        <f t="shared" si="59"/>
        <v>-1</v>
      </c>
      <c r="EF61" s="172" t="str">
        <f t="shared" si="202"/>
        <v>High Priority Data Gap</v>
      </c>
      <c r="EG61" s="174">
        <f t="shared" si="222"/>
        <v>1</v>
      </c>
      <c r="EH61" s="174">
        <f t="shared" si="223"/>
        <v>-1</v>
      </c>
      <c r="EI61" s="173">
        <v>-1</v>
      </c>
      <c r="EJ61" s="173">
        <v>-1</v>
      </c>
      <c r="EK61" s="181" t="str">
        <f t="shared" si="47"/>
        <v>-1-1</v>
      </c>
      <c r="EL61" s="172" t="str">
        <f t="shared" si="224"/>
        <v>High Priority Data Gap</v>
      </c>
      <c r="EM61" s="296"/>
      <c r="EN61" s="14"/>
      <c r="EO61" s="336"/>
      <c r="EP61" s="336"/>
      <c r="EQ61" s="336"/>
      <c r="ER61" s="336"/>
      <c r="ES61" s="336"/>
      <c r="ET61" s="337" t="s">
        <v>654</v>
      </c>
      <c r="EU61" s="338" t="s">
        <v>653</v>
      </c>
      <c r="EV61" s="339">
        <v>-1</v>
      </c>
      <c r="EW61" s="335">
        <v>-1</v>
      </c>
      <c r="EX61" s="335">
        <v>-1</v>
      </c>
      <c r="EY61" s="335"/>
      <c r="EZ61" s="181">
        <f t="shared" si="122"/>
        <v>-1</v>
      </c>
      <c r="FA61" s="172" t="str">
        <f t="shared" si="180"/>
        <v>High Priority Data Gap</v>
      </c>
      <c r="FB61" s="174">
        <f t="shared" si="181"/>
        <v>1</v>
      </c>
      <c r="FC61" s="174">
        <f t="shared" si="182"/>
        <v>-1</v>
      </c>
      <c r="FD61" s="173">
        <v>-1</v>
      </c>
      <c r="FE61" s="173">
        <v>-1</v>
      </c>
      <c r="FF61" s="181" t="str">
        <f t="shared" si="49"/>
        <v>-1-1</v>
      </c>
      <c r="FG61" s="172" t="str">
        <f t="shared" si="225"/>
        <v>High Priority Data Gap</v>
      </c>
      <c r="FH61" s="296"/>
      <c r="FI61" s="14"/>
      <c r="FJ61" s="336"/>
      <c r="FK61" s="336"/>
      <c r="FL61" s="336"/>
      <c r="FM61" s="336"/>
      <c r="FN61" s="336"/>
      <c r="FO61" s="337" t="s">
        <v>654</v>
      </c>
      <c r="FP61" s="338" t="s">
        <v>653</v>
      </c>
      <c r="FQ61" s="339">
        <v>-1</v>
      </c>
      <c r="FR61" s="335">
        <v>-1</v>
      </c>
      <c r="FS61" s="335">
        <v>-1</v>
      </c>
      <c r="FT61" s="335"/>
      <c r="FU61" s="181">
        <f t="shared" si="123"/>
        <v>-1</v>
      </c>
      <c r="FV61" s="172" t="str">
        <f t="shared" si="124"/>
        <v>High Priority Data Gap</v>
      </c>
      <c r="FW61" s="174">
        <f t="shared" si="125"/>
        <v>1</v>
      </c>
      <c r="FX61" s="174">
        <f t="shared" si="126"/>
        <v>-1</v>
      </c>
      <c r="FY61" s="173">
        <v>-1</v>
      </c>
      <c r="FZ61" s="173">
        <v>-1</v>
      </c>
      <c r="GA61" s="181" t="str">
        <f t="shared" si="50"/>
        <v>-1-1</v>
      </c>
      <c r="GB61" s="172" t="str">
        <f t="shared" si="127"/>
        <v>High Priority Data Gap</v>
      </c>
      <c r="GC61" s="296"/>
      <c r="GD61" s="14"/>
      <c r="GE61" s="336"/>
      <c r="GF61" s="336"/>
      <c r="GG61" s="336"/>
      <c r="GH61" s="336"/>
      <c r="GI61" s="336"/>
      <c r="GJ61" s="337" t="s">
        <v>654</v>
      </c>
      <c r="GK61" s="338" t="s">
        <v>653</v>
      </c>
      <c r="GL61" s="339">
        <v>-1</v>
      </c>
      <c r="GM61" s="335">
        <v>-1</v>
      </c>
      <c r="GN61" s="335">
        <v>-1</v>
      </c>
      <c r="GO61" s="335"/>
      <c r="GP61" s="181">
        <f t="shared" si="60"/>
        <v>-1</v>
      </c>
      <c r="GQ61" s="172" t="str">
        <f t="shared" si="226"/>
        <v>High Priority Data Gap</v>
      </c>
      <c r="GR61" s="380">
        <f t="shared" si="32"/>
        <v>1</v>
      </c>
      <c r="GS61" s="174">
        <f t="shared" si="128"/>
        <v>-1</v>
      </c>
      <c r="GT61" s="173">
        <v>-1</v>
      </c>
      <c r="GU61" s="173">
        <v>-1</v>
      </c>
      <c r="GV61" s="181" t="str">
        <f t="shared" si="51"/>
        <v>-1-1</v>
      </c>
      <c r="GW61" s="172" t="str">
        <f t="shared" si="52"/>
        <v>High Priority Data Gap</v>
      </c>
      <c r="GX61" s="296"/>
      <c r="GY61" s="14"/>
      <c r="GZ61" s="336"/>
      <c r="HA61" s="336"/>
      <c r="HB61" s="336"/>
      <c r="HC61" s="336"/>
      <c r="HD61" s="336"/>
      <c r="HE61" s="337" t="s">
        <v>654</v>
      </c>
      <c r="HF61" s="338" t="s">
        <v>653</v>
      </c>
    </row>
    <row r="62" spans="1:214" ht="100" customHeight="1">
      <c r="A62" s="178" t="s">
        <v>162</v>
      </c>
      <c r="B62" s="176" t="s">
        <v>96</v>
      </c>
      <c r="C62" s="176" t="s">
        <v>47</v>
      </c>
      <c r="D62" s="37" t="s">
        <v>108</v>
      </c>
      <c r="E62" s="497">
        <v>58</v>
      </c>
      <c r="F62" s="37" t="s">
        <v>542</v>
      </c>
      <c r="G62" s="339">
        <v>-1</v>
      </c>
      <c r="H62" s="335">
        <v>-1</v>
      </c>
      <c r="I62" s="335">
        <v>-1</v>
      </c>
      <c r="J62" s="335"/>
      <c r="K62" s="181">
        <f t="shared" si="53"/>
        <v>-1</v>
      </c>
      <c r="L62" s="172" t="str">
        <f t="shared" si="109"/>
        <v>High Priority Data Gap</v>
      </c>
      <c r="M62" s="174">
        <f t="shared" si="110"/>
        <v>1</v>
      </c>
      <c r="N62" s="174">
        <f t="shared" si="211"/>
        <v>-1</v>
      </c>
      <c r="O62" s="173">
        <v>-1</v>
      </c>
      <c r="P62" s="173">
        <v>-1</v>
      </c>
      <c r="Q62" s="181" t="str">
        <f t="shared" si="34"/>
        <v>-1-1</v>
      </c>
      <c r="R62" s="172" t="str">
        <f t="shared" ref="R62:R63" si="227">VLOOKUP(N62&amp;P62,futurerisk,3,FALSE)</f>
        <v>High Priority Data Gap</v>
      </c>
      <c r="S62" s="296" t="s">
        <v>739</v>
      </c>
      <c r="T62" s="336"/>
      <c r="U62" s="336"/>
      <c r="V62" s="336"/>
      <c r="W62" s="336"/>
      <c r="X62" s="336"/>
      <c r="Y62" s="337" t="s">
        <v>740</v>
      </c>
      <c r="Z62" s="338" t="s">
        <v>741</v>
      </c>
      <c r="AA62" s="339">
        <v>-1</v>
      </c>
      <c r="AB62" s="335">
        <v>-1</v>
      </c>
      <c r="AC62" s="335">
        <v>-1</v>
      </c>
      <c r="AD62" s="335"/>
      <c r="AE62" s="181">
        <f t="shared" si="54"/>
        <v>-1</v>
      </c>
      <c r="AF62" s="172" t="str">
        <f t="shared" si="212"/>
        <v>High Priority Data Gap</v>
      </c>
      <c r="AG62" s="174">
        <f t="shared" si="210"/>
        <v>1</v>
      </c>
      <c r="AH62" s="174">
        <f t="shared" si="213"/>
        <v>-1</v>
      </c>
      <c r="AI62" s="173">
        <v>-1</v>
      </c>
      <c r="AJ62" s="173">
        <v>-1</v>
      </c>
      <c r="AK62" s="181" t="str">
        <f t="shared" si="36"/>
        <v>-1-1</v>
      </c>
      <c r="AL62" s="172" t="str">
        <f t="shared" si="162"/>
        <v>High Priority Data Gap</v>
      </c>
      <c r="AM62" s="296" t="s">
        <v>739</v>
      </c>
      <c r="AN62" s="351"/>
      <c r="AO62" s="351"/>
      <c r="AP62" s="351"/>
      <c r="AQ62" s="351"/>
      <c r="AR62" s="351"/>
      <c r="AS62" s="337" t="s">
        <v>740</v>
      </c>
      <c r="AT62" s="338" t="s">
        <v>741</v>
      </c>
      <c r="AU62" s="453">
        <v>2</v>
      </c>
      <c r="AV62" s="451">
        <v>5</v>
      </c>
      <c r="AW62" s="451">
        <v>3</v>
      </c>
      <c r="AX62" s="451" t="s">
        <v>172</v>
      </c>
      <c r="AY62" s="181">
        <f t="shared" si="55"/>
        <v>9</v>
      </c>
      <c r="AZ62" s="172" t="str">
        <f t="shared" si="151"/>
        <v>Moderate</v>
      </c>
      <c r="BA62" s="435">
        <f t="shared" si="152"/>
        <v>3</v>
      </c>
      <c r="BB62" s="452">
        <f t="shared" si="105"/>
        <v>3</v>
      </c>
      <c r="BC62" s="438">
        <v>4</v>
      </c>
      <c r="BD62" s="173">
        <v>4</v>
      </c>
      <c r="BE62" s="181" t="str">
        <f t="shared" si="38"/>
        <v>34</v>
      </c>
      <c r="BF62" s="172" t="str">
        <f t="shared" si="171"/>
        <v>High</v>
      </c>
      <c r="BG62" s="296"/>
      <c r="BH62" s="351"/>
      <c r="BI62" s="351"/>
      <c r="BJ62" s="351"/>
      <c r="BK62" s="351"/>
      <c r="BL62" s="351"/>
      <c r="BM62" s="337" t="s">
        <v>740</v>
      </c>
      <c r="BN62" s="338" t="s">
        <v>741</v>
      </c>
      <c r="BO62" s="339">
        <v>2</v>
      </c>
      <c r="BP62" s="335">
        <v>5</v>
      </c>
      <c r="BQ62" s="335">
        <v>4</v>
      </c>
      <c r="BR62" s="335" t="s">
        <v>164</v>
      </c>
      <c r="BS62" s="181">
        <f t="shared" si="56"/>
        <v>12</v>
      </c>
      <c r="BT62" s="172" t="str">
        <f t="shared" si="153"/>
        <v>Moderate</v>
      </c>
      <c r="BU62" s="174">
        <f t="shared" si="154"/>
        <v>3</v>
      </c>
      <c r="BV62" s="174">
        <f t="shared" si="155"/>
        <v>3</v>
      </c>
      <c r="BW62" s="173">
        <v>4</v>
      </c>
      <c r="BX62" s="173">
        <v>4</v>
      </c>
      <c r="BY62" s="181" t="str">
        <f t="shared" si="39"/>
        <v>34</v>
      </c>
      <c r="BZ62" s="172" t="str">
        <f t="shared" si="10"/>
        <v>High</v>
      </c>
      <c r="CA62" s="296"/>
      <c r="CB62" s="351"/>
      <c r="CC62" s="351"/>
      <c r="CD62" s="351"/>
      <c r="CE62" s="351"/>
      <c r="CF62" s="351"/>
      <c r="CG62" s="337" t="s">
        <v>740</v>
      </c>
      <c r="CH62" s="338" t="s">
        <v>741</v>
      </c>
      <c r="CI62" s="363" t="s">
        <v>542</v>
      </c>
      <c r="CJ62" s="335">
        <v>3</v>
      </c>
      <c r="CK62" s="335">
        <v>5</v>
      </c>
      <c r="CL62" s="335">
        <v>4</v>
      </c>
      <c r="CM62" s="335" t="s">
        <v>186</v>
      </c>
      <c r="CN62" s="181">
        <f t="shared" si="57"/>
        <v>16</v>
      </c>
      <c r="CO62" s="172" t="str">
        <f t="shared" si="133"/>
        <v>High</v>
      </c>
      <c r="CP62" s="174">
        <f t="shared" si="134"/>
        <v>4</v>
      </c>
      <c r="CQ62" s="174">
        <f t="shared" si="135"/>
        <v>4</v>
      </c>
      <c r="CR62" s="173">
        <v>3</v>
      </c>
      <c r="CS62" s="173">
        <v>4</v>
      </c>
      <c r="CT62" s="181" t="str">
        <f t="shared" si="41"/>
        <v>44</v>
      </c>
      <c r="CU62" s="172" t="str">
        <f t="shared" si="42"/>
        <v>Very High</v>
      </c>
      <c r="CV62" s="296"/>
      <c r="CW62" s="364"/>
      <c r="CX62" s="364" t="s">
        <v>742</v>
      </c>
      <c r="CY62" s="365"/>
      <c r="CZ62" s="365"/>
      <c r="DA62" s="365" t="s">
        <v>645</v>
      </c>
      <c r="DB62" s="365"/>
      <c r="DC62" s="365"/>
      <c r="DD62" s="337" t="s">
        <v>740</v>
      </c>
      <c r="DE62" s="338" t="s">
        <v>741</v>
      </c>
      <c r="DF62" s="339">
        <v>-1</v>
      </c>
      <c r="DG62" s="335">
        <v>-1</v>
      </c>
      <c r="DH62" s="335">
        <v>-1</v>
      </c>
      <c r="DI62" s="341"/>
      <c r="DJ62" s="181">
        <f t="shared" si="58"/>
        <v>-1</v>
      </c>
      <c r="DK62" s="172" t="str">
        <f t="shared" si="205"/>
        <v>High Priority Data Gap</v>
      </c>
      <c r="DL62" s="174">
        <f>VLOOKUP(DF62*DG62,likelihood,2,FALSE)</f>
        <v>1</v>
      </c>
      <c r="DM62" s="379">
        <f>VLOOKUP(DL62*DH62,biorisk,2,FALSE)</f>
        <v>-1</v>
      </c>
      <c r="DN62" s="173">
        <v>-1</v>
      </c>
      <c r="DO62" s="173">
        <v>-1</v>
      </c>
      <c r="DP62" s="181" t="str">
        <f t="shared" si="43"/>
        <v>-1-1</v>
      </c>
      <c r="DQ62" s="172" t="str">
        <f>VLOOKUP(DM62&amp;DO62,futurerisk,3,FALSE)</f>
        <v>High Priority Data Gap</v>
      </c>
      <c r="DR62" s="296"/>
      <c r="DS62" s="14"/>
      <c r="DT62" s="351"/>
      <c r="DU62" s="351"/>
      <c r="DV62" s="351"/>
      <c r="DW62" s="351"/>
      <c r="DX62" s="351"/>
      <c r="DY62" s="337" t="s">
        <v>740</v>
      </c>
      <c r="DZ62" s="338" t="s">
        <v>741</v>
      </c>
      <c r="EA62" s="339">
        <v>-1</v>
      </c>
      <c r="EB62" s="335">
        <v>-1</v>
      </c>
      <c r="EC62" s="335">
        <v>-1</v>
      </c>
      <c r="ED62" s="341"/>
      <c r="EE62" s="181">
        <f t="shared" si="59"/>
        <v>-1</v>
      </c>
      <c r="EF62" s="172" t="str">
        <f t="shared" si="202"/>
        <v>High Priority Data Gap</v>
      </c>
      <c r="EG62" s="174">
        <f>VLOOKUP(EA62*EB62,likelihood,2,FALSE)</f>
        <v>1</v>
      </c>
      <c r="EH62" s="379">
        <f>VLOOKUP(EG62*EC62,biorisk,2,FALSE)</f>
        <v>-1</v>
      </c>
      <c r="EI62" s="173">
        <v>-1</v>
      </c>
      <c r="EJ62" s="173">
        <v>-1</v>
      </c>
      <c r="EK62" s="181" t="str">
        <f t="shared" si="47"/>
        <v>-1-1</v>
      </c>
      <c r="EL62" s="172" t="str">
        <f>VLOOKUP(EH62&amp;EJ62,futurerisk,3,FALSE)</f>
        <v>High Priority Data Gap</v>
      </c>
      <c r="EM62" s="296"/>
      <c r="EN62" s="14"/>
      <c r="EO62" s="336"/>
      <c r="EP62" s="336"/>
      <c r="EQ62" s="336"/>
      <c r="ER62" s="336"/>
      <c r="ES62" s="336"/>
      <c r="ET62" s="337" t="s">
        <v>740</v>
      </c>
      <c r="EU62" s="338" t="s">
        <v>741</v>
      </c>
      <c r="EV62" s="339">
        <v>-1</v>
      </c>
      <c r="EW62" s="335">
        <v>-1</v>
      </c>
      <c r="EX62" s="335">
        <v>-1</v>
      </c>
      <c r="EY62" s="341"/>
      <c r="EZ62" s="181">
        <f t="shared" si="122"/>
        <v>-1</v>
      </c>
      <c r="FA62" s="172" t="str">
        <f t="shared" si="180"/>
        <v>High Priority Data Gap</v>
      </c>
      <c r="FB62" s="174">
        <f t="shared" si="181"/>
        <v>1</v>
      </c>
      <c r="FC62" s="379">
        <f t="shared" si="182"/>
        <v>-1</v>
      </c>
      <c r="FD62" s="173">
        <v>-1</v>
      </c>
      <c r="FE62" s="173">
        <v>-1</v>
      </c>
      <c r="FF62" s="181" t="str">
        <f t="shared" si="49"/>
        <v>-1-1</v>
      </c>
      <c r="FG62" s="172" t="str">
        <f>VLOOKUP(FC62&amp;FE62,futurerisk,3,FALSE)</f>
        <v>High Priority Data Gap</v>
      </c>
      <c r="FH62" s="296"/>
      <c r="FI62" s="14"/>
      <c r="FJ62" s="336"/>
      <c r="FK62" s="336"/>
      <c r="FL62" s="336"/>
      <c r="FM62" s="336"/>
      <c r="FN62" s="336"/>
      <c r="FO62" s="337" t="s">
        <v>740</v>
      </c>
      <c r="FP62" s="338" t="s">
        <v>741</v>
      </c>
      <c r="FQ62" s="339">
        <v>-1</v>
      </c>
      <c r="FR62" s="335">
        <v>-1</v>
      </c>
      <c r="FS62" s="335">
        <v>-1</v>
      </c>
      <c r="FT62" s="341"/>
      <c r="FU62" s="181">
        <f t="shared" si="123"/>
        <v>-1</v>
      </c>
      <c r="FV62" s="172" t="str">
        <f t="shared" si="124"/>
        <v>High Priority Data Gap</v>
      </c>
      <c r="FW62" s="174">
        <f t="shared" si="125"/>
        <v>1</v>
      </c>
      <c r="FX62" s="379">
        <f t="shared" si="126"/>
        <v>-1</v>
      </c>
      <c r="FY62" s="173">
        <v>-1</v>
      </c>
      <c r="FZ62" s="173">
        <v>-1</v>
      </c>
      <c r="GA62" s="181" t="str">
        <f t="shared" si="50"/>
        <v>-1-1</v>
      </c>
      <c r="GB62" s="172" t="str">
        <f t="shared" si="127"/>
        <v>High Priority Data Gap</v>
      </c>
      <c r="GC62" s="296"/>
      <c r="GD62" s="14"/>
      <c r="GE62" s="336"/>
      <c r="GF62" s="336"/>
      <c r="GG62" s="336"/>
      <c r="GH62" s="336"/>
      <c r="GI62" s="336"/>
      <c r="GJ62" s="337" t="s">
        <v>740</v>
      </c>
      <c r="GK62" s="338" t="s">
        <v>741</v>
      </c>
      <c r="GL62" s="339">
        <v>-1</v>
      </c>
      <c r="GM62" s="335">
        <v>-1</v>
      </c>
      <c r="GN62" s="335">
        <v>-1</v>
      </c>
      <c r="GO62" s="341"/>
      <c r="GP62" s="181">
        <f t="shared" si="60"/>
        <v>-1</v>
      </c>
      <c r="GQ62" s="172" t="str">
        <f t="shared" si="226"/>
        <v>High Priority Data Gap</v>
      </c>
      <c r="GR62" s="380">
        <f t="shared" si="32"/>
        <v>1</v>
      </c>
      <c r="GS62" s="379">
        <f>VLOOKUP(GR62*GN62,biorisk,2,FALSE)</f>
        <v>-1</v>
      </c>
      <c r="GT62" s="173">
        <v>-1</v>
      </c>
      <c r="GU62" s="173">
        <v>-1</v>
      </c>
      <c r="GV62" s="181" t="str">
        <f t="shared" si="51"/>
        <v>-1-1</v>
      </c>
      <c r="GW62" s="172" t="str">
        <f>VLOOKUP(GS62&amp;GU62,futurerisk,3,FALSE)</f>
        <v>High Priority Data Gap</v>
      </c>
      <c r="GX62" s="296"/>
      <c r="GY62" s="14"/>
      <c r="GZ62" s="336"/>
      <c r="HA62" s="336"/>
      <c r="HB62" s="336"/>
      <c r="HC62" s="336"/>
      <c r="HD62" s="336"/>
      <c r="HE62" s="337" t="s">
        <v>740</v>
      </c>
      <c r="HF62" s="338" t="s">
        <v>741</v>
      </c>
    </row>
    <row r="63" spans="1:214" ht="100" customHeight="1">
      <c r="A63" s="178" t="s">
        <v>162</v>
      </c>
      <c r="B63" s="176" t="s">
        <v>96</v>
      </c>
      <c r="C63" s="176" t="s">
        <v>47</v>
      </c>
      <c r="D63" s="37" t="s">
        <v>109</v>
      </c>
      <c r="E63" s="497">
        <v>59</v>
      </c>
      <c r="F63" s="37" t="s">
        <v>542</v>
      </c>
      <c r="G63" s="339">
        <v>-1</v>
      </c>
      <c r="H63" s="335">
        <v>-1</v>
      </c>
      <c r="I63" s="335">
        <v>-1</v>
      </c>
      <c r="J63" s="335"/>
      <c r="K63" s="181">
        <f t="shared" si="53"/>
        <v>-1</v>
      </c>
      <c r="L63" s="172" t="str">
        <f t="shared" si="109"/>
        <v>High Priority Data Gap</v>
      </c>
      <c r="M63" s="174">
        <f t="shared" si="110"/>
        <v>1</v>
      </c>
      <c r="N63" s="174">
        <f t="shared" si="211"/>
        <v>-1</v>
      </c>
      <c r="O63" s="173">
        <v>-1</v>
      </c>
      <c r="P63" s="173">
        <v>-1</v>
      </c>
      <c r="Q63" s="181" t="str">
        <f t="shared" si="34"/>
        <v>-1-1</v>
      </c>
      <c r="R63" s="172" t="str">
        <f t="shared" si="227"/>
        <v>High Priority Data Gap</v>
      </c>
      <c r="S63" s="296" t="s">
        <v>739</v>
      </c>
      <c r="T63" s="336"/>
      <c r="U63" s="336"/>
      <c r="V63" s="336"/>
      <c r="W63" s="336"/>
      <c r="X63" s="336"/>
      <c r="Y63" s="337" t="s">
        <v>740</v>
      </c>
      <c r="Z63" s="338" t="s">
        <v>743</v>
      </c>
      <c r="AA63" s="339">
        <v>-1</v>
      </c>
      <c r="AB63" s="335">
        <v>-1</v>
      </c>
      <c r="AC63" s="335">
        <v>-1</v>
      </c>
      <c r="AD63" s="335"/>
      <c r="AE63" s="181">
        <f t="shared" si="54"/>
        <v>-1</v>
      </c>
      <c r="AF63" s="172" t="str">
        <f t="shared" si="212"/>
        <v>High Priority Data Gap</v>
      </c>
      <c r="AG63" s="174">
        <f t="shared" si="210"/>
        <v>1</v>
      </c>
      <c r="AH63" s="174">
        <f t="shared" si="213"/>
        <v>-1</v>
      </c>
      <c r="AI63" s="173">
        <v>-1</v>
      </c>
      <c r="AJ63" s="173">
        <v>-1</v>
      </c>
      <c r="AK63" s="181" t="str">
        <f t="shared" si="36"/>
        <v>-1-1</v>
      </c>
      <c r="AL63" s="172" t="str">
        <f t="shared" si="162"/>
        <v>High Priority Data Gap</v>
      </c>
      <c r="AM63" s="296" t="s">
        <v>739</v>
      </c>
      <c r="AN63" s="351"/>
      <c r="AO63" s="351"/>
      <c r="AP63" s="351"/>
      <c r="AQ63" s="351"/>
      <c r="AR63" s="351"/>
      <c r="AS63" s="337" t="s">
        <v>740</v>
      </c>
      <c r="AT63" s="338" t="s">
        <v>743</v>
      </c>
      <c r="AU63" s="453">
        <v>2</v>
      </c>
      <c r="AV63" s="451">
        <v>5</v>
      </c>
      <c r="AW63" s="451">
        <v>3</v>
      </c>
      <c r="AX63" s="451" t="s">
        <v>172</v>
      </c>
      <c r="AY63" s="181">
        <f t="shared" si="55"/>
        <v>9</v>
      </c>
      <c r="AZ63" s="172" t="str">
        <f t="shared" si="151"/>
        <v>Moderate</v>
      </c>
      <c r="BA63" s="435">
        <f t="shared" si="152"/>
        <v>3</v>
      </c>
      <c r="BB63" s="452">
        <f t="shared" si="105"/>
        <v>3</v>
      </c>
      <c r="BC63" s="438">
        <v>4</v>
      </c>
      <c r="BD63" s="173">
        <v>4</v>
      </c>
      <c r="BE63" s="181" t="str">
        <f t="shared" si="38"/>
        <v>34</v>
      </c>
      <c r="BF63" s="172" t="str">
        <f t="shared" si="171"/>
        <v>High</v>
      </c>
      <c r="BG63" s="296"/>
      <c r="BH63" s="351"/>
      <c r="BI63" s="351"/>
      <c r="BJ63" s="351"/>
      <c r="BK63" s="351"/>
      <c r="BL63" s="351"/>
      <c r="BM63" s="337" t="s">
        <v>740</v>
      </c>
      <c r="BN63" s="338" t="s">
        <v>743</v>
      </c>
      <c r="BO63" s="339">
        <v>2</v>
      </c>
      <c r="BP63" s="335">
        <v>5</v>
      </c>
      <c r="BQ63" s="335">
        <v>4</v>
      </c>
      <c r="BR63" s="335" t="s">
        <v>164</v>
      </c>
      <c r="BS63" s="181">
        <f t="shared" si="56"/>
        <v>12</v>
      </c>
      <c r="BT63" s="172" t="str">
        <f t="shared" si="153"/>
        <v>Moderate</v>
      </c>
      <c r="BU63" s="174">
        <f t="shared" si="154"/>
        <v>3</v>
      </c>
      <c r="BV63" s="174">
        <f t="shared" si="155"/>
        <v>3</v>
      </c>
      <c r="BW63" s="173">
        <v>4</v>
      </c>
      <c r="BX63" s="173">
        <v>4</v>
      </c>
      <c r="BY63" s="181" t="str">
        <f t="shared" si="39"/>
        <v>34</v>
      </c>
      <c r="BZ63" s="172" t="str">
        <f t="shared" si="10"/>
        <v>High</v>
      </c>
      <c r="CA63" s="296"/>
      <c r="CB63" s="351"/>
      <c r="CC63" s="351"/>
      <c r="CD63" s="351"/>
      <c r="CE63" s="351"/>
      <c r="CF63" s="351"/>
      <c r="CG63" s="337" t="s">
        <v>740</v>
      </c>
      <c r="CH63" s="338" t="s">
        <v>743</v>
      </c>
      <c r="CI63" s="363" t="s">
        <v>542</v>
      </c>
      <c r="CJ63" s="335">
        <v>3</v>
      </c>
      <c r="CK63" s="335">
        <v>5</v>
      </c>
      <c r="CL63" s="335">
        <v>4</v>
      </c>
      <c r="CM63" s="335" t="s">
        <v>186</v>
      </c>
      <c r="CN63" s="181">
        <f t="shared" si="57"/>
        <v>16</v>
      </c>
      <c r="CO63" s="172" t="str">
        <f t="shared" si="133"/>
        <v>High</v>
      </c>
      <c r="CP63" s="174">
        <f t="shared" si="134"/>
        <v>4</v>
      </c>
      <c r="CQ63" s="174">
        <f t="shared" si="135"/>
        <v>4</v>
      </c>
      <c r="CR63" s="173">
        <v>3</v>
      </c>
      <c r="CS63" s="173">
        <v>4</v>
      </c>
      <c r="CT63" s="181" t="str">
        <f t="shared" si="41"/>
        <v>44</v>
      </c>
      <c r="CU63" s="172" t="str">
        <f t="shared" si="42"/>
        <v>Very High</v>
      </c>
      <c r="CV63" s="296"/>
      <c r="CW63" s="364"/>
      <c r="CX63" s="364" t="s">
        <v>742</v>
      </c>
      <c r="CY63" s="365"/>
      <c r="CZ63" s="365"/>
      <c r="DA63" s="365" t="s">
        <v>645</v>
      </c>
      <c r="DB63" s="365"/>
      <c r="DC63" s="365"/>
      <c r="DD63" s="337" t="s">
        <v>740</v>
      </c>
      <c r="DE63" s="338" t="s">
        <v>743</v>
      </c>
      <c r="DF63" s="339">
        <v>-1</v>
      </c>
      <c r="DG63" s="335">
        <v>-1</v>
      </c>
      <c r="DH63" s="335">
        <v>-1</v>
      </c>
      <c r="DI63" s="341"/>
      <c r="DJ63" s="181">
        <f t="shared" si="58"/>
        <v>-1</v>
      </c>
      <c r="DK63" s="172" t="str">
        <f t="shared" si="205"/>
        <v>High Priority Data Gap</v>
      </c>
      <c r="DL63" s="174">
        <f>VLOOKUP(DF63*DG63,likelihood,2,FALSE)</f>
        <v>1</v>
      </c>
      <c r="DM63" s="379">
        <f>VLOOKUP(DL63*DH63,biorisk,2,FALSE)</f>
        <v>-1</v>
      </c>
      <c r="DN63" s="173">
        <v>-1</v>
      </c>
      <c r="DO63" s="173">
        <v>-1</v>
      </c>
      <c r="DP63" s="181" t="str">
        <f t="shared" si="43"/>
        <v>-1-1</v>
      </c>
      <c r="DQ63" s="172" t="str">
        <f>VLOOKUP(DM63&amp;DO63,futurerisk,3,FALSE)</f>
        <v>High Priority Data Gap</v>
      </c>
      <c r="DR63" s="296"/>
      <c r="DS63" s="14"/>
      <c r="DT63" s="351"/>
      <c r="DU63" s="351"/>
      <c r="DV63" s="351"/>
      <c r="DW63" s="351"/>
      <c r="DX63" s="351"/>
      <c r="DY63" s="337" t="s">
        <v>740</v>
      </c>
      <c r="DZ63" s="338" t="s">
        <v>743</v>
      </c>
      <c r="EA63" s="339">
        <v>-1</v>
      </c>
      <c r="EB63" s="335">
        <v>-1</v>
      </c>
      <c r="EC63" s="335">
        <v>-1</v>
      </c>
      <c r="ED63" s="341"/>
      <c r="EE63" s="181">
        <f t="shared" si="59"/>
        <v>-1</v>
      </c>
      <c r="EF63" s="172" t="str">
        <f t="shared" si="202"/>
        <v>High Priority Data Gap</v>
      </c>
      <c r="EG63" s="174">
        <f>VLOOKUP(EA63*EB63,likelihood,2,FALSE)</f>
        <v>1</v>
      </c>
      <c r="EH63" s="379">
        <f>VLOOKUP(EG63*EC63,biorisk,2,FALSE)</f>
        <v>-1</v>
      </c>
      <c r="EI63" s="173">
        <v>-1</v>
      </c>
      <c r="EJ63" s="173">
        <v>-1</v>
      </c>
      <c r="EK63" s="181" t="str">
        <f t="shared" si="47"/>
        <v>-1-1</v>
      </c>
      <c r="EL63" s="172" t="str">
        <f>VLOOKUP(EH63&amp;EJ63,futurerisk,3,FALSE)</f>
        <v>High Priority Data Gap</v>
      </c>
      <c r="EM63" s="296"/>
      <c r="EN63" s="14"/>
      <c r="EO63" s="336"/>
      <c r="EP63" s="336"/>
      <c r="EQ63" s="336"/>
      <c r="ER63" s="336"/>
      <c r="ES63" s="336"/>
      <c r="ET63" s="337" t="s">
        <v>740</v>
      </c>
      <c r="EU63" s="338" t="s">
        <v>743</v>
      </c>
      <c r="EV63" s="339">
        <v>-1</v>
      </c>
      <c r="EW63" s="335">
        <v>-1</v>
      </c>
      <c r="EX63" s="335">
        <v>-1</v>
      </c>
      <c r="EY63" s="341"/>
      <c r="EZ63" s="181">
        <f t="shared" si="122"/>
        <v>-1</v>
      </c>
      <c r="FA63" s="172" t="str">
        <f t="shared" si="180"/>
        <v>High Priority Data Gap</v>
      </c>
      <c r="FB63" s="174">
        <f t="shared" si="181"/>
        <v>1</v>
      </c>
      <c r="FC63" s="379">
        <f t="shared" si="182"/>
        <v>-1</v>
      </c>
      <c r="FD63" s="173">
        <v>-1</v>
      </c>
      <c r="FE63" s="173">
        <v>-1</v>
      </c>
      <c r="FF63" s="181" t="str">
        <f t="shared" si="49"/>
        <v>-1-1</v>
      </c>
      <c r="FG63" s="172" t="str">
        <f>VLOOKUP(FC63&amp;FE63,futurerisk,3,FALSE)</f>
        <v>High Priority Data Gap</v>
      </c>
      <c r="FH63" s="296"/>
      <c r="FI63" s="14"/>
      <c r="FJ63" s="336"/>
      <c r="FK63" s="336"/>
      <c r="FL63" s="336"/>
      <c r="FM63" s="336"/>
      <c r="FN63" s="336"/>
      <c r="FO63" s="337" t="s">
        <v>740</v>
      </c>
      <c r="FP63" s="338" t="s">
        <v>743</v>
      </c>
      <c r="FQ63" s="339">
        <v>-1</v>
      </c>
      <c r="FR63" s="335">
        <v>-1</v>
      </c>
      <c r="FS63" s="335">
        <v>-1</v>
      </c>
      <c r="FT63" s="341"/>
      <c r="FU63" s="181">
        <f t="shared" si="123"/>
        <v>-1</v>
      </c>
      <c r="FV63" s="172" t="str">
        <f t="shared" si="124"/>
        <v>High Priority Data Gap</v>
      </c>
      <c r="FW63" s="174">
        <f t="shared" si="125"/>
        <v>1</v>
      </c>
      <c r="FX63" s="379">
        <f t="shared" si="126"/>
        <v>-1</v>
      </c>
      <c r="FY63" s="173">
        <v>-1</v>
      </c>
      <c r="FZ63" s="173">
        <v>-1</v>
      </c>
      <c r="GA63" s="181" t="str">
        <f t="shared" si="50"/>
        <v>-1-1</v>
      </c>
      <c r="GB63" s="172" t="str">
        <f t="shared" si="127"/>
        <v>High Priority Data Gap</v>
      </c>
      <c r="GC63" s="296"/>
      <c r="GD63" s="14"/>
      <c r="GE63" s="336"/>
      <c r="GF63" s="336"/>
      <c r="GG63" s="336"/>
      <c r="GH63" s="336"/>
      <c r="GI63" s="336"/>
      <c r="GJ63" s="337" t="s">
        <v>740</v>
      </c>
      <c r="GK63" s="338" t="s">
        <v>743</v>
      </c>
      <c r="GL63" s="339">
        <v>-1</v>
      </c>
      <c r="GM63" s="335">
        <v>-1</v>
      </c>
      <c r="GN63" s="335">
        <v>-1</v>
      </c>
      <c r="GO63" s="341"/>
      <c r="GP63" s="181">
        <f t="shared" si="60"/>
        <v>-1</v>
      </c>
      <c r="GQ63" s="172" t="str">
        <f t="shared" si="226"/>
        <v>High Priority Data Gap</v>
      </c>
      <c r="GR63" s="380">
        <f t="shared" si="32"/>
        <v>1</v>
      </c>
      <c r="GS63" s="379">
        <f>VLOOKUP(GR63*GN63,biorisk,2,FALSE)</f>
        <v>-1</v>
      </c>
      <c r="GT63" s="173">
        <v>-1</v>
      </c>
      <c r="GU63" s="173">
        <v>-1</v>
      </c>
      <c r="GV63" s="181" t="str">
        <f t="shared" si="51"/>
        <v>-1-1</v>
      </c>
      <c r="GW63" s="172" t="str">
        <f>VLOOKUP(GS63&amp;GU63,futurerisk,3,FALSE)</f>
        <v>High Priority Data Gap</v>
      </c>
      <c r="GX63" s="296"/>
      <c r="GY63" s="14"/>
      <c r="GZ63" s="336"/>
      <c r="HA63" s="336"/>
      <c r="HB63" s="336"/>
      <c r="HC63" s="336"/>
      <c r="HD63" s="336"/>
      <c r="HE63" s="337" t="s">
        <v>740</v>
      </c>
      <c r="HF63" s="338" t="s">
        <v>743</v>
      </c>
    </row>
    <row r="64" spans="1:214" ht="100" customHeight="1">
      <c r="A64" s="175" t="s">
        <v>162</v>
      </c>
      <c r="B64" s="176" t="s">
        <v>96</v>
      </c>
      <c r="C64" s="180" t="s">
        <v>51</v>
      </c>
      <c r="D64" s="37" t="s">
        <v>110</v>
      </c>
      <c r="E64" s="497">
        <v>60</v>
      </c>
      <c r="F64" s="37" t="s">
        <v>443</v>
      </c>
      <c r="G64" s="339">
        <v>-1</v>
      </c>
      <c r="H64" s="335">
        <v>-1</v>
      </c>
      <c r="I64" s="335">
        <v>-1</v>
      </c>
      <c r="J64" s="335"/>
      <c r="K64" s="181">
        <f t="shared" si="53"/>
        <v>-1</v>
      </c>
      <c r="L64" s="172" t="str">
        <f t="shared" si="109"/>
        <v>High Priority Data Gap</v>
      </c>
      <c r="M64" s="174">
        <f t="shared" si="110"/>
        <v>1</v>
      </c>
      <c r="N64" s="174">
        <f t="shared" si="211"/>
        <v>-1</v>
      </c>
      <c r="O64" s="173">
        <v>-1</v>
      </c>
      <c r="P64" s="173">
        <v>-1</v>
      </c>
      <c r="Q64" s="181" t="str">
        <f t="shared" si="34"/>
        <v>-1-1</v>
      </c>
      <c r="R64" s="172" t="str">
        <f t="shared" ref="R64:R65" si="228">VLOOKUP(N64&amp;P64,futurerisk,3,FALSE)</f>
        <v>High Priority Data Gap</v>
      </c>
      <c r="S64" s="296"/>
      <c r="T64" s="336"/>
      <c r="U64" s="336"/>
      <c r="V64" s="336"/>
      <c r="W64" s="336"/>
      <c r="X64" s="336"/>
      <c r="Y64" s="337" t="s">
        <v>654</v>
      </c>
      <c r="Z64" s="338" t="s">
        <v>653</v>
      </c>
      <c r="AA64" s="339">
        <v>-1</v>
      </c>
      <c r="AB64" s="335">
        <v>-1</v>
      </c>
      <c r="AC64" s="335">
        <v>-1</v>
      </c>
      <c r="AD64" s="335"/>
      <c r="AE64" s="181">
        <f t="shared" si="54"/>
        <v>-1</v>
      </c>
      <c r="AF64" s="172" t="str">
        <f t="shared" si="212"/>
        <v>High Priority Data Gap</v>
      </c>
      <c r="AG64" s="174">
        <f t="shared" si="210"/>
        <v>1</v>
      </c>
      <c r="AH64" s="174">
        <f t="shared" si="213"/>
        <v>-1</v>
      </c>
      <c r="AI64" s="173">
        <v>-1</v>
      </c>
      <c r="AJ64" s="173">
        <v>-1</v>
      </c>
      <c r="AK64" s="181" t="str">
        <f t="shared" si="36"/>
        <v>-1-1</v>
      </c>
      <c r="AL64" s="172" t="str">
        <f t="shared" si="162"/>
        <v>High Priority Data Gap</v>
      </c>
      <c r="AM64" s="296"/>
      <c r="AN64" s="351"/>
      <c r="AO64" s="351"/>
      <c r="AP64" s="351"/>
      <c r="AQ64" s="351"/>
      <c r="AR64" s="351"/>
      <c r="AS64" s="337" t="s">
        <v>654</v>
      </c>
      <c r="AT64" s="338" t="s">
        <v>653</v>
      </c>
      <c r="AU64" s="339">
        <v>-1</v>
      </c>
      <c r="AV64" s="335">
        <v>-1</v>
      </c>
      <c r="AW64" s="335">
        <v>-1</v>
      </c>
      <c r="AX64" s="335"/>
      <c r="AY64" s="181">
        <f t="shared" si="55"/>
        <v>-1</v>
      </c>
      <c r="AZ64" s="172" t="str">
        <f t="shared" ref="AZ64:AZ69" si="229">VLOOKUP(BA64*AW64,biorisk,3,FALSE)</f>
        <v>High Priority Data Gap</v>
      </c>
      <c r="BA64" s="174">
        <f t="shared" si="152"/>
        <v>1</v>
      </c>
      <c r="BB64" s="174">
        <f t="shared" si="105"/>
        <v>-1</v>
      </c>
      <c r="BC64" s="173">
        <v>-1</v>
      </c>
      <c r="BD64" s="173">
        <v>-1</v>
      </c>
      <c r="BE64" s="181" t="str">
        <f t="shared" si="38"/>
        <v>-1-1</v>
      </c>
      <c r="BF64" s="172" t="str">
        <f t="shared" si="171"/>
        <v>High Priority Data Gap</v>
      </c>
      <c r="BG64" s="296"/>
      <c r="BH64" s="351"/>
      <c r="BI64" s="351"/>
      <c r="BJ64" s="351"/>
      <c r="BK64" s="351"/>
      <c r="BL64" s="351"/>
      <c r="BM64" s="337" t="s">
        <v>654</v>
      </c>
      <c r="BN64" s="338" t="s">
        <v>653</v>
      </c>
      <c r="BO64" s="339">
        <v>-1</v>
      </c>
      <c r="BP64" s="335">
        <v>-1</v>
      </c>
      <c r="BQ64" s="335">
        <v>-1</v>
      </c>
      <c r="BR64" s="335"/>
      <c r="BS64" s="181">
        <f t="shared" si="56"/>
        <v>-1</v>
      </c>
      <c r="BT64" s="172" t="str">
        <f t="shared" ref="BT64:BT69" si="230">VLOOKUP(BU64*BQ64,biorisk,3,FALSE)</f>
        <v>High Priority Data Gap</v>
      </c>
      <c r="BU64" s="174">
        <f t="shared" si="154"/>
        <v>1</v>
      </c>
      <c r="BV64" s="174">
        <f t="shared" si="155"/>
        <v>-1</v>
      </c>
      <c r="BW64" s="173">
        <v>-1</v>
      </c>
      <c r="BX64" s="173">
        <v>-1</v>
      </c>
      <c r="BY64" s="181" t="str">
        <f t="shared" si="39"/>
        <v>-1-1</v>
      </c>
      <c r="BZ64" s="172" t="str">
        <f t="shared" si="10"/>
        <v>High Priority Data Gap</v>
      </c>
      <c r="CA64" s="296"/>
      <c r="CB64" s="351"/>
      <c r="CC64" s="351"/>
      <c r="CD64" s="351"/>
      <c r="CE64" s="351"/>
      <c r="CF64" s="351"/>
      <c r="CG64" s="337" t="s">
        <v>654</v>
      </c>
      <c r="CH64" s="338" t="s">
        <v>653</v>
      </c>
      <c r="CI64" s="363" t="s">
        <v>443</v>
      </c>
      <c r="CJ64" s="339">
        <v>-1</v>
      </c>
      <c r="CK64" s="335">
        <v>-1</v>
      </c>
      <c r="CL64" s="335">
        <v>-1</v>
      </c>
      <c r="CM64" s="335"/>
      <c r="CN64" s="181">
        <f t="shared" si="57"/>
        <v>-1</v>
      </c>
      <c r="CO64" s="172" t="str">
        <f t="shared" ref="CO64:CO69" si="231">VLOOKUP(CP64*CL64,biorisk,3,FALSE)</f>
        <v>High Priority Data Gap</v>
      </c>
      <c r="CP64" s="174">
        <f t="shared" si="134"/>
        <v>1</v>
      </c>
      <c r="CQ64" s="174">
        <f t="shared" si="135"/>
        <v>-1</v>
      </c>
      <c r="CR64" s="173">
        <v>-1</v>
      </c>
      <c r="CS64" s="173">
        <v>-1</v>
      </c>
      <c r="CT64" s="181" t="str">
        <f t="shared" si="41"/>
        <v>-1-1</v>
      </c>
      <c r="CU64" s="172" t="str">
        <f t="shared" si="42"/>
        <v>High Priority Data Gap</v>
      </c>
      <c r="CV64" s="296"/>
      <c r="DD64" s="337" t="s">
        <v>654</v>
      </c>
      <c r="DE64" s="338" t="s">
        <v>653</v>
      </c>
      <c r="DF64" s="339">
        <v>-1</v>
      </c>
      <c r="DG64" s="335">
        <v>-1</v>
      </c>
      <c r="DH64" s="335">
        <v>-1</v>
      </c>
      <c r="DI64" s="335"/>
      <c r="DJ64" s="181">
        <f t="shared" si="58"/>
        <v>-1</v>
      </c>
      <c r="DK64" s="172" t="str">
        <f t="shared" si="205"/>
        <v>High Priority Data Gap</v>
      </c>
      <c r="DL64" s="174">
        <f t="shared" ref="DL64:DL69" si="232">VLOOKUP(DF64*DG64,likelihood,2,FALSE)</f>
        <v>1</v>
      </c>
      <c r="DM64" s="174">
        <f t="shared" ref="DM64:DM69" si="233">VLOOKUP(DL64*DH64,biorisk,2,FALSE)</f>
        <v>-1</v>
      </c>
      <c r="DN64" s="173">
        <v>-1</v>
      </c>
      <c r="DO64" s="173">
        <v>-1</v>
      </c>
      <c r="DP64" s="181" t="str">
        <f t="shared" si="43"/>
        <v>-1-1</v>
      </c>
      <c r="DQ64" s="172" t="str">
        <f t="shared" ref="DQ64:DQ69" si="234">VLOOKUP(DM64&amp;DO64,futurerisk,3,FALSE)</f>
        <v>High Priority Data Gap</v>
      </c>
      <c r="DR64" s="296"/>
      <c r="DS64" s="14"/>
      <c r="DT64" s="351"/>
      <c r="DU64" s="351"/>
      <c r="DV64" s="351"/>
      <c r="DW64" s="351"/>
      <c r="DX64" s="351"/>
      <c r="DY64" s="337" t="s">
        <v>654</v>
      </c>
      <c r="DZ64" s="338" t="s">
        <v>653</v>
      </c>
      <c r="EA64" s="339">
        <v>-1</v>
      </c>
      <c r="EB64" s="335">
        <v>-1</v>
      </c>
      <c r="EC64" s="335">
        <v>-1</v>
      </c>
      <c r="ED64" s="335"/>
      <c r="EE64" s="181">
        <f t="shared" si="59"/>
        <v>-1</v>
      </c>
      <c r="EF64" s="172" t="str">
        <f t="shared" si="202"/>
        <v>High Priority Data Gap</v>
      </c>
      <c r="EG64" s="174">
        <f t="shared" ref="EG64:EG69" si="235">VLOOKUP(EA64*EB64,likelihood,2,FALSE)</f>
        <v>1</v>
      </c>
      <c r="EH64" s="174">
        <f t="shared" ref="EH64:EH69" si="236">VLOOKUP(EG64*EC64,biorisk,2,FALSE)</f>
        <v>-1</v>
      </c>
      <c r="EI64" s="173">
        <v>-1</v>
      </c>
      <c r="EJ64" s="173">
        <v>-1</v>
      </c>
      <c r="EK64" s="181" t="str">
        <f t="shared" si="47"/>
        <v>-1-1</v>
      </c>
      <c r="EL64" s="172" t="str">
        <f t="shared" ref="EL64:EL69" si="237">VLOOKUP(EH64&amp;EJ64,futurerisk,3,FALSE)</f>
        <v>High Priority Data Gap</v>
      </c>
      <c r="EM64" s="296"/>
      <c r="EN64" s="14"/>
      <c r="EO64" s="336"/>
      <c r="EP64" s="336"/>
      <c r="EQ64" s="336"/>
      <c r="ER64" s="336"/>
      <c r="ES64" s="336"/>
      <c r="ET64" s="337" t="s">
        <v>654</v>
      </c>
      <c r="EU64" s="338" t="s">
        <v>653</v>
      </c>
      <c r="EV64" s="339">
        <v>-1</v>
      </c>
      <c r="EW64" s="335">
        <v>-1</v>
      </c>
      <c r="EX64" s="335">
        <v>-1</v>
      </c>
      <c r="EY64" s="335"/>
      <c r="EZ64" s="181">
        <f t="shared" si="122"/>
        <v>-1</v>
      </c>
      <c r="FA64" s="172" t="str">
        <f t="shared" si="180"/>
        <v>High Priority Data Gap</v>
      </c>
      <c r="FB64" s="174">
        <f t="shared" si="181"/>
        <v>1</v>
      </c>
      <c r="FC64" s="174">
        <f t="shared" si="182"/>
        <v>-1</v>
      </c>
      <c r="FD64" s="173">
        <v>-1</v>
      </c>
      <c r="FE64" s="173">
        <v>-1</v>
      </c>
      <c r="FF64" s="181" t="str">
        <f t="shared" si="49"/>
        <v>-1-1</v>
      </c>
      <c r="FG64" s="172" t="str">
        <f t="shared" ref="FG64:FG69" si="238">VLOOKUP(FC64&amp;FE64,futurerisk,3,FALSE)</f>
        <v>High Priority Data Gap</v>
      </c>
      <c r="FH64" s="296"/>
      <c r="FI64" s="14"/>
      <c r="FJ64" s="336"/>
      <c r="FK64" s="336"/>
      <c r="FL64" s="336"/>
      <c r="FM64" s="336"/>
      <c r="FN64" s="336"/>
      <c r="FO64" s="337" t="s">
        <v>654</v>
      </c>
      <c r="FP64" s="338" t="s">
        <v>653</v>
      </c>
      <c r="FQ64" s="339">
        <v>-1</v>
      </c>
      <c r="FR64" s="335">
        <v>-1</v>
      </c>
      <c r="FS64" s="335">
        <v>-1</v>
      </c>
      <c r="FT64" s="335"/>
      <c r="FU64" s="181">
        <f t="shared" si="123"/>
        <v>-1</v>
      </c>
      <c r="FV64" s="172" t="str">
        <f t="shared" si="124"/>
        <v>High Priority Data Gap</v>
      </c>
      <c r="FW64" s="174">
        <f t="shared" si="125"/>
        <v>1</v>
      </c>
      <c r="FX64" s="174">
        <f t="shared" si="126"/>
        <v>-1</v>
      </c>
      <c r="FY64" s="173">
        <v>-1</v>
      </c>
      <c r="FZ64" s="173">
        <v>-1</v>
      </c>
      <c r="GA64" s="181" t="str">
        <f t="shared" si="50"/>
        <v>-1-1</v>
      </c>
      <c r="GB64" s="172" t="str">
        <f t="shared" si="127"/>
        <v>High Priority Data Gap</v>
      </c>
      <c r="GC64" s="296"/>
      <c r="GD64" s="14"/>
      <c r="GE64" s="336"/>
      <c r="GF64" s="336"/>
      <c r="GG64" s="336"/>
      <c r="GH64" s="336"/>
      <c r="GI64" s="336"/>
      <c r="GJ64" s="337" t="s">
        <v>654</v>
      </c>
      <c r="GK64" s="338" t="s">
        <v>653</v>
      </c>
      <c r="GL64" s="339">
        <v>-1</v>
      </c>
      <c r="GM64" s="335">
        <v>-1</v>
      </c>
      <c r="GN64" s="335">
        <v>-1</v>
      </c>
      <c r="GO64" s="335"/>
      <c r="GP64" s="181">
        <f t="shared" si="60"/>
        <v>-1</v>
      </c>
      <c r="GQ64" s="172" t="str">
        <f t="shared" si="226"/>
        <v>High Priority Data Gap</v>
      </c>
      <c r="GR64" s="380">
        <f t="shared" si="32"/>
        <v>1</v>
      </c>
      <c r="GS64" s="174">
        <f t="shared" ref="GS64:GS68" si="239">VLOOKUP(GR64*GN64,biorisk,2,FALSE)</f>
        <v>-1</v>
      </c>
      <c r="GT64" s="173">
        <v>-1</v>
      </c>
      <c r="GU64" s="173">
        <v>-1</v>
      </c>
      <c r="GV64" s="181" t="str">
        <f t="shared" si="51"/>
        <v>-1-1</v>
      </c>
      <c r="GW64" s="172" t="str">
        <f t="shared" ref="GW64:GW68" si="240">VLOOKUP(GS64&amp;GU64,futurerisk,3,FALSE)</f>
        <v>High Priority Data Gap</v>
      </c>
      <c r="GX64" s="296"/>
      <c r="GY64" s="14"/>
      <c r="GZ64" s="336"/>
      <c r="HA64" s="336"/>
      <c r="HB64" s="336"/>
      <c r="HC64" s="336"/>
      <c r="HD64" s="336"/>
      <c r="HE64" s="337" t="s">
        <v>654</v>
      </c>
      <c r="HF64" s="338" t="s">
        <v>653</v>
      </c>
    </row>
    <row r="65" spans="1:214" ht="100" customHeight="1">
      <c r="A65" s="177" t="s">
        <v>162</v>
      </c>
      <c r="B65" s="176" t="s">
        <v>96</v>
      </c>
      <c r="C65" s="176" t="s">
        <v>54</v>
      </c>
      <c r="D65" s="37" t="s">
        <v>111</v>
      </c>
      <c r="E65" s="497">
        <v>61</v>
      </c>
      <c r="F65" s="37" t="s">
        <v>555</v>
      </c>
      <c r="G65" s="339">
        <v>-1</v>
      </c>
      <c r="H65" s="335">
        <v>-1</v>
      </c>
      <c r="I65" s="335">
        <v>-1</v>
      </c>
      <c r="J65" s="335"/>
      <c r="K65" s="181">
        <f t="shared" si="53"/>
        <v>-1</v>
      </c>
      <c r="L65" s="172" t="str">
        <f t="shared" si="109"/>
        <v>High Priority Data Gap</v>
      </c>
      <c r="M65" s="174">
        <f t="shared" si="110"/>
        <v>1</v>
      </c>
      <c r="N65" s="174">
        <f t="shared" si="211"/>
        <v>-1</v>
      </c>
      <c r="O65" s="173">
        <v>-1</v>
      </c>
      <c r="P65" s="173">
        <v>-1</v>
      </c>
      <c r="Q65" s="181" t="str">
        <f t="shared" si="34"/>
        <v>-1-1</v>
      </c>
      <c r="R65" s="172" t="str">
        <f t="shared" si="228"/>
        <v>High Priority Data Gap</v>
      </c>
      <c r="S65" s="296"/>
      <c r="T65" s="336"/>
      <c r="U65" s="336"/>
      <c r="V65" s="336"/>
      <c r="W65" s="336"/>
      <c r="X65" s="336"/>
      <c r="Y65" s="337" t="s">
        <v>744</v>
      </c>
      <c r="Z65" s="338" t="s">
        <v>745</v>
      </c>
      <c r="AA65" s="339">
        <v>-1</v>
      </c>
      <c r="AB65" s="335">
        <v>-1</v>
      </c>
      <c r="AC65" s="335">
        <v>-1</v>
      </c>
      <c r="AD65" s="335"/>
      <c r="AE65" s="181">
        <f t="shared" si="54"/>
        <v>-1</v>
      </c>
      <c r="AF65" s="172" t="str">
        <f t="shared" si="212"/>
        <v>High Priority Data Gap</v>
      </c>
      <c r="AG65" s="174">
        <f t="shared" si="210"/>
        <v>1</v>
      </c>
      <c r="AH65" s="174">
        <f t="shared" si="213"/>
        <v>-1</v>
      </c>
      <c r="AI65" s="173">
        <v>-1</v>
      </c>
      <c r="AJ65" s="173">
        <v>-1</v>
      </c>
      <c r="AK65" s="181" t="str">
        <f t="shared" si="36"/>
        <v>-1-1</v>
      </c>
      <c r="AL65" s="172" t="str">
        <f t="shared" si="162"/>
        <v>High Priority Data Gap</v>
      </c>
      <c r="AM65" s="296"/>
      <c r="AN65" s="351"/>
      <c r="AO65" s="351"/>
      <c r="AP65" s="351"/>
      <c r="AQ65" s="351"/>
      <c r="AR65" s="351"/>
      <c r="AS65" s="337" t="s">
        <v>744</v>
      </c>
      <c r="AT65" s="338" t="s">
        <v>745</v>
      </c>
      <c r="AU65" s="339">
        <v>-1</v>
      </c>
      <c r="AV65" s="335">
        <v>-1</v>
      </c>
      <c r="AW65" s="335">
        <v>-1</v>
      </c>
      <c r="AX65" s="335"/>
      <c r="AY65" s="181">
        <f t="shared" si="55"/>
        <v>-1</v>
      </c>
      <c r="AZ65" s="172" t="str">
        <f t="shared" si="229"/>
        <v>High Priority Data Gap</v>
      </c>
      <c r="BA65" s="174">
        <f t="shared" si="152"/>
        <v>1</v>
      </c>
      <c r="BB65" s="174">
        <f t="shared" si="105"/>
        <v>-1</v>
      </c>
      <c r="BC65" s="173">
        <v>-1</v>
      </c>
      <c r="BD65" s="173">
        <v>-1</v>
      </c>
      <c r="BE65" s="181" t="str">
        <f t="shared" si="38"/>
        <v>-1-1</v>
      </c>
      <c r="BF65" s="172" t="str">
        <f t="shared" si="171"/>
        <v>High Priority Data Gap</v>
      </c>
      <c r="BG65" s="296"/>
      <c r="BH65" s="351"/>
      <c r="BI65" s="351"/>
      <c r="BJ65" s="351"/>
      <c r="BK65" s="351"/>
      <c r="BL65" s="351"/>
      <c r="BM65" s="337" t="s">
        <v>744</v>
      </c>
      <c r="BN65" s="338" t="s">
        <v>745</v>
      </c>
      <c r="BO65" s="339">
        <v>-1</v>
      </c>
      <c r="BP65" s="335">
        <v>-1</v>
      </c>
      <c r="BQ65" s="335">
        <v>-1</v>
      </c>
      <c r="BR65" s="335"/>
      <c r="BS65" s="181">
        <f t="shared" si="56"/>
        <v>-1</v>
      </c>
      <c r="BT65" s="172" t="str">
        <f t="shared" si="230"/>
        <v>High Priority Data Gap</v>
      </c>
      <c r="BU65" s="174">
        <f t="shared" si="154"/>
        <v>1</v>
      </c>
      <c r="BV65" s="174">
        <f t="shared" si="155"/>
        <v>-1</v>
      </c>
      <c r="BW65" s="173">
        <v>-1</v>
      </c>
      <c r="BX65" s="173">
        <v>-1</v>
      </c>
      <c r="BY65" s="181" t="str">
        <f t="shared" si="39"/>
        <v>-1-1</v>
      </c>
      <c r="BZ65" s="172" t="str">
        <f t="shared" si="10"/>
        <v>High Priority Data Gap</v>
      </c>
      <c r="CA65" s="296"/>
      <c r="CB65" s="351"/>
      <c r="CC65" s="351"/>
      <c r="CD65" s="351"/>
      <c r="CE65" s="351"/>
      <c r="CF65" s="351"/>
      <c r="CG65" s="337" t="s">
        <v>744</v>
      </c>
      <c r="CH65" s="338" t="s">
        <v>745</v>
      </c>
      <c r="CI65" s="363" t="s">
        <v>555</v>
      </c>
      <c r="CJ65" s="339">
        <v>-1</v>
      </c>
      <c r="CK65" s="335">
        <v>-1</v>
      </c>
      <c r="CL65" s="335">
        <v>-1</v>
      </c>
      <c r="CM65" s="335"/>
      <c r="CN65" s="181">
        <f t="shared" si="57"/>
        <v>-1</v>
      </c>
      <c r="CO65" s="172" t="str">
        <f t="shared" si="231"/>
        <v>High Priority Data Gap</v>
      </c>
      <c r="CP65" s="174">
        <f t="shared" si="134"/>
        <v>1</v>
      </c>
      <c r="CQ65" s="174">
        <f t="shared" si="135"/>
        <v>-1</v>
      </c>
      <c r="CR65" s="173">
        <v>-1</v>
      </c>
      <c r="CS65" s="173">
        <v>-1</v>
      </c>
      <c r="CT65" s="181" t="str">
        <f t="shared" si="41"/>
        <v>-1-1</v>
      </c>
      <c r="CU65" s="172" t="str">
        <f t="shared" si="42"/>
        <v>High Priority Data Gap</v>
      </c>
      <c r="CV65" s="296"/>
      <c r="CW65" s="364" t="s">
        <v>746</v>
      </c>
      <c r="CX65" s="364" t="s">
        <v>747</v>
      </c>
      <c r="CY65" s="365" t="s">
        <v>748</v>
      </c>
      <c r="CZ65" s="365"/>
      <c r="DA65" s="365" t="s">
        <v>645</v>
      </c>
      <c r="DB65" s="365"/>
      <c r="DC65" s="365" t="s">
        <v>748</v>
      </c>
      <c r="DD65" s="337" t="s">
        <v>744</v>
      </c>
      <c r="DE65" s="338" t="s">
        <v>745</v>
      </c>
      <c r="DF65" s="339">
        <v>-1</v>
      </c>
      <c r="DG65" s="335">
        <v>-1</v>
      </c>
      <c r="DH65" s="335">
        <v>-1</v>
      </c>
      <c r="DI65" s="335"/>
      <c r="DJ65" s="181">
        <f t="shared" si="58"/>
        <v>-1</v>
      </c>
      <c r="DK65" s="172" t="str">
        <f t="shared" si="205"/>
        <v>High Priority Data Gap</v>
      </c>
      <c r="DL65" s="174">
        <f t="shared" si="232"/>
        <v>1</v>
      </c>
      <c r="DM65" s="174">
        <f t="shared" si="233"/>
        <v>-1</v>
      </c>
      <c r="DN65" s="173">
        <v>-1</v>
      </c>
      <c r="DO65" s="173">
        <v>-1</v>
      </c>
      <c r="DP65" s="181" t="str">
        <f t="shared" si="43"/>
        <v>-1-1</v>
      </c>
      <c r="DQ65" s="172" t="str">
        <f t="shared" si="234"/>
        <v>High Priority Data Gap</v>
      </c>
      <c r="DR65" s="296"/>
      <c r="DS65" s="14"/>
      <c r="DT65" s="351"/>
      <c r="DU65" s="351"/>
      <c r="DV65" s="351"/>
      <c r="DW65" s="351"/>
      <c r="DX65" s="351"/>
      <c r="DY65" s="337" t="s">
        <v>744</v>
      </c>
      <c r="DZ65" s="338" t="s">
        <v>745</v>
      </c>
      <c r="EA65" s="339">
        <v>-1</v>
      </c>
      <c r="EB65" s="335">
        <v>-1</v>
      </c>
      <c r="EC65" s="335">
        <v>-1</v>
      </c>
      <c r="ED65" s="335"/>
      <c r="EE65" s="181">
        <f t="shared" si="59"/>
        <v>-1</v>
      </c>
      <c r="EF65" s="172" t="str">
        <f t="shared" si="202"/>
        <v>High Priority Data Gap</v>
      </c>
      <c r="EG65" s="174">
        <f t="shared" si="235"/>
        <v>1</v>
      </c>
      <c r="EH65" s="174">
        <f t="shared" si="236"/>
        <v>-1</v>
      </c>
      <c r="EI65" s="173">
        <v>-1</v>
      </c>
      <c r="EJ65" s="173">
        <v>-1</v>
      </c>
      <c r="EK65" s="181" t="str">
        <f t="shared" si="47"/>
        <v>-1-1</v>
      </c>
      <c r="EL65" s="172" t="str">
        <f t="shared" si="237"/>
        <v>High Priority Data Gap</v>
      </c>
      <c r="EM65" s="296"/>
      <c r="EN65" s="14"/>
      <c r="EO65" s="336"/>
      <c r="EP65" s="336"/>
      <c r="EQ65" s="336"/>
      <c r="ER65" s="336"/>
      <c r="ES65" s="336"/>
      <c r="ET65" s="337" t="s">
        <v>744</v>
      </c>
      <c r="EU65" s="338" t="s">
        <v>745</v>
      </c>
      <c r="EV65" s="339">
        <v>-1</v>
      </c>
      <c r="EW65" s="335">
        <v>-1</v>
      </c>
      <c r="EX65" s="335">
        <v>-1</v>
      </c>
      <c r="EY65" s="335"/>
      <c r="EZ65" s="181">
        <f t="shared" si="122"/>
        <v>-1</v>
      </c>
      <c r="FA65" s="172" t="str">
        <f t="shared" si="180"/>
        <v>High Priority Data Gap</v>
      </c>
      <c r="FB65" s="174">
        <f t="shared" si="181"/>
        <v>1</v>
      </c>
      <c r="FC65" s="174">
        <f t="shared" si="182"/>
        <v>-1</v>
      </c>
      <c r="FD65" s="173">
        <v>-1</v>
      </c>
      <c r="FE65" s="173">
        <v>-1</v>
      </c>
      <c r="FF65" s="181" t="str">
        <f t="shared" si="49"/>
        <v>-1-1</v>
      </c>
      <c r="FG65" s="172" t="str">
        <f t="shared" si="238"/>
        <v>High Priority Data Gap</v>
      </c>
      <c r="FH65" s="296"/>
      <c r="FI65" s="14"/>
      <c r="FJ65" s="336"/>
      <c r="FK65" s="336"/>
      <c r="FL65" s="336"/>
      <c r="FM65" s="336"/>
      <c r="FN65" s="336"/>
      <c r="FO65" s="337" t="s">
        <v>744</v>
      </c>
      <c r="FP65" s="338" t="s">
        <v>745</v>
      </c>
      <c r="FQ65" s="339">
        <v>-1</v>
      </c>
      <c r="FR65" s="335">
        <v>-1</v>
      </c>
      <c r="FS65" s="335">
        <v>-1</v>
      </c>
      <c r="FT65" s="335"/>
      <c r="FU65" s="181">
        <f t="shared" si="123"/>
        <v>-1</v>
      </c>
      <c r="FV65" s="172" t="str">
        <f t="shared" si="124"/>
        <v>High Priority Data Gap</v>
      </c>
      <c r="FW65" s="174">
        <f t="shared" si="125"/>
        <v>1</v>
      </c>
      <c r="FX65" s="174">
        <f t="shared" si="126"/>
        <v>-1</v>
      </c>
      <c r="FY65" s="173">
        <v>-1</v>
      </c>
      <c r="FZ65" s="173">
        <v>-1</v>
      </c>
      <c r="GA65" s="181" t="str">
        <f t="shared" si="50"/>
        <v>-1-1</v>
      </c>
      <c r="GB65" s="172" t="str">
        <f t="shared" si="127"/>
        <v>High Priority Data Gap</v>
      </c>
      <c r="GC65" s="296"/>
      <c r="GD65" s="14"/>
      <c r="GE65" s="336"/>
      <c r="GF65" s="336"/>
      <c r="GG65" s="336"/>
      <c r="GH65" s="336"/>
      <c r="GI65" s="336"/>
      <c r="GJ65" s="337" t="s">
        <v>744</v>
      </c>
      <c r="GK65" s="338" t="s">
        <v>745</v>
      </c>
      <c r="GL65" s="339">
        <v>-1</v>
      </c>
      <c r="GM65" s="335">
        <v>-1</v>
      </c>
      <c r="GN65" s="335">
        <v>-1</v>
      </c>
      <c r="GO65" s="335"/>
      <c r="GP65" s="181">
        <f t="shared" si="60"/>
        <v>-1</v>
      </c>
      <c r="GQ65" s="172" t="str">
        <f t="shared" si="226"/>
        <v>High Priority Data Gap</v>
      </c>
      <c r="GR65" s="380">
        <f t="shared" si="32"/>
        <v>1</v>
      </c>
      <c r="GS65" s="174">
        <f t="shared" si="239"/>
        <v>-1</v>
      </c>
      <c r="GT65" s="173">
        <v>-1</v>
      </c>
      <c r="GU65" s="173">
        <v>-1</v>
      </c>
      <c r="GV65" s="181" t="str">
        <f t="shared" si="51"/>
        <v>-1-1</v>
      </c>
      <c r="GW65" s="172" t="str">
        <f t="shared" si="240"/>
        <v>High Priority Data Gap</v>
      </c>
      <c r="GX65" s="296"/>
      <c r="GY65" s="14"/>
      <c r="GZ65" s="336"/>
      <c r="HA65" s="336"/>
      <c r="HB65" s="336"/>
      <c r="HC65" s="336"/>
      <c r="HD65" s="336"/>
      <c r="HE65" s="337" t="s">
        <v>744</v>
      </c>
      <c r="HF65" s="338" t="s">
        <v>745</v>
      </c>
    </row>
    <row r="66" spans="1:214" ht="100" customHeight="1">
      <c r="A66" s="177" t="s">
        <v>162</v>
      </c>
      <c r="B66" s="176" t="s">
        <v>96</v>
      </c>
      <c r="C66" s="176" t="s">
        <v>54</v>
      </c>
      <c r="D66" s="37" t="s">
        <v>112</v>
      </c>
      <c r="E66" s="497">
        <v>62</v>
      </c>
      <c r="F66" s="37" t="s">
        <v>563</v>
      </c>
      <c r="G66" s="339">
        <v>-1</v>
      </c>
      <c r="H66" s="335">
        <v>-1</v>
      </c>
      <c r="I66" s="335">
        <v>-1</v>
      </c>
      <c r="J66" s="335"/>
      <c r="K66" s="181">
        <f t="shared" si="53"/>
        <v>-1</v>
      </c>
      <c r="L66" s="172" t="str">
        <f t="shared" si="109"/>
        <v>High Priority Data Gap</v>
      </c>
      <c r="M66" s="174">
        <f t="shared" si="110"/>
        <v>1</v>
      </c>
      <c r="N66" s="174">
        <f t="shared" si="211"/>
        <v>-1</v>
      </c>
      <c r="O66" s="173">
        <v>-1</v>
      </c>
      <c r="P66" s="173">
        <v>-1</v>
      </c>
      <c r="Q66" s="181" t="str">
        <f t="shared" si="34"/>
        <v>-1-1</v>
      </c>
      <c r="R66" s="172" t="str">
        <f t="shared" ref="R66:R67" si="241">VLOOKUP(N66&amp;P66,futurerisk,3,FALSE)</f>
        <v>High Priority Data Gap</v>
      </c>
      <c r="S66" s="296"/>
      <c r="T66" s="336"/>
      <c r="U66" s="336"/>
      <c r="V66" s="336"/>
      <c r="W66" s="336"/>
      <c r="X66" s="336"/>
      <c r="Y66" s="337" t="s">
        <v>654</v>
      </c>
      <c r="Z66" s="338" t="s">
        <v>653</v>
      </c>
      <c r="AA66" s="339">
        <v>-1</v>
      </c>
      <c r="AB66" s="335">
        <v>-1</v>
      </c>
      <c r="AC66" s="335">
        <v>-1</v>
      </c>
      <c r="AD66" s="335"/>
      <c r="AE66" s="181">
        <f t="shared" si="54"/>
        <v>-1</v>
      </c>
      <c r="AF66" s="172" t="str">
        <f t="shared" si="212"/>
        <v>High Priority Data Gap</v>
      </c>
      <c r="AG66" s="174">
        <f t="shared" si="210"/>
        <v>1</v>
      </c>
      <c r="AH66" s="174">
        <f t="shared" si="213"/>
        <v>-1</v>
      </c>
      <c r="AI66" s="173">
        <v>-1</v>
      </c>
      <c r="AJ66" s="173">
        <v>-1</v>
      </c>
      <c r="AK66" s="181" t="str">
        <f t="shared" si="36"/>
        <v>-1-1</v>
      </c>
      <c r="AL66" s="172" t="str">
        <f t="shared" si="162"/>
        <v>High Priority Data Gap</v>
      </c>
      <c r="AM66" s="296"/>
      <c r="AN66" s="351"/>
      <c r="AO66" s="351"/>
      <c r="AP66" s="351"/>
      <c r="AQ66" s="351"/>
      <c r="AR66" s="351"/>
      <c r="AS66" s="337" t="s">
        <v>654</v>
      </c>
      <c r="AT66" s="338" t="s">
        <v>653</v>
      </c>
      <c r="AU66" s="339">
        <v>-1</v>
      </c>
      <c r="AV66" s="335">
        <v>-1</v>
      </c>
      <c r="AW66" s="335">
        <v>-1</v>
      </c>
      <c r="AX66" s="335"/>
      <c r="AY66" s="181">
        <f t="shared" si="55"/>
        <v>-1</v>
      </c>
      <c r="AZ66" s="172" t="str">
        <f t="shared" si="229"/>
        <v>High Priority Data Gap</v>
      </c>
      <c r="BA66" s="174">
        <f t="shared" si="152"/>
        <v>1</v>
      </c>
      <c r="BB66" s="174">
        <f t="shared" si="105"/>
        <v>-1</v>
      </c>
      <c r="BC66" s="173">
        <v>-1</v>
      </c>
      <c r="BD66" s="173">
        <v>-1</v>
      </c>
      <c r="BE66" s="181" t="str">
        <f t="shared" si="38"/>
        <v>-1-1</v>
      </c>
      <c r="BF66" s="172" t="str">
        <f t="shared" si="171"/>
        <v>High Priority Data Gap</v>
      </c>
      <c r="BG66" s="296"/>
      <c r="BH66" s="351"/>
      <c r="BI66" s="351"/>
      <c r="BJ66" s="351"/>
      <c r="BK66" s="351"/>
      <c r="BL66" s="351"/>
      <c r="BM66" s="337" t="s">
        <v>654</v>
      </c>
      <c r="BN66" s="338" t="s">
        <v>653</v>
      </c>
      <c r="BO66" s="339">
        <v>-1</v>
      </c>
      <c r="BP66" s="335">
        <v>-1</v>
      </c>
      <c r="BQ66" s="335">
        <v>-1</v>
      </c>
      <c r="BR66" s="335"/>
      <c r="BS66" s="181">
        <f t="shared" si="56"/>
        <v>-1</v>
      </c>
      <c r="BT66" s="172" t="str">
        <f t="shared" si="230"/>
        <v>High Priority Data Gap</v>
      </c>
      <c r="BU66" s="174">
        <f t="shared" si="154"/>
        <v>1</v>
      </c>
      <c r="BV66" s="174">
        <f t="shared" si="155"/>
        <v>-1</v>
      </c>
      <c r="BW66" s="173">
        <v>-1</v>
      </c>
      <c r="BX66" s="173">
        <v>-1</v>
      </c>
      <c r="BY66" s="181" t="str">
        <f t="shared" si="39"/>
        <v>-1-1</v>
      </c>
      <c r="BZ66" s="172" t="str">
        <f t="shared" si="10"/>
        <v>High Priority Data Gap</v>
      </c>
      <c r="CA66" s="296"/>
      <c r="CB66" s="351"/>
      <c r="CC66" s="351"/>
      <c r="CD66" s="351"/>
      <c r="CE66" s="351"/>
      <c r="CF66" s="351"/>
      <c r="CG66" s="337" t="s">
        <v>654</v>
      </c>
      <c r="CH66" s="338" t="s">
        <v>653</v>
      </c>
      <c r="CI66" s="363" t="s">
        <v>563</v>
      </c>
      <c r="CJ66" s="339">
        <v>-1</v>
      </c>
      <c r="CK66" s="335">
        <v>-1</v>
      </c>
      <c r="CL66" s="335">
        <v>-1</v>
      </c>
      <c r="CM66" s="335"/>
      <c r="CN66" s="181">
        <f t="shared" si="57"/>
        <v>-1</v>
      </c>
      <c r="CO66" s="172" t="str">
        <f t="shared" si="231"/>
        <v>High Priority Data Gap</v>
      </c>
      <c r="CP66" s="174">
        <f t="shared" si="134"/>
        <v>1</v>
      </c>
      <c r="CQ66" s="174">
        <f t="shared" si="135"/>
        <v>-1</v>
      </c>
      <c r="CR66" s="173">
        <v>-1</v>
      </c>
      <c r="CS66" s="173">
        <v>-1</v>
      </c>
      <c r="CT66" s="181" t="str">
        <f t="shared" si="41"/>
        <v>-1-1</v>
      </c>
      <c r="CU66" s="172" t="str">
        <f t="shared" si="42"/>
        <v>High Priority Data Gap</v>
      </c>
      <c r="CV66" s="296"/>
      <c r="DD66" s="337" t="s">
        <v>654</v>
      </c>
      <c r="DE66" s="338" t="s">
        <v>653</v>
      </c>
      <c r="DF66" s="339">
        <v>-1</v>
      </c>
      <c r="DG66" s="335">
        <v>-1</v>
      </c>
      <c r="DH66" s="335">
        <v>-1</v>
      </c>
      <c r="DI66" s="335"/>
      <c r="DJ66" s="181">
        <f t="shared" si="58"/>
        <v>-1</v>
      </c>
      <c r="DK66" s="172" t="str">
        <f t="shared" si="205"/>
        <v>High Priority Data Gap</v>
      </c>
      <c r="DL66" s="174">
        <f t="shared" si="232"/>
        <v>1</v>
      </c>
      <c r="DM66" s="174">
        <f t="shared" si="233"/>
        <v>-1</v>
      </c>
      <c r="DN66" s="173">
        <v>-1</v>
      </c>
      <c r="DO66" s="173">
        <v>-1</v>
      </c>
      <c r="DP66" s="181" t="str">
        <f t="shared" si="43"/>
        <v>-1-1</v>
      </c>
      <c r="DQ66" s="172" t="str">
        <f t="shared" si="234"/>
        <v>High Priority Data Gap</v>
      </c>
      <c r="DR66" s="296"/>
      <c r="DS66" s="14"/>
      <c r="DT66" s="351"/>
      <c r="DU66" s="351"/>
      <c r="DV66" s="351"/>
      <c r="DW66" s="351"/>
      <c r="DX66" s="351"/>
      <c r="DY66" s="337" t="s">
        <v>654</v>
      </c>
      <c r="DZ66" s="338" t="s">
        <v>653</v>
      </c>
      <c r="EA66" s="339">
        <v>-1</v>
      </c>
      <c r="EB66" s="335">
        <v>-1</v>
      </c>
      <c r="EC66" s="335">
        <v>-1</v>
      </c>
      <c r="ED66" s="335"/>
      <c r="EE66" s="181">
        <f t="shared" si="59"/>
        <v>-1</v>
      </c>
      <c r="EF66" s="172" t="str">
        <f t="shared" si="202"/>
        <v>High Priority Data Gap</v>
      </c>
      <c r="EG66" s="174">
        <f t="shared" si="235"/>
        <v>1</v>
      </c>
      <c r="EH66" s="174">
        <f t="shared" si="236"/>
        <v>-1</v>
      </c>
      <c r="EI66" s="173">
        <v>-1</v>
      </c>
      <c r="EJ66" s="173">
        <v>-1</v>
      </c>
      <c r="EK66" s="181" t="str">
        <f t="shared" si="47"/>
        <v>-1-1</v>
      </c>
      <c r="EL66" s="172" t="str">
        <f t="shared" si="237"/>
        <v>High Priority Data Gap</v>
      </c>
      <c r="EM66" s="296"/>
      <c r="EN66" s="14"/>
      <c r="EO66" s="336"/>
      <c r="EP66" s="336"/>
      <c r="EQ66" s="336"/>
      <c r="ER66" s="336"/>
      <c r="ES66" s="336"/>
      <c r="ET66" s="337" t="s">
        <v>654</v>
      </c>
      <c r="EU66" s="338" t="s">
        <v>653</v>
      </c>
      <c r="EV66" s="339">
        <v>-1</v>
      </c>
      <c r="EW66" s="335">
        <v>-1</v>
      </c>
      <c r="EX66" s="335">
        <v>-1</v>
      </c>
      <c r="EY66" s="335"/>
      <c r="EZ66" s="181">
        <f t="shared" si="122"/>
        <v>-1</v>
      </c>
      <c r="FA66" s="172" t="str">
        <f t="shared" si="180"/>
        <v>High Priority Data Gap</v>
      </c>
      <c r="FB66" s="174">
        <f t="shared" si="181"/>
        <v>1</v>
      </c>
      <c r="FC66" s="174">
        <f t="shared" si="182"/>
        <v>-1</v>
      </c>
      <c r="FD66" s="173">
        <v>-1</v>
      </c>
      <c r="FE66" s="173">
        <v>-1</v>
      </c>
      <c r="FF66" s="181" t="str">
        <f t="shared" si="49"/>
        <v>-1-1</v>
      </c>
      <c r="FG66" s="172" t="str">
        <f t="shared" si="238"/>
        <v>High Priority Data Gap</v>
      </c>
      <c r="FH66" s="296"/>
      <c r="FI66" s="14"/>
      <c r="FJ66" s="336"/>
      <c r="FK66" s="336"/>
      <c r="FL66" s="336"/>
      <c r="FM66" s="336"/>
      <c r="FN66" s="336"/>
      <c r="FO66" s="337" t="s">
        <v>654</v>
      </c>
      <c r="FP66" s="338" t="s">
        <v>653</v>
      </c>
      <c r="FQ66" s="339">
        <v>-1</v>
      </c>
      <c r="FR66" s="335">
        <v>-1</v>
      </c>
      <c r="FS66" s="335">
        <v>-1</v>
      </c>
      <c r="FT66" s="335"/>
      <c r="FU66" s="181">
        <f t="shared" si="123"/>
        <v>-1</v>
      </c>
      <c r="FV66" s="172" t="str">
        <f t="shared" si="124"/>
        <v>High Priority Data Gap</v>
      </c>
      <c r="FW66" s="174">
        <f t="shared" si="125"/>
        <v>1</v>
      </c>
      <c r="FX66" s="174">
        <f t="shared" si="126"/>
        <v>-1</v>
      </c>
      <c r="FY66" s="173">
        <v>-1</v>
      </c>
      <c r="FZ66" s="173">
        <v>-1</v>
      </c>
      <c r="GA66" s="181" t="str">
        <f t="shared" si="50"/>
        <v>-1-1</v>
      </c>
      <c r="GB66" s="172" t="str">
        <f t="shared" si="127"/>
        <v>High Priority Data Gap</v>
      </c>
      <c r="GC66" s="296"/>
      <c r="GD66" s="14"/>
      <c r="GE66" s="336"/>
      <c r="GF66" s="336"/>
      <c r="GG66" s="336"/>
      <c r="GH66" s="336"/>
      <c r="GI66" s="336"/>
      <c r="GJ66" s="337" t="s">
        <v>654</v>
      </c>
      <c r="GK66" s="338" t="s">
        <v>653</v>
      </c>
      <c r="GL66" s="339">
        <v>-1</v>
      </c>
      <c r="GM66" s="335">
        <v>-1</v>
      </c>
      <c r="GN66" s="335">
        <v>-1</v>
      </c>
      <c r="GO66" s="335"/>
      <c r="GP66" s="181">
        <f t="shared" si="60"/>
        <v>-1</v>
      </c>
      <c r="GQ66" s="172" t="str">
        <f t="shared" si="226"/>
        <v>High Priority Data Gap</v>
      </c>
      <c r="GR66" s="380">
        <f t="shared" si="32"/>
        <v>1</v>
      </c>
      <c r="GS66" s="174">
        <f t="shared" si="239"/>
        <v>-1</v>
      </c>
      <c r="GT66" s="173">
        <v>-1</v>
      </c>
      <c r="GU66" s="173">
        <v>-1</v>
      </c>
      <c r="GV66" s="181" t="str">
        <f t="shared" si="51"/>
        <v>-1-1</v>
      </c>
      <c r="GW66" s="172" t="str">
        <f t="shared" si="240"/>
        <v>High Priority Data Gap</v>
      </c>
      <c r="GX66" s="296"/>
      <c r="GY66" s="14"/>
      <c r="GZ66" s="336"/>
      <c r="HA66" s="336"/>
      <c r="HB66" s="336"/>
      <c r="HC66" s="336"/>
      <c r="HD66" s="336"/>
      <c r="HE66" s="337" t="s">
        <v>654</v>
      </c>
      <c r="HF66" s="338" t="s">
        <v>653</v>
      </c>
    </row>
    <row r="67" spans="1:214" ht="100" customHeight="1">
      <c r="A67" s="177" t="s">
        <v>162</v>
      </c>
      <c r="B67" s="176" t="s">
        <v>96</v>
      </c>
      <c r="C67" s="176" t="s">
        <v>54</v>
      </c>
      <c r="D67" s="37" t="s">
        <v>113</v>
      </c>
      <c r="E67" s="497">
        <v>63</v>
      </c>
      <c r="F67" s="37" t="s">
        <v>568</v>
      </c>
      <c r="G67" s="339">
        <v>-1</v>
      </c>
      <c r="H67" s="335">
        <v>-1</v>
      </c>
      <c r="I67" s="335">
        <v>-1</v>
      </c>
      <c r="J67" s="335"/>
      <c r="K67" s="181">
        <f t="shared" si="53"/>
        <v>-1</v>
      </c>
      <c r="L67" s="172" t="str">
        <f t="shared" si="109"/>
        <v>High Priority Data Gap</v>
      </c>
      <c r="M67" s="174">
        <f t="shared" si="110"/>
        <v>1</v>
      </c>
      <c r="N67" s="174">
        <f t="shared" si="211"/>
        <v>-1</v>
      </c>
      <c r="O67" s="173">
        <v>-1</v>
      </c>
      <c r="P67" s="173">
        <v>-1</v>
      </c>
      <c r="Q67" s="181" t="str">
        <f t="shared" si="34"/>
        <v>-1-1</v>
      </c>
      <c r="R67" s="172" t="str">
        <f t="shared" si="241"/>
        <v>High Priority Data Gap</v>
      </c>
      <c r="S67" s="296"/>
      <c r="T67" s="336"/>
      <c r="U67" s="336"/>
      <c r="V67" s="336"/>
      <c r="W67" s="336"/>
      <c r="X67" s="336"/>
      <c r="Y67" s="337" t="s">
        <v>654</v>
      </c>
      <c r="Z67" s="338" t="s">
        <v>653</v>
      </c>
      <c r="AA67" s="339">
        <v>-1</v>
      </c>
      <c r="AB67" s="335">
        <v>-1</v>
      </c>
      <c r="AC67" s="335">
        <v>-1</v>
      </c>
      <c r="AD67" s="335"/>
      <c r="AE67" s="181">
        <f t="shared" si="54"/>
        <v>-1</v>
      </c>
      <c r="AF67" s="172" t="str">
        <f t="shared" si="212"/>
        <v>High Priority Data Gap</v>
      </c>
      <c r="AG67" s="174">
        <f t="shared" si="210"/>
        <v>1</v>
      </c>
      <c r="AH67" s="174">
        <f t="shared" si="213"/>
        <v>-1</v>
      </c>
      <c r="AI67" s="173">
        <v>-1</v>
      </c>
      <c r="AJ67" s="173">
        <v>-1</v>
      </c>
      <c r="AK67" s="181" t="str">
        <f t="shared" si="36"/>
        <v>-1-1</v>
      </c>
      <c r="AL67" s="172" t="str">
        <f t="shared" si="162"/>
        <v>High Priority Data Gap</v>
      </c>
      <c r="AM67" s="296"/>
      <c r="AN67" s="351"/>
      <c r="AO67" s="351"/>
      <c r="AP67" s="351"/>
      <c r="AQ67" s="351"/>
      <c r="AR67" s="351"/>
      <c r="AS67" s="337" t="s">
        <v>654</v>
      </c>
      <c r="AT67" s="338" t="s">
        <v>653</v>
      </c>
      <c r="AU67" s="339">
        <v>-1</v>
      </c>
      <c r="AV67" s="335">
        <v>-1</v>
      </c>
      <c r="AW67" s="335">
        <v>-1</v>
      </c>
      <c r="AX67" s="335"/>
      <c r="AY67" s="181">
        <f t="shared" si="55"/>
        <v>-1</v>
      </c>
      <c r="AZ67" s="172" t="str">
        <f t="shared" si="229"/>
        <v>High Priority Data Gap</v>
      </c>
      <c r="BA67" s="174">
        <f t="shared" si="152"/>
        <v>1</v>
      </c>
      <c r="BB67" s="174">
        <f t="shared" si="105"/>
        <v>-1</v>
      </c>
      <c r="BC67" s="173">
        <v>-1</v>
      </c>
      <c r="BD67" s="173">
        <v>-1</v>
      </c>
      <c r="BE67" s="181" t="str">
        <f t="shared" si="38"/>
        <v>-1-1</v>
      </c>
      <c r="BF67" s="172" t="str">
        <f t="shared" si="171"/>
        <v>High Priority Data Gap</v>
      </c>
      <c r="BG67" s="296"/>
      <c r="BH67" s="351"/>
      <c r="BI67" s="351"/>
      <c r="BJ67" s="351"/>
      <c r="BK67" s="351"/>
      <c r="BL67" s="351"/>
      <c r="BM67" s="337" t="s">
        <v>654</v>
      </c>
      <c r="BN67" s="338" t="s">
        <v>653</v>
      </c>
      <c r="BO67" s="339">
        <v>-1</v>
      </c>
      <c r="BP67" s="335">
        <v>-1</v>
      </c>
      <c r="BQ67" s="335">
        <v>-1</v>
      </c>
      <c r="BR67" s="335"/>
      <c r="BS67" s="181">
        <f t="shared" si="56"/>
        <v>-1</v>
      </c>
      <c r="BT67" s="172" t="str">
        <f t="shared" si="230"/>
        <v>High Priority Data Gap</v>
      </c>
      <c r="BU67" s="174">
        <f t="shared" si="154"/>
        <v>1</v>
      </c>
      <c r="BV67" s="174">
        <f t="shared" si="155"/>
        <v>-1</v>
      </c>
      <c r="BW67" s="173">
        <v>-1</v>
      </c>
      <c r="BX67" s="173">
        <v>-1</v>
      </c>
      <c r="BY67" s="181" t="str">
        <f t="shared" si="39"/>
        <v>-1-1</v>
      </c>
      <c r="BZ67" s="172" t="str">
        <f t="shared" si="10"/>
        <v>High Priority Data Gap</v>
      </c>
      <c r="CA67" s="296"/>
      <c r="CB67" s="351"/>
      <c r="CC67" s="351"/>
      <c r="CD67" s="351"/>
      <c r="CE67" s="351"/>
      <c r="CF67" s="351"/>
      <c r="CG67" s="337" t="s">
        <v>654</v>
      </c>
      <c r="CH67" s="338" t="s">
        <v>653</v>
      </c>
      <c r="CI67" s="363" t="s">
        <v>568</v>
      </c>
      <c r="CJ67" s="339">
        <v>-1</v>
      </c>
      <c r="CK67" s="335">
        <v>-1</v>
      </c>
      <c r="CL67" s="335">
        <v>-1</v>
      </c>
      <c r="CM67" s="335"/>
      <c r="CN67" s="181">
        <f t="shared" si="57"/>
        <v>-1</v>
      </c>
      <c r="CO67" s="172" t="str">
        <f t="shared" si="231"/>
        <v>High Priority Data Gap</v>
      </c>
      <c r="CP67" s="174">
        <f t="shared" si="134"/>
        <v>1</v>
      </c>
      <c r="CQ67" s="174">
        <f t="shared" si="135"/>
        <v>-1</v>
      </c>
      <c r="CR67" s="173">
        <v>-1</v>
      </c>
      <c r="CS67" s="173">
        <v>-1</v>
      </c>
      <c r="CT67" s="181" t="str">
        <f t="shared" si="41"/>
        <v>-1-1</v>
      </c>
      <c r="CU67" s="172" t="str">
        <f t="shared" si="42"/>
        <v>High Priority Data Gap</v>
      </c>
      <c r="CV67" s="296"/>
      <c r="DD67" s="337" t="s">
        <v>654</v>
      </c>
      <c r="DE67" s="338" t="s">
        <v>653</v>
      </c>
      <c r="DF67" s="339">
        <v>-1</v>
      </c>
      <c r="DG67" s="335">
        <v>-1</v>
      </c>
      <c r="DH67" s="335">
        <v>-1</v>
      </c>
      <c r="DI67" s="335"/>
      <c r="DJ67" s="181">
        <f t="shared" si="58"/>
        <v>-1</v>
      </c>
      <c r="DK67" s="172" t="str">
        <f t="shared" si="205"/>
        <v>High Priority Data Gap</v>
      </c>
      <c r="DL67" s="174">
        <f t="shared" si="232"/>
        <v>1</v>
      </c>
      <c r="DM67" s="174">
        <f t="shared" si="233"/>
        <v>-1</v>
      </c>
      <c r="DN67" s="173">
        <v>-1</v>
      </c>
      <c r="DO67" s="173">
        <v>-1</v>
      </c>
      <c r="DP67" s="181" t="str">
        <f t="shared" si="43"/>
        <v>-1-1</v>
      </c>
      <c r="DQ67" s="172" t="str">
        <f t="shared" si="234"/>
        <v>High Priority Data Gap</v>
      </c>
      <c r="DR67" s="296"/>
      <c r="DS67" s="14"/>
      <c r="DT67" s="351"/>
      <c r="DU67" s="351"/>
      <c r="DV67" s="351"/>
      <c r="DW67" s="351"/>
      <c r="DX67" s="351"/>
      <c r="DY67" s="337" t="s">
        <v>654</v>
      </c>
      <c r="DZ67" s="338" t="s">
        <v>653</v>
      </c>
      <c r="EA67" s="339">
        <v>-1</v>
      </c>
      <c r="EB67" s="335">
        <v>-1</v>
      </c>
      <c r="EC67" s="335">
        <v>-1</v>
      </c>
      <c r="ED67" s="335"/>
      <c r="EE67" s="181">
        <f t="shared" si="59"/>
        <v>-1</v>
      </c>
      <c r="EF67" s="172" t="str">
        <f t="shared" si="202"/>
        <v>High Priority Data Gap</v>
      </c>
      <c r="EG67" s="174">
        <f t="shared" si="235"/>
        <v>1</v>
      </c>
      <c r="EH67" s="174">
        <f t="shared" si="236"/>
        <v>-1</v>
      </c>
      <c r="EI67" s="173">
        <v>-1</v>
      </c>
      <c r="EJ67" s="173">
        <v>-1</v>
      </c>
      <c r="EK67" s="181" t="str">
        <f t="shared" si="47"/>
        <v>-1-1</v>
      </c>
      <c r="EL67" s="172" t="str">
        <f t="shared" si="237"/>
        <v>High Priority Data Gap</v>
      </c>
      <c r="EM67" s="296"/>
      <c r="EN67" s="14"/>
      <c r="EO67" s="336"/>
      <c r="EP67" s="336"/>
      <c r="EQ67" s="336"/>
      <c r="ER67" s="336"/>
      <c r="ES67" s="336"/>
      <c r="ET67" s="337" t="s">
        <v>654</v>
      </c>
      <c r="EU67" s="338" t="s">
        <v>653</v>
      </c>
      <c r="EV67" s="339">
        <v>-1</v>
      </c>
      <c r="EW67" s="335">
        <v>-1</v>
      </c>
      <c r="EX67" s="335">
        <v>-1</v>
      </c>
      <c r="EY67" s="335"/>
      <c r="EZ67" s="181">
        <f t="shared" si="122"/>
        <v>-1</v>
      </c>
      <c r="FA67" s="172" t="str">
        <f t="shared" si="180"/>
        <v>High Priority Data Gap</v>
      </c>
      <c r="FB67" s="174">
        <f t="shared" si="181"/>
        <v>1</v>
      </c>
      <c r="FC67" s="174">
        <f t="shared" si="182"/>
        <v>-1</v>
      </c>
      <c r="FD67" s="173">
        <v>-1</v>
      </c>
      <c r="FE67" s="173">
        <v>-1</v>
      </c>
      <c r="FF67" s="181" t="str">
        <f t="shared" si="49"/>
        <v>-1-1</v>
      </c>
      <c r="FG67" s="172" t="str">
        <f t="shared" si="238"/>
        <v>High Priority Data Gap</v>
      </c>
      <c r="FH67" s="296"/>
      <c r="FI67" s="14"/>
      <c r="FJ67" s="336"/>
      <c r="FK67" s="336"/>
      <c r="FL67" s="336"/>
      <c r="FM67" s="336"/>
      <c r="FN67" s="336"/>
      <c r="FO67" s="337" t="s">
        <v>654</v>
      </c>
      <c r="FP67" s="338" t="s">
        <v>653</v>
      </c>
      <c r="FQ67" s="339">
        <v>-1</v>
      </c>
      <c r="FR67" s="335">
        <v>-1</v>
      </c>
      <c r="FS67" s="335">
        <v>-1</v>
      </c>
      <c r="FT67" s="335"/>
      <c r="FU67" s="181">
        <f t="shared" si="123"/>
        <v>-1</v>
      </c>
      <c r="FV67" s="172" t="str">
        <f t="shared" si="124"/>
        <v>High Priority Data Gap</v>
      </c>
      <c r="FW67" s="174">
        <f t="shared" si="125"/>
        <v>1</v>
      </c>
      <c r="FX67" s="174">
        <f t="shared" si="126"/>
        <v>-1</v>
      </c>
      <c r="FY67" s="173">
        <v>-1</v>
      </c>
      <c r="FZ67" s="173">
        <v>-1</v>
      </c>
      <c r="GA67" s="181" t="str">
        <f t="shared" si="50"/>
        <v>-1-1</v>
      </c>
      <c r="GB67" s="172" t="str">
        <f t="shared" si="127"/>
        <v>High Priority Data Gap</v>
      </c>
      <c r="GC67" s="296"/>
      <c r="GD67" s="14"/>
      <c r="GE67" s="336"/>
      <c r="GF67" s="336"/>
      <c r="GG67" s="336"/>
      <c r="GH67" s="336"/>
      <c r="GI67" s="336"/>
      <c r="GJ67" s="337" t="s">
        <v>654</v>
      </c>
      <c r="GK67" s="338" t="s">
        <v>653</v>
      </c>
      <c r="GL67" s="339">
        <v>-1</v>
      </c>
      <c r="GM67" s="335">
        <v>-1</v>
      </c>
      <c r="GN67" s="335">
        <v>-1</v>
      </c>
      <c r="GO67" s="335"/>
      <c r="GP67" s="181">
        <f t="shared" si="60"/>
        <v>-1</v>
      </c>
      <c r="GQ67" s="172" t="str">
        <f t="shared" si="226"/>
        <v>High Priority Data Gap</v>
      </c>
      <c r="GR67" s="380">
        <f t="shared" si="32"/>
        <v>1</v>
      </c>
      <c r="GS67" s="174">
        <f t="shared" si="239"/>
        <v>-1</v>
      </c>
      <c r="GT67" s="173">
        <v>-1</v>
      </c>
      <c r="GU67" s="173">
        <v>-1</v>
      </c>
      <c r="GV67" s="181" t="str">
        <f t="shared" si="51"/>
        <v>-1-1</v>
      </c>
      <c r="GW67" s="172" t="str">
        <f t="shared" si="240"/>
        <v>High Priority Data Gap</v>
      </c>
      <c r="GX67" s="296"/>
      <c r="GY67" s="14"/>
      <c r="GZ67" s="336"/>
      <c r="HA67" s="336"/>
      <c r="HB67" s="336"/>
      <c r="HC67" s="336"/>
      <c r="HD67" s="336"/>
      <c r="HE67" s="337" t="s">
        <v>654</v>
      </c>
      <c r="HF67" s="338" t="s">
        <v>653</v>
      </c>
    </row>
    <row r="68" spans="1:214" ht="100" customHeight="1">
      <c r="A68" s="178" t="s">
        <v>162</v>
      </c>
      <c r="B68" s="176" t="s">
        <v>96</v>
      </c>
      <c r="C68" s="176" t="s">
        <v>54</v>
      </c>
      <c r="D68" s="37" t="s">
        <v>114</v>
      </c>
      <c r="E68" s="497">
        <v>64</v>
      </c>
      <c r="F68" s="37" t="s">
        <v>569</v>
      </c>
      <c r="G68" s="339">
        <v>-1</v>
      </c>
      <c r="H68" s="335">
        <v>-1</v>
      </c>
      <c r="I68" s="335">
        <v>-1</v>
      </c>
      <c r="J68" s="335"/>
      <c r="K68" s="181">
        <f t="shared" si="53"/>
        <v>-1</v>
      </c>
      <c r="L68" s="172" t="str">
        <f t="shared" si="109"/>
        <v>High Priority Data Gap</v>
      </c>
      <c r="M68" s="174">
        <f t="shared" si="110"/>
        <v>1</v>
      </c>
      <c r="N68" s="174">
        <f t="shared" si="211"/>
        <v>-1</v>
      </c>
      <c r="O68" s="173">
        <v>-1</v>
      </c>
      <c r="P68" s="173">
        <v>-1</v>
      </c>
      <c r="Q68" s="181" t="str">
        <f t="shared" si="34"/>
        <v>-1-1</v>
      </c>
      <c r="R68" s="172" t="str">
        <f t="shared" ref="R68" si="242">VLOOKUP(N68&amp;P68,futurerisk,3,FALSE)</f>
        <v>High Priority Data Gap</v>
      </c>
      <c r="S68" s="296"/>
      <c r="T68" s="336"/>
      <c r="U68" s="336"/>
      <c r="V68" s="336"/>
      <c r="W68" s="336"/>
      <c r="X68" s="336"/>
      <c r="Y68" s="337" t="s">
        <v>654</v>
      </c>
      <c r="Z68" s="338" t="s">
        <v>653</v>
      </c>
      <c r="AA68" s="339">
        <v>-1</v>
      </c>
      <c r="AB68" s="335">
        <v>-1</v>
      </c>
      <c r="AC68" s="335">
        <v>-1</v>
      </c>
      <c r="AD68" s="335"/>
      <c r="AE68" s="181">
        <f t="shared" si="54"/>
        <v>-1</v>
      </c>
      <c r="AF68" s="172" t="str">
        <f t="shared" si="212"/>
        <v>High Priority Data Gap</v>
      </c>
      <c r="AG68" s="174">
        <f t="shared" si="210"/>
        <v>1</v>
      </c>
      <c r="AH68" s="174">
        <f t="shared" si="213"/>
        <v>-1</v>
      </c>
      <c r="AI68" s="173">
        <v>-1</v>
      </c>
      <c r="AJ68" s="173">
        <v>-1</v>
      </c>
      <c r="AK68" s="181" t="str">
        <f t="shared" si="36"/>
        <v>-1-1</v>
      </c>
      <c r="AL68" s="172" t="str">
        <f t="shared" si="162"/>
        <v>High Priority Data Gap</v>
      </c>
      <c r="AM68" s="296"/>
      <c r="AN68" s="351"/>
      <c r="AO68" s="351"/>
      <c r="AP68" s="351"/>
      <c r="AQ68" s="351"/>
      <c r="AR68" s="351"/>
      <c r="AS68" s="337" t="s">
        <v>654</v>
      </c>
      <c r="AT68" s="338" t="s">
        <v>653</v>
      </c>
      <c r="AU68" s="339">
        <v>-1</v>
      </c>
      <c r="AV68" s="335">
        <v>-1</v>
      </c>
      <c r="AW68" s="335">
        <v>-1</v>
      </c>
      <c r="AX68" s="335"/>
      <c r="AY68" s="181">
        <f t="shared" si="55"/>
        <v>-1</v>
      </c>
      <c r="AZ68" s="172" t="str">
        <f t="shared" si="229"/>
        <v>High Priority Data Gap</v>
      </c>
      <c r="BA68" s="174">
        <f t="shared" si="152"/>
        <v>1</v>
      </c>
      <c r="BB68" s="174">
        <f t="shared" si="105"/>
        <v>-1</v>
      </c>
      <c r="BC68" s="173">
        <v>-1</v>
      </c>
      <c r="BD68" s="173">
        <v>-1</v>
      </c>
      <c r="BE68" s="181" t="str">
        <f t="shared" si="38"/>
        <v>-1-1</v>
      </c>
      <c r="BF68" s="172" t="str">
        <f t="shared" si="171"/>
        <v>High Priority Data Gap</v>
      </c>
      <c r="BG68" s="296"/>
      <c r="BH68" s="351"/>
      <c r="BI68" s="351"/>
      <c r="BJ68" s="351"/>
      <c r="BK68" s="351"/>
      <c r="BL68" s="351"/>
      <c r="BM68" s="337" t="s">
        <v>654</v>
      </c>
      <c r="BN68" s="338" t="s">
        <v>653</v>
      </c>
      <c r="BO68" s="339">
        <v>-1</v>
      </c>
      <c r="BP68" s="335">
        <v>-1</v>
      </c>
      <c r="BQ68" s="335">
        <v>-1</v>
      </c>
      <c r="BR68" s="335"/>
      <c r="BS68" s="181">
        <f t="shared" si="56"/>
        <v>-1</v>
      </c>
      <c r="BT68" s="172" t="str">
        <f t="shared" si="230"/>
        <v>High Priority Data Gap</v>
      </c>
      <c r="BU68" s="174">
        <f t="shared" si="154"/>
        <v>1</v>
      </c>
      <c r="BV68" s="174">
        <f t="shared" si="155"/>
        <v>-1</v>
      </c>
      <c r="BW68" s="173">
        <v>-1</v>
      </c>
      <c r="BX68" s="173">
        <v>-1</v>
      </c>
      <c r="BY68" s="181" t="str">
        <f t="shared" si="39"/>
        <v>-1-1</v>
      </c>
      <c r="BZ68" s="172" t="str">
        <f t="shared" si="10"/>
        <v>High Priority Data Gap</v>
      </c>
      <c r="CA68" s="296"/>
      <c r="CB68" s="351"/>
      <c r="CC68" s="351"/>
      <c r="CD68" s="351"/>
      <c r="CE68" s="351"/>
      <c r="CF68" s="351"/>
      <c r="CG68" s="337" t="s">
        <v>654</v>
      </c>
      <c r="CH68" s="338" t="s">
        <v>653</v>
      </c>
      <c r="CI68" s="363" t="s">
        <v>569</v>
      </c>
      <c r="CJ68" s="339">
        <v>-1</v>
      </c>
      <c r="CK68" s="335">
        <v>-1</v>
      </c>
      <c r="CL68" s="335">
        <v>-1</v>
      </c>
      <c r="CM68" s="335"/>
      <c r="CN68" s="181">
        <f t="shared" si="57"/>
        <v>-1</v>
      </c>
      <c r="CO68" s="172" t="str">
        <f t="shared" si="231"/>
        <v>High Priority Data Gap</v>
      </c>
      <c r="CP68" s="174">
        <f t="shared" si="134"/>
        <v>1</v>
      </c>
      <c r="CQ68" s="174">
        <f t="shared" si="135"/>
        <v>-1</v>
      </c>
      <c r="CR68" s="173">
        <v>-1</v>
      </c>
      <c r="CS68" s="173">
        <v>-1</v>
      </c>
      <c r="CT68" s="181" t="str">
        <f t="shared" si="41"/>
        <v>-1-1</v>
      </c>
      <c r="CU68" s="172" t="str">
        <f t="shared" si="42"/>
        <v>High Priority Data Gap</v>
      </c>
      <c r="CV68" s="296"/>
      <c r="DD68" s="337" t="s">
        <v>654</v>
      </c>
      <c r="DE68" s="338" t="s">
        <v>653</v>
      </c>
      <c r="DF68" s="339">
        <v>-1</v>
      </c>
      <c r="DG68" s="335">
        <v>-1</v>
      </c>
      <c r="DH68" s="335">
        <v>-1</v>
      </c>
      <c r="DI68" s="335"/>
      <c r="DJ68" s="181">
        <f t="shared" si="58"/>
        <v>-1</v>
      </c>
      <c r="DK68" s="172" t="str">
        <f t="shared" si="205"/>
        <v>High Priority Data Gap</v>
      </c>
      <c r="DL68" s="174">
        <f t="shared" si="232"/>
        <v>1</v>
      </c>
      <c r="DM68" s="174">
        <f t="shared" si="233"/>
        <v>-1</v>
      </c>
      <c r="DN68" s="173">
        <v>-1</v>
      </c>
      <c r="DO68" s="173">
        <v>-1</v>
      </c>
      <c r="DP68" s="181" t="str">
        <f t="shared" si="43"/>
        <v>-1-1</v>
      </c>
      <c r="DQ68" s="172" t="str">
        <f t="shared" si="234"/>
        <v>High Priority Data Gap</v>
      </c>
      <c r="DR68" s="296"/>
      <c r="DS68" s="14"/>
      <c r="DT68" s="351"/>
      <c r="DU68" s="351"/>
      <c r="DV68" s="351"/>
      <c r="DW68" s="351"/>
      <c r="DX68" s="351"/>
      <c r="DY68" s="337" t="s">
        <v>654</v>
      </c>
      <c r="DZ68" s="338" t="s">
        <v>653</v>
      </c>
      <c r="EA68" s="339">
        <v>-1</v>
      </c>
      <c r="EB68" s="335">
        <v>-1</v>
      </c>
      <c r="EC68" s="335">
        <v>-1</v>
      </c>
      <c r="ED68" s="335"/>
      <c r="EE68" s="181">
        <f t="shared" si="59"/>
        <v>-1</v>
      </c>
      <c r="EF68" s="172" t="str">
        <f t="shared" si="202"/>
        <v>High Priority Data Gap</v>
      </c>
      <c r="EG68" s="174">
        <f t="shared" si="235"/>
        <v>1</v>
      </c>
      <c r="EH68" s="174">
        <f t="shared" si="236"/>
        <v>-1</v>
      </c>
      <c r="EI68" s="173">
        <v>-1</v>
      </c>
      <c r="EJ68" s="173">
        <v>-1</v>
      </c>
      <c r="EK68" s="181" t="str">
        <f t="shared" si="47"/>
        <v>-1-1</v>
      </c>
      <c r="EL68" s="172" t="str">
        <f t="shared" si="237"/>
        <v>High Priority Data Gap</v>
      </c>
      <c r="EM68" s="296"/>
      <c r="EN68" s="14"/>
      <c r="EO68" s="336"/>
      <c r="EP68" s="336"/>
      <c r="EQ68" s="336"/>
      <c r="ER68" s="336"/>
      <c r="ES68" s="336"/>
      <c r="ET68" s="337" t="s">
        <v>654</v>
      </c>
      <c r="EU68" s="338" t="s">
        <v>653</v>
      </c>
      <c r="EV68" s="339">
        <v>-1</v>
      </c>
      <c r="EW68" s="335">
        <v>-1</v>
      </c>
      <c r="EX68" s="335">
        <v>-1</v>
      </c>
      <c r="EY68" s="335"/>
      <c r="EZ68" s="181">
        <f t="shared" si="122"/>
        <v>-1</v>
      </c>
      <c r="FA68" s="172" t="str">
        <f t="shared" si="180"/>
        <v>High Priority Data Gap</v>
      </c>
      <c r="FB68" s="174">
        <f t="shared" si="181"/>
        <v>1</v>
      </c>
      <c r="FC68" s="174">
        <f t="shared" si="182"/>
        <v>-1</v>
      </c>
      <c r="FD68" s="173">
        <v>-1</v>
      </c>
      <c r="FE68" s="173">
        <v>-1</v>
      </c>
      <c r="FF68" s="181" t="str">
        <f t="shared" si="49"/>
        <v>-1-1</v>
      </c>
      <c r="FG68" s="172" t="str">
        <f t="shared" si="238"/>
        <v>High Priority Data Gap</v>
      </c>
      <c r="FH68" s="296"/>
      <c r="FI68" s="14"/>
      <c r="FJ68" s="336"/>
      <c r="FK68" s="336"/>
      <c r="FL68" s="336"/>
      <c r="FM68" s="336"/>
      <c r="FN68" s="336"/>
      <c r="FO68" s="337" t="s">
        <v>654</v>
      </c>
      <c r="FP68" s="338" t="s">
        <v>653</v>
      </c>
      <c r="FQ68" s="339">
        <v>-1</v>
      </c>
      <c r="FR68" s="335">
        <v>-1</v>
      </c>
      <c r="FS68" s="335">
        <v>-1</v>
      </c>
      <c r="FT68" s="335"/>
      <c r="FU68" s="181">
        <f t="shared" si="123"/>
        <v>-1</v>
      </c>
      <c r="FV68" s="172" t="str">
        <f t="shared" si="124"/>
        <v>High Priority Data Gap</v>
      </c>
      <c r="FW68" s="174">
        <f t="shared" si="125"/>
        <v>1</v>
      </c>
      <c r="FX68" s="174">
        <f t="shared" si="126"/>
        <v>-1</v>
      </c>
      <c r="FY68" s="173">
        <v>-1</v>
      </c>
      <c r="FZ68" s="173">
        <v>-1</v>
      </c>
      <c r="GA68" s="181" t="str">
        <f t="shared" si="50"/>
        <v>-1-1</v>
      </c>
      <c r="GB68" s="172" t="str">
        <f t="shared" si="127"/>
        <v>High Priority Data Gap</v>
      </c>
      <c r="GC68" s="296"/>
      <c r="GD68" s="14"/>
      <c r="GE68" s="336"/>
      <c r="GF68" s="336"/>
      <c r="GG68" s="336"/>
      <c r="GH68" s="336"/>
      <c r="GI68" s="336"/>
      <c r="GJ68" s="337" t="s">
        <v>654</v>
      </c>
      <c r="GK68" s="338" t="s">
        <v>653</v>
      </c>
      <c r="GL68" s="339">
        <v>-1</v>
      </c>
      <c r="GM68" s="335">
        <v>-1</v>
      </c>
      <c r="GN68" s="335">
        <v>-1</v>
      </c>
      <c r="GO68" s="335"/>
      <c r="GP68" s="181">
        <f t="shared" si="60"/>
        <v>-1</v>
      </c>
      <c r="GQ68" s="172" t="str">
        <f t="shared" si="226"/>
        <v>High Priority Data Gap</v>
      </c>
      <c r="GR68" s="380">
        <f t="shared" si="32"/>
        <v>1</v>
      </c>
      <c r="GS68" s="174">
        <f t="shared" si="239"/>
        <v>-1</v>
      </c>
      <c r="GT68" s="173">
        <v>-1</v>
      </c>
      <c r="GU68" s="173">
        <v>-1</v>
      </c>
      <c r="GV68" s="181" t="str">
        <f t="shared" si="51"/>
        <v>-1-1</v>
      </c>
      <c r="GW68" s="172" t="str">
        <f t="shared" si="240"/>
        <v>High Priority Data Gap</v>
      </c>
      <c r="GX68" s="296"/>
      <c r="GY68" s="14"/>
      <c r="GZ68" s="336"/>
      <c r="HA68" s="336"/>
      <c r="HB68" s="336"/>
      <c r="HC68" s="336"/>
      <c r="HD68" s="336"/>
      <c r="HE68" s="337" t="s">
        <v>654</v>
      </c>
      <c r="HF68" s="338" t="s">
        <v>653</v>
      </c>
    </row>
    <row r="69" spans="1:214" ht="100" customHeight="1">
      <c r="A69" s="179" t="s">
        <v>162</v>
      </c>
      <c r="B69" s="176" t="s">
        <v>96</v>
      </c>
      <c r="C69" s="176" t="s">
        <v>54</v>
      </c>
      <c r="D69" s="37" t="s">
        <v>115</v>
      </c>
      <c r="E69" s="497">
        <v>65</v>
      </c>
      <c r="F69" s="37" t="s">
        <v>340</v>
      </c>
      <c r="G69" s="339">
        <v>1</v>
      </c>
      <c r="H69" s="335">
        <v>1</v>
      </c>
      <c r="I69" s="335">
        <v>1</v>
      </c>
      <c r="J69" s="335"/>
      <c r="K69" s="181">
        <f t="shared" si="53"/>
        <v>1</v>
      </c>
      <c r="L69" s="172" t="str">
        <f t="shared" ref="L69:L74" si="243">VLOOKUP(M69*I69,biorisk,3,FALSE)</f>
        <v>Very Low</v>
      </c>
      <c r="M69" s="174">
        <f t="shared" ref="M69:M74" si="244">VLOOKUP(G69*H69,likelihood,2,FALSE)</f>
        <v>1</v>
      </c>
      <c r="N69" s="174">
        <f t="shared" si="211"/>
        <v>1</v>
      </c>
      <c r="O69" s="173">
        <v>1</v>
      </c>
      <c r="P69" s="173">
        <v>4</v>
      </c>
      <c r="Q69" s="181" t="str">
        <f t="shared" si="34"/>
        <v>14</v>
      </c>
      <c r="R69" s="172" t="str">
        <f t="shared" ref="R69:R74" si="245">VLOOKUP(N69&amp;P69,futurerisk,3,FALSE)</f>
        <v>Low</v>
      </c>
      <c r="S69" s="296"/>
      <c r="T69" s="336"/>
      <c r="U69" s="336"/>
      <c r="V69" s="336"/>
      <c r="W69" s="336"/>
      <c r="X69" s="336"/>
      <c r="Y69" s="337" t="s">
        <v>654</v>
      </c>
      <c r="Z69" s="338" t="s">
        <v>653</v>
      </c>
      <c r="AA69" s="339">
        <v>1</v>
      </c>
      <c r="AB69" s="335">
        <v>1</v>
      </c>
      <c r="AC69" s="335">
        <v>1</v>
      </c>
      <c r="AD69" s="335"/>
      <c r="AE69" s="181">
        <f t="shared" si="54"/>
        <v>1</v>
      </c>
      <c r="AF69" s="172" t="str">
        <f t="shared" ref="AF69" si="246">VLOOKUP(AG69*AC69,biorisk,3,FALSE)</f>
        <v>Very Low</v>
      </c>
      <c r="AG69" s="174">
        <f t="shared" si="210"/>
        <v>1</v>
      </c>
      <c r="AH69" s="174">
        <f t="shared" si="213"/>
        <v>1</v>
      </c>
      <c r="AI69" s="173">
        <v>1</v>
      </c>
      <c r="AJ69" s="173">
        <v>4</v>
      </c>
      <c r="AK69" s="181" t="str">
        <f t="shared" si="36"/>
        <v>14</v>
      </c>
      <c r="AL69" s="172" t="str">
        <f t="shared" si="162"/>
        <v>Low</v>
      </c>
      <c r="AM69" s="296"/>
      <c r="AN69" s="351"/>
      <c r="AO69" s="351"/>
      <c r="AP69" s="351"/>
      <c r="AQ69" s="351"/>
      <c r="AR69" s="351"/>
      <c r="AS69" s="337" t="s">
        <v>654</v>
      </c>
      <c r="AT69" s="338" t="s">
        <v>653</v>
      </c>
      <c r="AU69" s="339">
        <v>-1</v>
      </c>
      <c r="AV69" s="335">
        <v>-1</v>
      </c>
      <c r="AW69" s="335">
        <v>-1</v>
      </c>
      <c r="AX69" s="335"/>
      <c r="AY69" s="181">
        <f t="shared" si="55"/>
        <v>-1</v>
      </c>
      <c r="AZ69" s="172" t="str">
        <f t="shared" si="229"/>
        <v>High Priority Data Gap</v>
      </c>
      <c r="BA69" s="174">
        <f t="shared" si="152"/>
        <v>1</v>
      </c>
      <c r="BB69" s="174">
        <f t="shared" si="105"/>
        <v>-1</v>
      </c>
      <c r="BC69" s="173">
        <v>-1</v>
      </c>
      <c r="BD69" s="173">
        <v>-1</v>
      </c>
      <c r="BE69" s="181" t="str">
        <f t="shared" si="38"/>
        <v>-1-1</v>
      </c>
      <c r="BF69" s="172" t="str">
        <f t="shared" si="171"/>
        <v>High Priority Data Gap</v>
      </c>
      <c r="BG69" s="296"/>
      <c r="BH69" s="351"/>
      <c r="BI69" s="351"/>
      <c r="BJ69" s="351"/>
      <c r="BK69" s="351"/>
      <c r="BL69" s="351"/>
      <c r="BM69" s="337" t="s">
        <v>654</v>
      </c>
      <c r="BN69" s="338" t="s">
        <v>653</v>
      </c>
      <c r="BO69" s="339">
        <v>-1</v>
      </c>
      <c r="BP69" s="335">
        <v>-1</v>
      </c>
      <c r="BQ69" s="335">
        <v>-1</v>
      </c>
      <c r="BR69" s="335"/>
      <c r="BS69" s="181">
        <f t="shared" si="56"/>
        <v>-1</v>
      </c>
      <c r="BT69" s="172" t="str">
        <f t="shared" si="230"/>
        <v>High Priority Data Gap</v>
      </c>
      <c r="BU69" s="174">
        <f t="shared" si="154"/>
        <v>1</v>
      </c>
      <c r="BV69" s="174">
        <f t="shared" si="155"/>
        <v>-1</v>
      </c>
      <c r="BW69" s="173">
        <v>-1</v>
      </c>
      <c r="BX69" s="173">
        <v>-1</v>
      </c>
      <c r="BY69" s="181" t="str">
        <f t="shared" si="39"/>
        <v>-1-1</v>
      </c>
      <c r="BZ69" s="172" t="str">
        <f t="shared" ref="BZ69" si="247">VLOOKUP(BV69&amp;BX69,futurerisk,3,FALSE)</f>
        <v>High Priority Data Gap</v>
      </c>
      <c r="CA69" s="296"/>
      <c r="CB69" s="351"/>
      <c r="CC69" s="351"/>
      <c r="CD69" s="351"/>
      <c r="CE69" s="351"/>
      <c r="CF69" s="351"/>
      <c r="CG69" s="337" t="s">
        <v>654</v>
      </c>
      <c r="CH69" s="338" t="s">
        <v>653</v>
      </c>
      <c r="CI69" s="363" t="s">
        <v>340</v>
      </c>
      <c r="CJ69" s="339">
        <v>-1</v>
      </c>
      <c r="CK69" s="335">
        <v>-1</v>
      </c>
      <c r="CL69" s="335">
        <v>-1</v>
      </c>
      <c r="CM69" s="335"/>
      <c r="CN69" s="181">
        <f t="shared" si="57"/>
        <v>-1</v>
      </c>
      <c r="CO69" s="172" t="str">
        <f t="shared" si="231"/>
        <v>High Priority Data Gap</v>
      </c>
      <c r="CP69" s="174">
        <f t="shared" si="134"/>
        <v>1</v>
      </c>
      <c r="CQ69" s="174">
        <f t="shared" si="135"/>
        <v>-1</v>
      </c>
      <c r="CR69" s="173">
        <v>-1</v>
      </c>
      <c r="CS69" s="173">
        <v>-1</v>
      </c>
      <c r="CT69" s="181" t="str">
        <f t="shared" si="41"/>
        <v>-1-1</v>
      </c>
      <c r="CU69" s="172" t="str">
        <f t="shared" si="42"/>
        <v>High Priority Data Gap</v>
      </c>
      <c r="CV69" s="296"/>
      <c r="DD69" s="337" t="s">
        <v>654</v>
      </c>
      <c r="DE69" s="338" t="s">
        <v>653</v>
      </c>
      <c r="DF69" s="339">
        <v>-1</v>
      </c>
      <c r="DG69" s="335">
        <v>-1</v>
      </c>
      <c r="DH69" s="335">
        <v>-1</v>
      </c>
      <c r="DI69" s="335"/>
      <c r="DJ69" s="181">
        <f t="shared" si="58"/>
        <v>-1</v>
      </c>
      <c r="DK69" s="172" t="str">
        <f t="shared" si="205"/>
        <v>High Priority Data Gap</v>
      </c>
      <c r="DL69" s="174">
        <f t="shared" si="232"/>
        <v>1</v>
      </c>
      <c r="DM69" s="174">
        <f t="shared" si="233"/>
        <v>-1</v>
      </c>
      <c r="DN69" s="173">
        <v>-1</v>
      </c>
      <c r="DO69" s="173">
        <v>-1</v>
      </c>
      <c r="DP69" s="181" t="str">
        <f t="shared" si="43"/>
        <v>-1-1</v>
      </c>
      <c r="DQ69" s="172" t="str">
        <f t="shared" si="234"/>
        <v>High Priority Data Gap</v>
      </c>
      <c r="DR69" s="296"/>
      <c r="DS69" s="14"/>
      <c r="DT69" s="351"/>
      <c r="DU69" s="351"/>
      <c r="DV69" s="351"/>
      <c r="DW69" s="351"/>
      <c r="DX69" s="351"/>
      <c r="DY69" s="337" t="s">
        <v>654</v>
      </c>
      <c r="DZ69" s="338" t="s">
        <v>653</v>
      </c>
      <c r="EA69" s="339">
        <v>-1</v>
      </c>
      <c r="EB69" s="335">
        <v>-1</v>
      </c>
      <c r="EC69" s="335">
        <v>-1</v>
      </c>
      <c r="ED69" s="335"/>
      <c r="EE69" s="181">
        <f t="shared" si="59"/>
        <v>-1</v>
      </c>
      <c r="EF69" s="172" t="str">
        <f t="shared" si="202"/>
        <v>High Priority Data Gap</v>
      </c>
      <c r="EG69" s="174">
        <f t="shared" si="235"/>
        <v>1</v>
      </c>
      <c r="EH69" s="174">
        <f t="shared" si="236"/>
        <v>-1</v>
      </c>
      <c r="EI69" s="173">
        <v>-1</v>
      </c>
      <c r="EJ69" s="173">
        <v>-1</v>
      </c>
      <c r="EK69" s="181" t="str">
        <f t="shared" si="47"/>
        <v>-1-1</v>
      </c>
      <c r="EL69" s="172" t="str">
        <f t="shared" si="237"/>
        <v>High Priority Data Gap</v>
      </c>
      <c r="EM69" s="296"/>
      <c r="EN69" s="14"/>
      <c r="EO69" s="336"/>
      <c r="EP69" s="336"/>
      <c r="EQ69" s="336"/>
      <c r="ER69" s="336"/>
      <c r="ES69" s="336"/>
      <c r="ET69" s="337" t="s">
        <v>654</v>
      </c>
      <c r="EU69" s="338" t="s">
        <v>653</v>
      </c>
      <c r="EV69" s="339">
        <v>-1</v>
      </c>
      <c r="EW69" s="335">
        <v>-1</v>
      </c>
      <c r="EX69" s="335">
        <v>-1</v>
      </c>
      <c r="EY69" s="335"/>
      <c r="EZ69" s="181">
        <f t="shared" ref="EZ69:EZ74" si="248">(FB69*EX69)</f>
        <v>-1</v>
      </c>
      <c r="FA69" s="172" t="str">
        <f t="shared" si="180"/>
        <v>High Priority Data Gap</v>
      </c>
      <c r="FB69" s="174">
        <f t="shared" si="181"/>
        <v>1</v>
      </c>
      <c r="FC69" s="174">
        <f t="shared" si="182"/>
        <v>-1</v>
      </c>
      <c r="FD69" s="173">
        <v>-1</v>
      </c>
      <c r="FE69" s="173">
        <v>-1</v>
      </c>
      <c r="FF69" s="181" t="str">
        <f t="shared" si="49"/>
        <v>-1-1</v>
      </c>
      <c r="FG69" s="172" t="str">
        <f t="shared" si="238"/>
        <v>High Priority Data Gap</v>
      </c>
      <c r="FH69" s="296"/>
      <c r="FI69" s="14"/>
      <c r="FJ69" s="336"/>
      <c r="FK69" s="336"/>
      <c r="FL69" s="336"/>
      <c r="FM69" s="336"/>
      <c r="FN69" s="336"/>
      <c r="FO69" s="337" t="s">
        <v>654</v>
      </c>
      <c r="FP69" s="338" t="s">
        <v>653</v>
      </c>
      <c r="FQ69" s="339">
        <v>1</v>
      </c>
      <c r="FR69" s="335">
        <v>1</v>
      </c>
      <c r="FS69" s="335">
        <v>1</v>
      </c>
      <c r="FT69" s="335"/>
      <c r="FU69" s="181">
        <f t="shared" ref="FU69:FU74" si="249">(FW69*FS69)</f>
        <v>1</v>
      </c>
      <c r="FV69" s="172" t="str">
        <f t="shared" ref="FV69:FV74" si="250">VLOOKUP(FW69*FS69,biorisk,3,FALSE)</f>
        <v>Very Low</v>
      </c>
      <c r="FW69" s="380">
        <f t="shared" ref="FW69:FW74" si="251">VLOOKUP(FQ69*FR69,likelihood,2,FALSE)</f>
        <v>1</v>
      </c>
      <c r="FX69" s="379">
        <f t="shared" ref="FX69:FX74" si="252">VLOOKUP(FW69*FS69,biorisk,2,FALSE)</f>
        <v>1</v>
      </c>
      <c r="FY69" s="173"/>
      <c r="FZ69" s="173">
        <v>4</v>
      </c>
      <c r="GA69" s="181" t="str">
        <f t="shared" si="50"/>
        <v>14</v>
      </c>
      <c r="GB69" s="172" t="str">
        <f t="shared" ref="GB69:GB74" si="253">VLOOKUP(FX69&amp;FZ69,futurerisk,3,FALSE)</f>
        <v>Low</v>
      </c>
      <c r="GC69" s="296"/>
      <c r="GD69" s="14"/>
      <c r="GE69" s="336"/>
      <c r="GF69" s="336"/>
      <c r="GG69" s="336"/>
      <c r="GH69" s="336"/>
      <c r="GI69" s="336"/>
      <c r="GJ69" s="337" t="s">
        <v>654</v>
      </c>
      <c r="GK69" s="338" t="s">
        <v>653</v>
      </c>
      <c r="GL69" s="339">
        <v>-1</v>
      </c>
      <c r="GM69" s="335">
        <v>-1</v>
      </c>
      <c r="GN69" s="335">
        <v>-1</v>
      </c>
      <c r="GO69" s="335"/>
      <c r="GP69" s="181">
        <f t="shared" si="60"/>
        <v>-1</v>
      </c>
      <c r="GQ69" s="172" t="str">
        <f t="shared" si="226"/>
        <v>High Priority Data Gap</v>
      </c>
      <c r="GR69" s="380">
        <f t="shared" ref="GR69:GR74" si="254">VLOOKUP(GL69*GM69,likelihood,2,FALSE)</f>
        <v>1</v>
      </c>
      <c r="GS69" s="174">
        <f t="shared" ref="GS69" si="255">VLOOKUP(GR69*GN69,biorisk,2,FALSE)</f>
        <v>-1</v>
      </c>
      <c r="GT69" s="173">
        <v>-1</v>
      </c>
      <c r="GU69" s="173">
        <v>-1</v>
      </c>
      <c r="GV69" s="181" t="str">
        <f t="shared" si="51"/>
        <v>-1-1</v>
      </c>
      <c r="GW69" s="172" t="str">
        <f t="shared" ref="GW69" si="256">VLOOKUP(GS69&amp;GU69,futurerisk,3,FALSE)</f>
        <v>High Priority Data Gap</v>
      </c>
      <c r="GX69" s="296"/>
      <c r="GY69" s="14"/>
      <c r="GZ69" s="336"/>
      <c r="HA69" s="336"/>
      <c r="HB69" s="336"/>
      <c r="HC69" s="336"/>
      <c r="HD69" s="336"/>
      <c r="HE69" s="337" t="s">
        <v>654</v>
      </c>
      <c r="HF69" s="338" t="s">
        <v>653</v>
      </c>
    </row>
    <row r="70" spans="1:214" ht="100" customHeight="1">
      <c r="A70" s="179" t="s">
        <v>162</v>
      </c>
      <c r="B70" s="176" t="s">
        <v>96</v>
      </c>
      <c r="C70" s="176" t="s">
        <v>54</v>
      </c>
      <c r="D70" s="37" t="s">
        <v>116</v>
      </c>
      <c r="E70" s="497">
        <v>66</v>
      </c>
      <c r="F70" s="37" t="s">
        <v>581</v>
      </c>
      <c r="G70" s="339"/>
      <c r="H70" s="335"/>
      <c r="I70" s="335"/>
      <c r="J70" s="341"/>
      <c r="K70" s="181">
        <f t="shared" si="53"/>
        <v>0</v>
      </c>
      <c r="L70" s="172" t="str">
        <f t="shared" si="243"/>
        <v>Low Priority Data Gap</v>
      </c>
      <c r="M70" s="174">
        <f t="shared" si="244"/>
        <v>0</v>
      </c>
      <c r="N70" s="174">
        <f t="shared" si="211"/>
        <v>0</v>
      </c>
      <c r="O70" s="173"/>
      <c r="P70" s="173"/>
      <c r="Q70" s="181" t="str">
        <f t="shared" ref="Q70:Q74" si="257">(N70&amp;P70)</f>
        <v>0</v>
      </c>
      <c r="R70" s="172" t="str">
        <f t="shared" si="245"/>
        <v>Low Priority Data Gap</v>
      </c>
      <c r="S70" s="296"/>
      <c r="T70" s="336"/>
      <c r="U70" s="336"/>
      <c r="V70" s="336"/>
      <c r="W70" s="336"/>
      <c r="X70" s="336"/>
      <c r="Y70" s="337" t="s">
        <v>654</v>
      </c>
      <c r="Z70" s="338" t="s">
        <v>653</v>
      </c>
      <c r="AA70" s="339"/>
      <c r="AB70" s="335"/>
      <c r="AC70" s="335"/>
      <c r="AD70" s="341"/>
      <c r="AE70" s="181">
        <f t="shared" si="54"/>
        <v>0</v>
      </c>
      <c r="AF70" s="172" t="str">
        <f t="shared" ref="AF70:AF73" si="258">VLOOKUP(AG70*AC70,biorisk,3,FALSE)</f>
        <v>Low Priority Data Gap</v>
      </c>
      <c r="AG70" s="174">
        <f t="shared" ref="AG70:AG74" si="259">VLOOKUP(AA70*AB70,likelihood,2,FALSE)</f>
        <v>0</v>
      </c>
      <c r="AH70" s="174">
        <f t="shared" ref="AH70:AH74" si="260">VLOOKUP(AG70*AC70,biorisk,2,FALSE)</f>
        <v>0</v>
      </c>
      <c r="AI70" s="173"/>
      <c r="AJ70" s="173"/>
      <c r="AK70" s="181" t="str">
        <f t="shared" ref="AK70:AK74" si="261">(AH70&amp;AJ70)</f>
        <v>0</v>
      </c>
      <c r="AL70" s="172" t="str">
        <f t="shared" si="162"/>
        <v>Low Priority Data Gap</v>
      </c>
      <c r="AM70" s="296"/>
      <c r="AN70" s="351"/>
      <c r="AO70" s="351"/>
      <c r="AP70" s="351"/>
      <c r="AQ70" s="351"/>
      <c r="AR70" s="351"/>
      <c r="AS70" s="337" t="s">
        <v>654</v>
      </c>
      <c r="AT70" s="338" t="s">
        <v>653</v>
      </c>
      <c r="AU70" s="453"/>
      <c r="AV70" s="451"/>
      <c r="AW70" s="451"/>
      <c r="AX70" s="454"/>
      <c r="AY70" s="181">
        <f t="shared" si="55"/>
        <v>0</v>
      </c>
      <c r="AZ70" s="172" t="str">
        <f t="shared" ref="AZ70:AZ74" si="262">VLOOKUP(BA70*AW70,biorisk,3,FALSE)</f>
        <v>Low Priority Data Gap</v>
      </c>
      <c r="BA70" s="435">
        <f t="shared" ref="BA70:BA74" si="263">VLOOKUP(AU70*AV70,likelihood,2,FALSE)</f>
        <v>0</v>
      </c>
      <c r="BB70" s="452">
        <f t="shared" si="105"/>
        <v>0</v>
      </c>
      <c r="BC70" s="438"/>
      <c r="BD70" s="173"/>
      <c r="BE70" s="181" t="str">
        <f t="shared" ref="BE70:BE74" si="264">(BB70&amp;BD70)</f>
        <v>0</v>
      </c>
      <c r="BF70" s="172" t="str">
        <f t="shared" si="171"/>
        <v>Low Priority Data Gap</v>
      </c>
      <c r="BG70" s="296"/>
      <c r="BH70" s="351"/>
      <c r="BI70" s="351"/>
      <c r="BJ70" s="351"/>
      <c r="BK70" s="351"/>
      <c r="BL70" s="351"/>
      <c r="BM70" s="337" t="s">
        <v>654</v>
      </c>
      <c r="BN70" s="338" t="s">
        <v>653</v>
      </c>
      <c r="BO70" s="339"/>
      <c r="BP70" s="335"/>
      <c r="BQ70" s="335"/>
      <c r="BR70" s="341"/>
      <c r="BS70" s="181">
        <f t="shared" si="56"/>
        <v>0</v>
      </c>
      <c r="BT70" s="172" t="str">
        <f t="shared" ref="BT70:BT74" si="265">VLOOKUP(BU70*BQ70,biorisk,3,FALSE)</f>
        <v>Low Priority Data Gap</v>
      </c>
      <c r="BU70" s="174">
        <f t="shared" ref="BU70:BU74" si="266">VLOOKUP(BO70*BP70,likelihood,2,FALSE)</f>
        <v>0</v>
      </c>
      <c r="BV70" s="174">
        <f t="shared" ref="BV70:BV74" si="267">VLOOKUP(BU70*BQ70,biorisk,2,FALSE)</f>
        <v>0</v>
      </c>
      <c r="BW70" s="173"/>
      <c r="BX70" s="173"/>
      <c r="BY70" s="181" t="str">
        <f t="shared" ref="BY70:BY74" si="268">(BV70&amp;BX70)</f>
        <v>0</v>
      </c>
      <c r="BZ70" s="172" t="str">
        <f t="shared" ref="BZ70:BZ74" si="269">VLOOKUP(BV70&amp;BX70,futurerisk,3,FALSE)</f>
        <v>Low Priority Data Gap</v>
      </c>
      <c r="CA70" s="296"/>
      <c r="CB70" s="351"/>
      <c r="CC70" s="351"/>
      <c r="CD70" s="351"/>
      <c r="CE70" s="351"/>
      <c r="CF70" s="351"/>
      <c r="CG70" s="337" t="s">
        <v>654</v>
      </c>
      <c r="CH70" s="338" t="s">
        <v>653</v>
      </c>
      <c r="CI70" s="363" t="s">
        <v>581</v>
      </c>
      <c r="CJ70" s="335"/>
      <c r="CK70" s="335"/>
      <c r="CL70" s="335"/>
      <c r="CM70" s="341"/>
      <c r="CN70" s="181">
        <f t="shared" si="57"/>
        <v>0</v>
      </c>
      <c r="CO70" s="172" t="str">
        <f t="shared" ref="CO70:CO74" si="270">VLOOKUP(CP70*CL70,biorisk,3,FALSE)</f>
        <v>Low Priority Data Gap</v>
      </c>
      <c r="CP70" s="174">
        <f t="shared" ref="CP70:CP74" si="271">VLOOKUP(CJ70*CK70,likelihood,2,FALSE)</f>
        <v>0</v>
      </c>
      <c r="CQ70" s="174">
        <f t="shared" ref="CQ70:CQ74" si="272">VLOOKUP(CP70*CL70,biorisk,2,FALSE)</f>
        <v>0</v>
      </c>
      <c r="CR70" s="173"/>
      <c r="CS70" s="173"/>
      <c r="CT70" s="181" t="str">
        <f t="shared" ref="CT70:CT74" si="273">(CQ70&amp;CS70)</f>
        <v>0</v>
      </c>
      <c r="CU70" s="172" t="str">
        <f t="shared" ref="CU70:CU74" si="274">VLOOKUP(CQ70&amp;CS70,futurerisk,3,FALSE)</f>
        <v>Low Priority Data Gap</v>
      </c>
      <c r="CV70" s="296"/>
      <c r="CW70" s="351"/>
      <c r="CX70" s="351"/>
      <c r="CY70" s="351"/>
      <c r="CZ70" s="351"/>
      <c r="DD70" s="337" t="s">
        <v>654</v>
      </c>
      <c r="DE70" s="338" t="s">
        <v>653</v>
      </c>
      <c r="DF70" s="339"/>
      <c r="DG70" s="335"/>
      <c r="DH70" s="335"/>
      <c r="DI70" s="341"/>
      <c r="DJ70" s="181">
        <f t="shared" si="58"/>
        <v>0</v>
      </c>
      <c r="DK70" s="172" t="str">
        <f t="shared" ref="DK70" si="275">VLOOKUP(DL70*DH70,biorisk,3,FALSE)</f>
        <v>Low Priority Data Gap</v>
      </c>
      <c r="DL70" s="174">
        <f t="shared" ref="DL70" si="276">VLOOKUP(DF70*DG70,likelihood,2,FALSE)</f>
        <v>0</v>
      </c>
      <c r="DM70" s="379">
        <f t="shared" ref="DM70" si="277">VLOOKUP(DL70*DH70,biorisk,2,FALSE)</f>
        <v>0</v>
      </c>
      <c r="DN70" s="173"/>
      <c r="DO70" s="173"/>
      <c r="DP70" s="181" t="str">
        <f t="shared" ref="DP70:DP74" si="278">(DM70&amp;DO70)</f>
        <v>0</v>
      </c>
      <c r="DQ70" s="172" t="str">
        <f t="shared" ref="DQ70" si="279">VLOOKUP(DM70&amp;DO70,futurerisk,3,FALSE)</f>
        <v>Low Priority Data Gap</v>
      </c>
      <c r="DR70" s="296"/>
      <c r="DS70" s="14"/>
      <c r="DT70" s="351"/>
      <c r="DU70" s="351"/>
      <c r="DV70" s="351"/>
      <c r="DW70" s="351"/>
      <c r="DX70" s="351"/>
      <c r="DY70" s="337" t="s">
        <v>654</v>
      </c>
      <c r="DZ70" s="338" t="s">
        <v>653</v>
      </c>
      <c r="EA70" s="339"/>
      <c r="EB70" s="335"/>
      <c r="EC70" s="335"/>
      <c r="ED70" s="341"/>
      <c r="EE70" s="181">
        <f t="shared" si="59"/>
        <v>0</v>
      </c>
      <c r="EF70" s="172" t="str">
        <f t="shared" ref="EF70:EF74" si="280">VLOOKUP(EG70*EC70,biorisk,3,FALSE)</f>
        <v>Low Priority Data Gap</v>
      </c>
      <c r="EG70" s="380">
        <f t="shared" ref="EG70:EG74" si="281">VLOOKUP(EA70*EB70,likelihood,2,FALSE)</f>
        <v>0</v>
      </c>
      <c r="EH70" s="379">
        <f t="shared" ref="EH70:EH74" si="282">VLOOKUP(EG70*EC70,biorisk,2,FALSE)</f>
        <v>0</v>
      </c>
      <c r="EI70" s="173"/>
      <c r="EJ70" s="173"/>
      <c r="EK70" s="181" t="str">
        <f t="shared" ref="EK70:EK74" si="283">(EH70&amp;EJ70)</f>
        <v>0</v>
      </c>
      <c r="EL70" s="172" t="str">
        <f t="shared" ref="EL70:EL74" si="284">VLOOKUP(EH70&amp;EJ70,futurerisk,3,FALSE)</f>
        <v>Low Priority Data Gap</v>
      </c>
      <c r="EM70" s="296"/>
      <c r="EN70" s="14"/>
      <c r="EO70" s="336"/>
      <c r="EP70" s="336"/>
      <c r="EQ70" s="336"/>
      <c r="ER70" s="336"/>
      <c r="ES70" s="336"/>
      <c r="ET70" s="337" t="s">
        <v>654</v>
      </c>
      <c r="EU70" s="338" t="s">
        <v>653</v>
      </c>
      <c r="EV70" s="339"/>
      <c r="EW70" s="335"/>
      <c r="EX70" s="335"/>
      <c r="EY70" s="341"/>
      <c r="EZ70" s="181">
        <f t="shared" si="248"/>
        <v>0</v>
      </c>
      <c r="FA70" s="172" t="str">
        <f t="shared" si="180"/>
        <v>Low Priority Data Gap</v>
      </c>
      <c r="FB70" s="380">
        <f t="shared" si="181"/>
        <v>0</v>
      </c>
      <c r="FC70" s="379">
        <f t="shared" si="182"/>
        <v>0</v>
      </c>
      <c r="FD70" s="173"/>
      <c r="FE70" s="173"/>
      <c r="FF70" s="181" t="str">
        <f t="shared" ref="FF70:FF74" si="285">(FC70&amp;FE70)</f>
        <v>0</v>
      </c>
      <c r="FG70" s="172" t="str">
        <f t="shared" ref="FG70:FG74" si="286">VLOOKUP(FC70&amp;FE70,futurerisk,3,FALSE)</f>
        <v>Low Priority Data Gap</v>
      </c>
      <c r="FH70" s="296"/>
      <c r="FI70" s="14"/>
      <c r="FJ70" s="336"/>
      <c r="FK70" s="336"/>
      <c r="FL70" s="336"/>
      <c r="FM70" s="336"/>
      <c r="FN70" s="336"/>
      <c r="FO70" s="337" t="s">
        <v>654</v>
      </c>
      <c r="FP70" s="338" t="s">
        <v>653</v>
      </c>
      <c r="FQ70" s="339"/>
      <c r="FR70" s="335"/>
      <c r="FS70" s="335"/>
      <c r="FT70" s="341"/>
      <c r="FU70" s="181">
        <f t="shared" si="249"/>
        <v>0</v>
      </c>
      <c r="FV70" s="172" t="str">
        <f t="shared" si="250"/>
        <v>Low Priority Data Gap</v>
      </c>
      <c r="FW70" s="380">
        <f t="shared" si="251"/>
        <v>0</v>
      </c>
      <c r="FX70" s="379">
        <f t="shared" si="252"/>
        <v>0</v>
      </c>
      <c r="FY70" s="173"/>
      <c r="FZ70" s="173"/>
      <c r="GA70" s="181" t="str">
        <f t="shared" ref="GA70:GA74" si="287">(FX70&amp;FZ70)</f>
        <v>0</v>
      </c>
      <c r="GB70" s="172" t="str">
        <f t="shared" si="253"/>
        <v>Low Priority Data Gap</v>
      </c>
      <c r="GC70" s="296"/>
      <c r="GD70" s="14"/>
      <c r="GE70" s="336"/>
      <c r="GF70" s="336"/>
      <c r="GG70" s="336"/>
      <c r="GH70" s="336"/>
      <c r="GI70" s="336"/>
      <c r="GJ70" s="337" t="s">
        <v>654</v>
      </c>
      <c r="GK70" s="338" t="s">
        <v>653</v>
      </c>
      <c r="GL70" s="339"/>
      <c r="GM70" s="335"/>
      <c r="GN70" s="335"/>
      <c r="GO70" s="341"/>
      <c r="GP70" s="181">
        <f t="shared" si="60"/>
        <v>0</v>
      </c>
      <c r="GQ70" s="172" t="str">
        <f t="shared" ref="GQ70:GQ74" si="288">VLOOKUP(GR70*GN70,biorisk,3,FALSE)</f>
        <v>Low Priority Data Gap</v>
      </c>
      <c r="GR70" s="380">
        <f t="shared" si="254"/>
        <v>0</v>
      </c>
      <c r="GS70" s="379">
        <f t="shared" ref="GS70:GS74" si="289">VLOOKUP(GR70*GN70,biorisk,2,FALSE)</f>
        <v>0</v>
      </c>
      <c r="GT70" s="173"/>
      <c r="GU70" s="173"/>
      <c r="GV70" s="181" t="str">
        <f t="shared" ref="GV70:GV74" si="290">(GS70&amp;GU70)</f>
        <v>0</v>
      </c>
      <c r="GW70" s="172" t="str">
        <f t="shared" ref="GW70:GW74" si="291">VLOOKUP(GS70&amp;GU70,futurerisk,3,FALSE)</f>
        <v>Low Priority Data Gap</v>
      </c>
      <c r="GX70" s="296"/>
      <c r="GY70" s="14"/>
      <c r="GZ70" s="336"/>
      <c r="HA70" s="336"/>
      <c r="HB70" s="336"/>
      <c r="HC70" s="336"/>
      <c r="HD70" s="336"/>
      <c r="HE70" s="337" t="s">
        <v>654</v>
      </c>
      <c r="HF70" s="338" t="s">
        <v>653</v>
      </c>
    </row>
    <row r="71" spans="1:214" ht="100" customHeight="1">
      <c r="A71" s="178" t="s">
        <v>584</v>
      </c>
      <c r="B71" s="176" t="s">
        <v>117</v>
      </c>
      <c r="C71" s="175" t="s">
        <v>51</v>
      </c>
      <c r="D71" s="37" t="s">
        <v>118</v>
      </c>
      <c r="E71" s="497">
        <v>67</v>
      </c>
      <c r="F71" s="37" t="s">
        <v>585</v>
      </c>
      <c r="G71" s="339">
        <v>4</v>
      </c>
      <c r="H71" s="335">
        <v>5</v>
      </c>
      <c r="I71" s="335">
        <v>3</v>
      </c>
      <c r="J71" s="341" t="s">
        <v>186</v>
      </c>
      <c r="K71" s="181">
        <f t="shared" ref="K71:K74" si="292">(M71*I71)</f>
        <v>15</v>
      </c>
      <c r="L71" s="172" t="str">
        <f t="shared" si="243"/>
        <v>High</v>
      </c>
      <c r="M71" s="174">
        <f t="shared" si="244"/>
        <v>5</v>
      </c>
      <c r="N71" s="174">
        <f t="shared" si="211"/>
        <v>4</v>
      </c>
      <c r="O71" s="173">
        <v>4</v>
      </c>
      <c r="P71" s="173">
        <v>4</v>
      </c>
      <c r="Q71" s="181" t="str">
        <f t="shared" si="257"/>
        <v>44</v>
      </c>
      <c r="R71" s="172" t="str">
        <f t="shared" si="245"/>
        <v>Very High</v>
      </c>
      <c r="S71" s="296"/>
      <c r="T71" s="336"/>
      <c r="U71" s="336"/>
      <c r="V71" s="336"/>
      <c r="W71" s="336"/>
      <c r="X71" s="336"/>
      <c r="Y71" s="337" t="s">
        <v>749</v>
      </c>
      <c r="Z71" s="338" t="s">
        <v>750</v>
      </c>
      <c r="AA71" s="339">
        <v>4</v>
      </c>
      <c r="AB71" s="335">
        <v>5</v>
      </c>
      <c r="AC71" s="335">
        <v>3</v>
      </c>
      <c r="AD71" s="341" t="s">
        <v>186</v>
      </c>
      <c r="AE71" s="181">
        <f t="shared" ref="AE71:AE74" si="293">(AG71*AC71)</f>
        <v>15</v>
      </c>
      <c r="AF71" s="172" t="str">
        <f t="shared" si="258"/>
        <v>High</v>
      </c>
      <c r="AG71" s="174">
        <f t="shared" si="259"/>
        <v>5</v>
      </c>
      <c r="AH71" s="174">
        <f t="shared" si="260"/>
        <v>4</v>
      </c>
      <c r="AI71" s="173">
        <v>4</v>
      </c>
      <c r="AJ71" s="173">
        <v>4</v>
      </c>
      <c r="AK71" s="181" t="str">
        <f t="shared" si="261"/>
        <v>44</v>
      </c>
      <c r="AL71" s="172" t="str">
        <f t="shared" si="162"/>
        <v>Very High</v>
      </c>
      <c r="AM71" s="296"/>
      <c r="AN71" s="351"/>
      <c r="AO71" s="351"/>
      <c r="AP71" s="351"/>
      <c r="AQ71" s="351"/>
      <c r="AR71" s="351"/>
      <c r="AS71" s="337" t="s">
        <v>749</v>
      </c>
      <c r="AT71" s="338" t="s">
        <v>750</v>
      </c>
      <c r="AU71" s="453">
        <v>4</v>
      </c>
      <c r="AV71" s="451">
        <v>5</v>
      </c>
      <c r="AW71" s="451">
        <v>3</v>
      </c>
      <c r="AX71" s="454" t="s">
        <v>186</v>
      </c>
      <c r="AY71" s="181">
        <f t="shared" ref="AY71:AY74" si="294">(BA71*AW71)</f>
        <v>15</v>
      </c>
      <c r="AZ71" s="172" t="str">
        <f t="shared" si="262"/>
        <v>High</v>
      </c>
      <c r="BA71" s="435">
        <f t="shared" si="263"/>
        <v>5</v>
      </c>
      <c r="BB71" s="452">
        <f t="shared" si="105"/>
        <v>4</v>
      </c>
      <c r="BC71" s="438">
        <v>4</v>
      </c>
      <c r="BD71" s="173">
        <v>4</v>
      </c>
      <c r="BE71" s="181" t="str">
        <f t="shared" si="264"/>
        <v>44</v>
      </c>
      <c r="BF71" s="172" t="str">
        <f t="shared" si="171"/>
        <v>Very High</v>
      </c>
      <c r="BG71" s="296"/>
      <c r="BH71" s="351"/>
      <c r="BI71" s="351"/>
      <c r="BJ71" s="351"/>
      <c r="BK71" s="351"/>
      <c r="BL71" s="351"/>
      <c r="BM71" s="337" t="s">
        <v>749</v>
      </c>
      <c r="BN71" s="338" t="s">
        <v>750</v>
      </c>
      <c r="BO71" s="339">
        <v>4</v>
      </c>
      <c r="BP71" s="335">
        <v>5</v>
      </c>
      <c r="BQ71" s="335">
        <v>3</v>
      </c>
      <c r="BR71" s="341" t="s">
        <v>186</v>
      </c>
      <c r="BS71" s="181">
        <f t="shared" ref="BS71:BS74" si="295">(BU71*BQ71)</f>
        <v>15</v>
      </c>
      <c r="BT71" s="172" t="str">
        <f t="shared" si="265"/>
        <v>High</v>
      </c>
      <c r="BU71" s="174">
        <f t="shared" si="266"/>
        <v>5</v>
      </c>
      <c r="BV71" s="174">
        <f t="shared" si="267"/>
        <v>4</v>
      </c>
      <c r="BW71" s="173">
        <v>4</v>
      </c>
      <c r="BX71" s="173">
        <v>4</v>
      </c>
      <c r="BY71" s="181" t="str">
        <f t="shared" si="268"/>
        <v>44</v>
      </c>
      <c r="BZ71" s="172" t="str">
        <f t="shared" si="269"/>
        <v>Very High</v>
      </c>
      <c r="CA71" s="296"/>
      <c r="CB71" s="351"/>
      <c r="CC71" s="351"/>
      <c r="CD71" s="351"/>
      <c r="CE71" s="351"/>
      <c r="CF71" s="351"/>
      <c r="CG71" s="337" t="s">
        <v>749</v>
      </c>
      <c r="CH71" s="338" t="s">
        <v>750</v>
      </c>
      <c r="CI71" s="363" t="s">
        <v>585</v>
      </c>
      <c r="CJ71" s="335">
        <v>2</v>
      </c>
      <c r="CK71" s="335">
        <v>5</v>
      </c>
      <c r="CL71" s="335">
        <v>3</v>
      </c>
      <c r="CM71" s="341" t="s">
        <v>172</v>
      </c>
      <c r="CN71" s="181">
        <f t="shared" ref="CN71:CN74" si="296">(CP71*CL71)</f>
        <v>9</v>
      </c>
      <c r="CO71" s="172" t="str">
        <f t="shared" si="270"/>
        <v>Moderate</v>
      </c>
      <c r="CP71" s="174">
        <f t="shared" si="271"/>
        <v>3</v>
      </c>
      <c r="CQ71" s="174">
        <f t="shared" si="272"/>
        <v>3</v>
      </c>
      <c r="CR71" s="173">
        <v>5</v>
      </c>
      <c r="CS71" s="173">
        <v>4</v>
      </c>
      <c r="CT71" s="181" t="str">
        <f t="shared" si="273"/>
        <v>34</v>
      </c>
      <c r="CU71" s="172" t="str">
        <f t="shared" si="274"/>
        <v>High</v>
      </c>
      <c r="CV71" s="296" t="s">
        <v>181</v>
      </c>
      <c r="CW71" s="364" t="s">
        <v>751</v>
      </c>
      <c r="CX71" s="364" t="s">
        <v>752</v>
      </c>
      <c r="CY71" s="365" t="s">
        <v>753</v>
      </c>
      <c r="CZ71" s="365" t="s">
        <v>754</v>
      </c>
      <c r="DA71" s="365" t="s">
        <v>645</v>
      </c>
      <c r="DB71" s="365"/>
      <c r="DC71" s="365" t="s">
        <v>755</v>
      </c>
      <c r="DD71" s="337" t="s">
        <v>749</v>
      </c>
      <c r="DE71" s="338" t="s">
        <v>750</v>
      </c>
      <c r="DF71" s="339">
        <v>-1</v>
      </c>
      <c r="DG71" s="335">
        <v>-1</v>
      </c>
      <c r="DH71" s="335">
        <v>-1</v>
      </c>
      <c r="DI71" s="341"/>
      <c r="DJ71" s="181">
        <f t="shared" ref="DJ71:DJ74" si="297">(DL71*DH71)</f>
        <v>-1</v>
      </c>
      <c r="DK71" s="172" t="str">
        <f>VLOOKUP(DL71*DH71,biorisk,3,FALSE)</f>
        <v>High Priority Data Gap</v>
      </c>
      <c r="DL71" s="174">
        <f>VLOOKUP(DF71*DG71,likelihood,2,FALSE)</f>
        <v>1</v>
      </c>
      <c r="DM71" s="379">
        <f>VLOOKUP(DL71*DH71,biorisk,2,FALSE)</f>
        <v>-1</v>
      </c>
      <c r="DN71" s="173">
        <v>-1</v>
      </c>
      <c r="DO71" s="173">
        <v>-1</v>
      </c>
      <c r="DP71" s="181" t="str">
        <f t="shared" si="278"/>
        <v>-1-1</v>
      </c>
      <c r="DQ71" s="172" t="str">
        <f>VLOOKUP(DM71&amp;DO71,futurerisk,3,FALSE)</f>
        <v>High Priority Data Gap</v>
      </c>
      <c r="DR71" s="296"/>
      <c r="DS71" s="14"/>
      <c r="DT71" s="351"/>
      <c r="DU71" s="351"/>
      <c r="DV71" s="351"/>
      <c r="DW71" s="351"/>
      <c r="DX71" s="351"/>
      <c r="DY71" s="337" t="s">
        <v>749</v>
      </c>
      <c r="DZ71" s="338" t="s">
        <v>750</v>
      </c>
      <c r="EA71" s="339">
        <v>-1</v>
      </c>
      <c r="EB71" s="335">
        <v>-1</v>
      </c>
      <c r="EC71" s="335">
        <v>-1</v>
      </c>
      <c r="ED71" s="341"/>
      <c r="EE71" s="181">
        <f t="shared" ref="EE71:EE74" si="298">(EG71*EC71)</f>
        <v>-1</v>
      </c>
      <c r="EF71" s="172" t="str">
        <f t="shared" si="280"/>
        <v>High Priority Data Gap</v>
      </c>
      <c r="EG71" s="380">
        <f t="shared" si="281"/>
        <v>1</v>
      </c>
      <c r="EH71" s="379">
        <f t="shared" si="282"/>
        <v>-1</v>
      </c>
      <c r="EI71" s="173"/>
      <c r="EJ71" s="173">
        <v>-1</v>
      </c>
      <c r="EK71" s="181" t="str">
        <f t="shared" si="283"/>
        <v>-1-1</v>
      </c>
      <c r="EL71" s="172" t="str">
        <f t="shared" si="284"/>
        <v>High Priority Data Gap</v>
      </c>
      <c r="EM71" s="296"/>
      <c r="EN71" s="14"/>
      <c r="EO71" s="336"/>
      <c r="EP71" s="336"/>
      <c r="EQ71" s="336"/>
      <c r="ER71" s="336"/>
      <c r="ES71" s="336"/>
      <c r="ET71" s="337" t="s">
        <v>749</v>
      </c>
      <c r="EU71" s="338" t="s">
        <v>750</v>
      </c>
      <c r="EV71" s="339">
        <v>-1</v>
      </c>
      <c r="EW71" s="335">
        <v>-1</v>
      </c>
      <c r="EX71" s="335">
        <v>-1</v>
      </c>
      <c r="EY71" s="341"/>
      <c r="EZ71" s="181">
        <f t="shared" si="248"/>
        <v>-1</v>
      </c>
      <c r="FA71" s="172" t="str">
        <f t="shared" si="180"/>
        <v>High Priority Data Gap</v>
      </c>
      <c r="FB71" s="380">
        <f t="shared" si="181"/>
        <v>1</v>
      </c>
      <c r="FC71" s="379">
        <f t="shared" si="182"/>
        <v>-1</v>
      </c>
      <c r="FD71" s="173"/>
      <c r="FE71" s="173">
        <v>-1</v>
      </c>
      <c r="FF71" s="181" t="str">
        <f t="shared" si="285"/>
        <v>-1-1</v>
      </c>
      <c r="FG71" s="172" t="str">
        <f t="shared" si="286"/>
        <v>High Priority Data Gap</v>
      </c>
      <c r="FH71" s="296"/>
      <c r="FI71" s="14"/>
      <c r="FJ71" s="336"/>
      <c r="FK71" s="336"/>
      <c r="FL71" s="336"/>
      <c r="FM71" s="336"/>
      <c r="FN71" s="336"/>
      <c r="FO71" s="337" t="s">
        <v>749</v>
      </c>
      <c r="FP71" s="338" t="s">
        <v>750</v>
      </c>
      <c r="FQ71" s="339">
        <v>-1</v>
      </c>
      <c r="FR71" s="335">
        <v>-1</v>
      </c>
      <c r="FS71" s="335">
        <v>-1</v>
      </c>
      <c r="FT71" s="341"/>
      <c r="FU71" s="181">
        <f t="shared" si="249"/>
        <v>-1</v>
      </c>
      <c r="FV71" s="172" t="str">
        <f t="shared" si="250"/>
        <v>High Priority Data Gap</v>
      </c>
      <c r="FW71" s="380">
        <f t="shared" si="251"/>
        <v>1</v>
      </c>
      <c r="FX71" s="379">
        <f t="shared" si="252"/>
        <v>-1</v>
      </c>
      <c r="FY71" s="173">
        <v>-1</v>
      </c>
      <c r="FZ71" s="173">
        <v>-1</v>
      </c>
      <c r="GA71" s="181" t="str">
        <f t="shared" si="287"/>
        <v>-1-1</v>
      </c>
      <c r="GB71" s="172" t="str">
        <f t="shared" si="253"/>
        <v>High Priority Data Gap</v>
      </c>
      <c r="GC71" s="296"/>
      <c r="GD71" s="14"/>
      <c r="GE71" s="336"/>
      <c r="GF71" s="336"/>
      <c r="GG71" s="336"/>
      <c r="GH71" s="336"/>
      <c r="GI71" s="336"/>
      <c r="GJ71" s="337" t="s">
        <v>749</v>
      </c>
      <c r="GK71" s="338" t="s">
        <v>750</v>
      </c>
      <c r="GL71" s="339">
        <v>-1</v>
      </c>
      <c r="GM71" s="335">
        <v>-1</v>
      </c>
      <c r="GN71" s="335">
        <v>-1</v>
      </c>
      <c r="GO71" s="341"/>
      <c r="GP71" s="181">
        <f t="shared" ref="GP71:GP74" si="299">(GR71*GN71)</f>
        <v>-1</v>
      </c>
      <c r="GQ71" s="172" t="str">
        <f t="shared" si="288"/>
        <v>High Priority Data Gap</v>
      </c>
      <c r="GR71" s="380">
        <f t="shared" si="254"/>
        <v>1</v>
      </c>
      <c r="GS71" s="379">
        <f t="shared" si="289"/>
        <v>-1</v>
      </c>
      <c r="GT71" s="173">
        <v>-1</v>
      </c>
      <c r="GU71" s="173">
        <v>-1</v>
      </c>
      <c r="GV71" s="181" t="str">
        <f t="shared" si="290"/>
        <v>-1-1</v>
      </c>
      <c r="GW71" s="172" t="str">
        <f t="shared" si="291"/>
        <v>High Priority Data Gap</v>
      </c>
      <c r="GX71" s="296"/>
      <c r="GY71" s="14"/>
      <c r="GZ71" s="336"/>
      <c r="HA71" s="336"/>
      <c r="HB71" s="336"/>
      <c r="HC71" s="336"/>
      <c r="HD71" s="336"/>
      <c r="HE71" s="337" t="s">
        <v>749</v>
      </c>
      <c r="HF71" s="338" t="s">
        <v>750</v>
      </c>
    </row>
    <row r="72" spans="1:214" ht="100" customHeight="1">
      <c r="A72" s="177" t="s">
        <v>584</v>
      </c>
      <c r="B72" s="176" t="s">
        <v>117</v>
      </c>
      <c r="C72" s="175" t="s">
        <v>51</v>
      </c>
      <c r="D72" s="37" t="s">
        <v>119</v>
      </c>
      <c r="E72" s="497">
        <v>68</v>
      </c>
      <c r="F72" s="37" t="s">
        <v>601</v>
      </c>
      <c r="G72" s="339">
        <v>-1</v>
      </c>
      <c r="H72" s="335">
        <v>-1</v>
      </c>
      <c r="I72" s="335">
        <v>-1</v>
      </c>
      <c r="J72" s="341">
        <v>-1</v>
      </c>
      <c r="K72" s="181">
        <f t="shared" si="292"/>
        <v>-1</v>
      </c>
      <c r="L72" s="172" t="str">
        <f t="shared" si="243"/>
        <v>High Priority Data Gap</v>
      </c>
      <c r="M72" s="174">
        <f t="shared" si="244"/>
        <v>1</v>
      </c>
      <c r="N72" s="174">
        <f t="shared" si="211"/>
        <v>-1</v>
      </c>
      <c r="O72" s="173">
        <v>-1</v>
      </c>
      <c r="P72" s="173">
        <v>-1</v>
      </c>
      <c r="Q72" s="181" t="str">
        <f t="shared" si="257"/>
        <v>-1-1</v>
      </c>
      <c r="R72" s="172" t="str">
        <f t="shared" si="245"/>
        <v>High Priority Data Gap</v>
      </c>
      <c r="S72" s="296"/>
      <c r="T72" s="336"/>
      <c r="U72" s="336"/>
      <c r="V72" s="336"/>
      <c r="W72" s="336"/>
      <c r="X72" s="336"/>
      <c r="Y72" s="337" t="s">
        <v>756</v>
      </c>
      <c r="Z72" s="338" t="s">
        <v>757</v>
      </c>
      <c r="AA72" s="339">
        <v>-1</v>
      </c>
      <c r="AB72" s="335">
        <v>-1</v>
      </c>
      <c r="AC72" s="335">
        <v>-1</v>
      </c>
      <c r="AD72" s="341"/>
      <c r="AE72" s="181">
        <f t="shared" si="293"/>
        <v>-1</v>
      </c>
      <c r="AF72" s="172" t="str">
        <f t="shared" si="258"/>
        <v>High Priority Data Gap</v>
      </c>
      <c r="AG72" s="174">
        <f t="shared" si="259"/>
        <v>1</v>
      </c>
      <c r="AH72" s="174">
        <f t="shared" si="260"/>
        <v>-1</v>
      </c>
      <c r="AI72" s="173">
        <v>-1</v>
      </c>
      <c r="AJ72" s="173">
        <v>-1</v>
      </c>
      <c r="AK72" s="181" t="str">
        <f t="shared" si="261"/>
        <v>-1-1</v>
      </c>
      <c r="AL72" s="172" t="str">
        <f t="shared" si="162"/>
        <v>High Priority Data Gap</v>
      </c>
      <c r="AM72" s="296"/>
      <c r="AN72" s="351"/>
      <c r="AO72" s="351"/>
      <c r="AP72" s="351"/>
      <c r="AQ72" s="351"/>
      <c r="AR72" s="351"/>
      <c r="AS72" s="337" t="s">
        <v>756</v>
      </c>
      <c r="AT72" s="338" t="s">
        <v>757</v>
      </c>
      <c r="AU72" s="453">
        <v>-1</v>
      </c>
      <c r="AV72" s="451">
        <v>-1</v>
      </c>
      <c r="AW72" s="451">
        <v>-1</v>
      </c>
      <c r="AX72" s="454"/>
      <c r="AY72" s="181">
        <f t="shared" si="294"/>
        <v>-1</v>
      </c>
      <c r="AZ72" s="172" t="str">
        <f t="shared" si="262"/>
        <v>High Priority Data Gap</v>
      </c>
      <c r="BA72" s="435">
        <f t="shared" si="263"/>
        <v>1</v>
      </c>
      <c r="BB72" s="452">
        <f t="shared" si="105"/>
        <v>-1</v>
      </c>
      <c r="BC72" s="438"/>
      <c r="BD72" s="173">
        <v>-1</v>
      </c>
      <c r="BE72" s="181" t="str">
        <f t="shared" si="264"/>
        <v>-1-1</v>
      </c>
      <c r="BF72" s="172" t="str">
        <f t="shared" si="171"/>
        <v>High Priority Data Gap</v>
      </c>
      <c r="BG72" s="296"/>
      <c r="BH72" s="351"/>
      <c r="BI72" s="351"/>
      <c r="BJ72" s="351"/>
      <c r="BK72" s="351"/>
      <c r="BL72" s="351"/>
      <c r="BM72" s="337" t="s">
        <v>756</v>
      </c>
      <c r="BN72" s="338" t="s">
        <v>757</v>
      </c>
      <c r="BO72" s="339">
        <v>-1</v>
      </c>
      <c r="BP72" s="335">
        <v>-1</v>
      </c>
      <c r="BQ72" s="335">
        <v>-1</v>
      </c>
      <c r="BR72" s="341" t="s">
        <v>758</v>
      </c>
      <c r="BS72" s="181">
        <f t="shared" si="295"/>
        <v>-1</v>
      </c>
      <c r="BT72" s="172" t="str">
        <f t="shared" si="265"/>
        <v>High Priority Data Gap</v>
      </c>
      <c r="BU72" s="174">
        <f t="shared" si="266"/>
        <v>1</v>
      </c>
      <c r="BV72" s="174">
        <f t="shared" si="267"/>
        <v>-1</v>
      </c>
      <c r="BW72" s="173">
        <v>-1</v>
      </c>
      <c r="BX72" s="173">
        <v>-1</v>
      </c>
      <c r="BY72" s="181" t="str">
        <f t="shared" si="268"/>
        <v>-1-1</v>
      </c>
      <c r="BZ72" s="172" t="str">
        <f t="shared" si="269"/>
        <v>High Priority Data Gap</v>
      </c>
      <c r="CA72" s="296"/>
      <c r="CB72" s="351"/>
      <c r="CC72" s="351"/>
      <c r="CD72" s="351"/>
      <c r="CE72" s="351"/>
      <c r="CF72" s="351"/>
      <c r="CG72" s="337" t="s">
        <v>756</v>
      </c>
      <c r="CH72" s="338" t="s">
        <v>757</v>
      </c>
      <c r="CI72" s="363" t="s">
        <v>601</v>
      </c>
      <c r="CJ72" s="335">
        <v>5</v>
      </c>
      <c r="CK72" s="335">
        <v>5</v>
      </c>
      <c r="CL72" s="335">
        <v>5</v>
      </c>
      <c r="CM72" s="341" t="s">
        <v>186</v>
      </c>
      <c r="CN72" s="181">
        <f t="shared" si="296"/>
        <v>25</v>
      </c>
      <c r="CO72" s="172" t="str">
        <f t="shared" si="270"/>
        <v>Very High</v>
      </c>
      <c r="CP72" s="174">
        <f t="shared" si="271"/>
        <v>5</v>
      </c>
      <c r="CQ72" s="174">
        <f t="shared" si="272"/>
        <v>5</v>
      </c>
      <c r="CR72" s="173">
        <v>2</v>
      </c>
      <c r="CS72" s="173">
        <v>2</v>
      </c>
      <c r="CT72" s="181" t="str">
        <f t="shared" si="273"/>
        <v>52</v>
      </c>
      <c r="CU72" s="172" t="str">
        <f t="shared" si="274"/>
        <v>Moderate</v>
      </c>
      <c r="CV72" s="296" t="s">
        <v>181</v>
      </c>
      <c r="CW72" s="364" t="s">
        <v>759</v>
      </c>
      <c r="CX72" s="364" t="s">
        <v>760</v>
      </c>
      <c r="CY72" s="365" t="s">
        <v>761</v>
      </c>
      <c r="CZ72" s="365"/>
      <c r="DA72" s="365" t="s">
        <v>645</v>
      </c>
      <c r="DB72" s="365"/>
      <c r="DC72" s="365" t="s">
        <v>762</v>
      </c>
      <c r="DD72" s="337" t="s">
        <v>756</v>
      </c>
      <c r="DE72" s="338" t="s">
        <v>757</v>
      </c>
      <c r="DF72" s="339">
        <v>-1</v>
      </c>
      <c r="DG72" s="335">
        <v>-1</v>
      </c>
      <c r="DH72" s="335">
        <v>-1</v>
      </c>
      <c r="DI72" s="341"/>
      <c r="DJ72" s="181">
        <f t="shared" si="297"/>
        <v>-1</v>
      </c>
      <c r="DK72" s="172" t="str">
        <f>VLOOKUP(DL72*DH72,biorisk,3,FALSE)</f>
        <v>High Priority Data Gap</v>
      </c>
      <c r="DL72" s="174">
        <f>VLOOKUP(DF72*DG72,likelihood,2,FALSE)</f>
        <v>1</v>
      </c>
      <c r="DM72" s="379">
        <f>VLOOKUP(DL72*DH72,biorisk,2,FALSE)</f>
        <v>-1</v>
      </c>
      <c r="DN72" s="173">
        <v>-1</v>
      </c>
      <c r="DO72" s="173">
        <v>-1</v>
      </c>
      <c r="DP72" s="181" t="str">
        <f t="shared" si="278"/>
        <v>-1-1</v>
      </c>
      <c r="DQ72" s="172" t="str">
        <f>VLOOKUP(DM72&amp;DO72,futurerisk,3,FALSE)</f>
        <v>High Priority Data Gap</v>
      </c>
      <c r="DR72" s="296"/>
      <c r="DS72" s="14"/>
      <c r="DT72" s="351"/>
      <c r="DU72" s="351"/>
      <c r="DV72" s="351"/>
      <c r="DW72" s="351"/>
      <c r="DX72" s="351"/>
      <c r="DY72" s="337" t="s">
        <v>756</v>
      </c>
      <c r="DZ72" s="338" t="s">
        <v>757</v>
      </c>
      <c r="EA72" s="339">
        <v>-1</v>
      </c>
      <c r="EB72" s="335">
        <v>-1</v>
      </c>
      <c r="EC72" s="335">
        <v>-1</v>
      </c>
      <c r="ED72" s="341"/>
      <c r="EE72" s="181">
        <f t="shared" si="298"/>
        <v>-1</v>
      </c>
      <c r="EF72" s="172" t="str">
        <f t="shared" si="280"/>
        <v>High Priority Data Gap</v>
      </c>
      <c r="EG72" s="380">
        <f t="shared" si="281"/>
        <v>1</v>
      </c>
      <c r="EH72" s="379">
        <f t="shared" si="282"/>
        <v>-1</v>
      </c>
      <c r="EI72" s="173"/>
      <c r="EJ72" s="173">
        <v>-1</v>
      </c>
      <c r="EK72" s="181" t="str">
        <f t="shared" si="283"/>
        <v>-1-1</v>
      </c>
      <c r="EL72" s="172" t="str">
        <f t="shared" si="284"/>
        <v>High Priority Data Gap</v>
      </c>
      <c r="EM72" s="296"/>
      <c r="EN72" s="14"/>
      <c r="EO72" s="336"/>
      <c r="EP72" s="336"/>
      <c r="EQ72" s="336"/>
      <c r="ER72" s="336"/>
      <c r="ES72" s="336"/>
      <c r="ET72" s="337" t="s">
        <v>756</v>
      </c>
      <c r="EU72" s="338" t="s">
        <v>757</v>
      </c>
      <c r="EV72" s="339">
        <v>-1</v>
      </c>
      <c r="EW72" s="335">
        <v>-1</v>
      </c>
      <c r="EX72" s="335">
        <v>-1</v>
      </c>
      <c r="EY72" s="341"/>
      <c r="EZ72" s="181">
        <f t="shared" si="248"/>
        <v>-1</v>
      </c>
      <c r="FA72" s="172" t="str">
        <f t="shared" si="180"/>
        <v>High Priority Data Gap</v>
      </c>
      <c r="FB72" s="380">
        <f t="shared" si="181"/>
        <v>1</v>
      </c>
      <c r="FC72" s="379">
        <f t="shared" si="182"/>
        <v>-1</v>
      </c>
      <c r="FD72" s="173"/>
      <c r="FE72" s="173">
        <v>-1</v>
      </c>
      <c r="FF72" s="181" t="str">
        <f t="shared" si="285"/>
        <v>-1-1</v>
      </c>
      <c r="FG72" s="172" t="str">
        <f t="shared" si="286"/>
        <v>High Priority Data Gap</v>
      </c>
      <c r="FH72" s="296"/>
      <c r="FI72" s="14"/>
      <c r="FJ72" s="336"/>
      <c r="FK72" s="336"/>
      <c r="FL72" s="336"/>
      <c r="FM72" s="336"/>
      <c r="FN72" s="336"/>
      <c r="FO72" s="337" t="s">
        <v>756</v>
      </c>
      <c r="FP72" s="338" t="s">
        <v>757</v>
      </c>
      <c r="FQ72" s="339">
        <v>-1</v>
      </c>
      <c r="FR72" s="335">
        <v>-1</v>
      </c>
      <c r="FS72" s="335">
        <v>-1</v>
      </c>
      <c r="FT72" s="341"/>
      <c r="FU72" s="181">
        <f t="shared" si="249"/>
        <v>-1</v>
      </c>
      <c r="FV72" s="172" t="str">
        <f t="shared" si="250"/>
        <v>High Priority Data Gap</v>
      </c>
      <c r="FW72" s="380">
        <f t="shared" si="251"/>
        <v>1</v>
      </c>
      <c r="FX72" s="379">
        <f t="shared" si="252"/>
        <v>-1</v>
      </c>
      <c r="FY72" s="173"/>
      <c r="FZ72" s="173">
        <v>-1</v>
      </c>
      <c r="GA72" s="181" t="str">
        <f t="shared" si="287"/>
        <v>-1-1</v>
      </c>
      <c r="GB72" s="172" t="str">
        <f t="shared" si="253"/>
        <v>High Priority Data Gap</v>
      </c>
      <c r="GC72" s="296"/>
      <c r="GD72" s="14"/>
      <c r="GE72" s="336"/>
      <c r="GF72" s="336"/>
      <c r="GG72" s="336"/>
      <c r="GH72" s="336"/>
      <c r="GI72" s="336"/>
      <c r="GJ72" s="337" t="s">
        <v>756</v>
      </c>
      <c r="GK72" s="338" t="s">
        <v>757</v>
      </c>
      <c r="GL72" s="339">
        <v>-1</v>
      </c>
      <c r="GM72" s="335">
        <v>-1</v>
      </c>
      <c r="GN72" s="335">
        <v>-1</v>
      </c>
      <c r="GO72" s="341"/>
      <c r="GP72" s="181">
        <f t="shared" si="299"/>
        <v>-1</v>
      </c>
      <c r="GQ72" s="172" t="str">
        <f t="shared" si="288"/>
        <v>High Priority Data Gap</v>
      </c>
      <c r="GR72" s="380">
        <f t="shared" si="254"/>
        <v>1</v>
      </c>
      <c r="GS72" s="379">
        <f t="shared" si="289"/>
        <v>-1</v>
      </c>
      <c r="GT72" s="173"/>
      <c r="GU72" s="173">
        <v>-1</v>
      </c>
      <c r="GV72" s="181" t="str">
        <f t="shared" si="290"/>
        <v>-1-1</v>
      </c>
      <c r="GW72" s="172" t="str">
        <f t="shared" si="291"/>
        <v>High Priority Data Gap</v>
      </c>
      <c r="GX72" s="296"/>
      <c r="GY72" s="14"/>
      <c r="GZ72" s="336"/>
      <c r="HA72" s="336"/>
      <c r="HB72" s="336"/>
      <c r="HC72" s="336"/>
      <c r="HD72" s="336"/>
      <c r="HE72" s="337" t="s">
        <v>756</v>
      </c>
      <c r="HF72" s="338" t="s">
        <v>757</v>
      </c>
    </row>
    <row r="73" spans="1:214" ht="100" customHeight="1">
      <c r="A73" s="178" t="s">
        <v>584</v>
      </c>
      <c r="B73" s="176" t="s">
        <v>117</v>
      </c>
      <c r="C73" s="175" t="s">
        <v>51</v>
      </c>
      <c r="D73" s="37" t="s">
        <v>120</v>
      </c>
      <c r="E73" s="497">
        <v>69</v>
      </c>
      <c r="F73" s="37" t="s">
        <v>763</v>
      </c>
      <c r="G73" s="339">
        <v>1</v>
      </c>
      <c r="H73" s="335">
        <v>1</v>
      </c>
      <c r="I73" s="335">
        <v>1</v>
      </c>
      <c r="J73" s="341" t="s">
        <v>164</v>
      </c>
      <c r="K73" s="181">
        <f t="shared" si="292"/>
        <v>1</v>
      </c>
      <c r="L73" s="172" t="str">
        <f t="shared" si="243"/>
        <v>Very Low</v>
      </c>
      <c r="M73" s="174">
        <f t="shared" si="244"/>
        <v>1</v>
      </c>
      <c r="N73" s="174">
        <f t="shared" si="211"/>
        <v>1</v>
      </c>
      <c r="O73" s="173">
        <v>3</v>
      </c>
      <c r="P73" s="173">
        <v>3</v>
      </c>
      <c r="Q73" s="181" t="str">
        <f t="shared" si="257"/>
        <v>13</v>
      </c>
      <c r="R73" s="172" t="str">
        <f t="shared" si="245"/>
        <v>Very Low</v>
      </c>
      <c r="S73" s="296"/>
      <c r="T73" s="336"/>
      <c r="U73" s="336"/>
      <c r="V73" s="336"/>
      <c r="W73" s="336"/>
      <c r="X73" s="336"/>
      <c r="Y73" s="337" t="s">
        <v>654</v>
      </c>
      <c r="Z73" s="338" t="s">
        <v>764</v>
      </c>
      <c r="AA73" s="339">
        <v>1</v>
      </c>
      <c r="AB73" s="335">
        <v>1</v>
      </c>
      <c r="AC73" s="335">
        <v>1</v>
      </c>
      <c r="AD73" s="341" t="s">
        <v>164</v>
      </c>
      <c r="AE73" s="181">
        <f t="shared" si="293"/>
        <v>1</v>
      </c>
      <c r="AF73" s="172" t="str">
        <f t="shared" si="258"/>
        <v>Very Low</v>
      </c>
      <c r="AG73" s="174">
        <f t="shared" si="259"/>
        <v>1</v>
      </c>
      <c r="AH73" s="174">
        <f t="shared" si="260"/>
        <v>1</v>
      </c>
      <c r="AI73" s="173">
        <v>3</v>
      </c>
      <c r="AJ73" s="173">
        <v>3</v>
      </c>
      <c r="AK73" s="181" t="str">
        <f t="shared" si="261"/>
        <v>13</v>
      </c>
      <c r="AL73" s="172" t="str">
        <f t="shared" si="162"/>
        <v>Very Low</v>
      </c>
      <c r="AM73" s="296"/>
      <c r="AN73" s="351"/>
      <c r="AO73" s="351"/>
      <c r="AP73" s="351"/>
      <c r="AQ73" s="351"/>
      <c r="AR73" s="351"/>
      <c r="AS73" s="337" t="s">
        <v>654</v>
      </c>
      <c r="AT73" s="338" t="s">
        <v>764</v>
      </c>
      <c r="AU73" s="453">
        <v>5</v>
      </c>
      <c r="AV73" s="451">
        <v>5</v>
      </c>
      <c r="AW73" s="451">
        <v>1</v>
      </c>
      <c r="AX73" s="454" t="s">
        <v>172</v>
      </c>
      <c r="AY73" s="181">
        <f t="shared" si="294"/>
        <v>5</v>
      </c>
      <c r="AZ73" s="172" t="str">
        <f t="shared" si="262"/>
        <v>Low</v>
      </c>
      <c r="BA73" s="435">
        <f t="shared" si="263"/>
        <v>5</v>
      </c>
      <c r="BB73" s="452">
        <f t="shared" si="105"/>
        <v>2</v>
      </c>
      <c r="BC73" s="438">
        <v>3</v>
      </c>
      <c r="BD73" s="173">
        <v>4</v>
      </c>
      <c r="BE73" s="181" t="str">
        <f t="shared" si="264"/>
        <v>24</v>
      </c>
      <c r="BF73" s="172" t="str">
        <f t="shared" si="171"/>
        <v>Moderate</v>
      </c>
      <c r="BG73" s="296"/>
      <c r="BH73" s="351"/>
      <c r="BI73" s="351"/>
      <c r="BJ73" s="351"/>
      <c r="BK73" s="351"/>
      <c r="BL73" s="351"/>
      <c r="BM73" s="337" t="s">
        <v>654</v>
      </c>
      <c r="BN73" s="338" t="s">
        <v>764</v>
      </c>
      <c r="BO73" s="339">
        <v>5</v>
      </c>
      <c r="BP73" s="335">
        <v>5</v>
      </c>
      <c r="BQ73" s="335">
        <v>1</v>
      </c>
      <c r="BR73" s="341" t="s">
        <v>172</v>
      </c>
      <c r="BS73" s="181">
        <f t="shared" si="295"/>
        <v>5</v>
      </c>
      <c r="BT73" s="172" t="str">
        <f t="shared" si="265"/>
        <v>Low</v>
      </c>
      <c r="BU73" s="174">
        <f t="shared" si="266"/>
        <v>5</v>
      </c>
      <c r="BV73" s="174">
        <f t="shared" si="267"/>
        <v>2</v>
      </c>
      <c r="BW73" s="173">
        <v>3</v>
      </c>
      <c r="BX73" s="173">
        <v>4</v>
      </c>
      <c r="BY73" s="181" t="str">
        <f t="shared" si="268"/>
        <v>24</v>
      </c>
      <c r="BZ73" s="172" t="str">
        <f t="shared" si="269"/>
        <v>Moderate</v>
      </c>
      <c r="CA73" s="296"/>
      <c r="CB73" s="351"/>
      <c r="CC73" s="351"/>
      <c r="CD73" s="351"/>
      <c r="CE73" s="351"/>
      <c r="CF73" s="351"/>
      <c r="CG73" s="337" t="s">
        <v>654</v>
      </c>
      <c r="CH73" s="338" t="s">
        <v>764</v>
      </c>
      <c r="CI73" s="363" t="s">
        <v>763</v>
      </c>
      <c r="CJ73" s="335">
        <v>4</v>
      </c>
      <c r="CK73" s="335">
        <v>5</v>
      </c>
      <c r="CL73" s="335">
        <v>4</v>
      </c>
      <c r="CM73" s="341" t="s">
        <v>186</v>
      </c>
      <c r="CN73" s="181">
        <f t="shared" si="296"/>
        <v>20</v>
      </c>
      <c r="CO73" s="172" t="str">
        <f t="shared" si="270"/>
        <v>Very High</v>
      </c>
      <c r="CP73" s="174">
        <f t="shared" si="271"/>
        <v>5</v>
      </c>
      <c r="CQ73" s="174">
        <f t="shared" si="272"/>
        <v>5</v>
      </c>
      <c r="CR73" s="173">
        <v>4</v>
      </c>
      <c r="CS73" s="173">
        <v>2</v>
      </c>
      <c r="CT73" s="181" t="str">
        <f t="shared" si="273"/>
        <v>52</v>
      </c>
      <c r="CU73" s="172" t="str">
        <f t="shared" si="274"/>
        <v>Moderate</v>
      </c>
      <c r="CV73" s="296" t="s">
        <v>181</v>
      </c>
      <c r="CW73" s="364" t="s">
        <v>765</v>
      </c>
      <c r="CX73" s="364" t="s">
        <v>766</v>
      </c>
      <c r="CY73" s="365" t="s">
        <v>767</v>
      </c>
      <c r="CZ73" s="365"/>
      <c r="DA73" s="365" t="s">
        <v>645</v>
      </c>
      <c r="DB73" s="365"/>
      <c r="DC73" s="365" t="s">
        <v>762</v>
      </c>
      <c r="DD73" s="337" t="s">
        <v>654</v>
      </c>
      <c r="DE73" s="338" t="s">
        <v>764</v>
      </c>
      <c r="DF73" s="339">
        <v>-1</v>
      </c>
      <c r="DG73" s="335">
        <v>-1</v>
      </c>
      <c r="DH73" s="335">
        <v>-1</v>
      </c>
      <c r="DI73" s="341"/>
      <c r="DJ73" s="181">
        <f t="shared" si="297"/>
        <v>-1</v>
      </c>
      <c r="DK73" s="172" t="str">
        <f>VLOOKUP(DL73*DH73,biorisk,3,FALSE)</f>
        <v>High Priority Data Gap</v>
      </c>
      <c r="DL73" s="174">
        <f>VLOOKUP(DF73*DG73,likelihood,2,FALSE)</f>
        <v>1</v>
      </c>
      <c r="DM73" s="379">
        <f>VLOOKUP(DL73*DH73,biorisk,2,FALSE)</f>
        <v>-1</v>
      </c>
      <c r="DN73" s="173">
        <v>-1</v>
      </c>
      <c r="DO73" s="173">
        <v>-1</v>
      </c>
      <c r="DP73" s="181" t="str">
        <f t="shared" si="278"/>
        <v>-1-1</v>
      </c>
      <c r="DQ73" s="172" t="str">
        <f>VLOOKUP(DM73&amp;DO73,futurerisk,3,FALSE)</f>
        <v>High Priority Data Gap</v>
      </c>
      <c r="DR73" s="296"/>
      <c r="DS73" s="14"/>
      <c r="DT73" s="351"/>
      <c r="DU73" s="351"/>
      <c r="DV73" s="351"/>
      <c r="DW73" s="351"/>
      <c r="DX73" s="351"/>
      <c r="DY73" s="337" t="s">
        <v>654</v>
      </c>
      <c r="DZ73" s="338" t="s">
        <v>764</v>
      </c>
      <c r="EA73" s="339">
        <v>-1</v>
      </c>
      <c r="EB73" s="335">
        <v>-1</v>
      </c>
      <c r="EC73" s="335">
        <v>-1</v>
      </c>
      <c r="ED73" s="341" t="s">
        <v>768</v>
      </c>
      <c r="EE73" s="181">
        <f t="shared" si="298"/>
        <v>-1</v>
      </c>
      <c r="EF73" s="172" t="str">
        <f t="shared" si="280"/>
        <v>High Priority Data Gap</v>
      </c>
      <c r="EG73" s="380">
        <f t="shared" si="281"/>
        <v>1</v>
      </c>
      <c r="EH73" s="379">
        <f t="shared" si="282"/>
        <v>-1</v>
      </c>
      <c r="EI73" s="173"/>
      <c r="EJ73" s="173">
        <v>-1</v>
      </c>
      <c r="EK73" s="181" t="str">
        <f t="shared" si="283"/>
        <v>-1-1</v>
      </c>
      <c r="EL73" s="172" t="str">
        <f t="shared" si="284"/>
        <v>High Priority Data Gap</v>
      </c>
      <c r="EM73" s="296"/>
      <c r="EN73" s="14"/>
      <c r="EO73" s="336"/>
      <c r="EP73" s="336"/>
      <c r="EQ73" s="336"/>
      <c r="ER73" s="336"/>
      <c r="ES73" s="336"/>
      <c r="ET73" s="337" t="s">
        <v>654</v>
      </c>
      <c r="EU73" s="338" t="s">
        <v>764</v>
      </c>
      <c r="EV73" s="339">
        <v>-1</v>
      </c>
      <c r="EW73" s="335">
        <v>-1</v>
      </c>
      <c r="EX73" s="335">
        <v>-1</v>
      </c>
      <c r="EY73" s="341" t="s">
        <v>768</v>
      </c>
      <c r="EZ73" s="181">
        <f t="shared" si="248"/>
        <v>-1</v>
      </c>
      <c r="FA73" s="172" t="str">
        <f t="shared" si="180"/>
        <v>High Priority Data Gap</v>
      </c>
      <c r="FB73" s="380">
        <f t="shared" si="181"/>
        <v>1</v>
      </c>
      <c r="FC73" s="379">
        <f t="shared" si="182"/>
        <v>-1</v>
      </c>
      <c r="FD73" s="173"/>
      <c r="FE73" s="173">
        <v>-1</v>
      </c>
      <c r="FF73" s="181" t="str">
        <f t="shared" si="285"/>
        <v>-1-1</v>
      </c>
      <c r="FG73" s="172" t="str">
        <f t="shared" si="286"/>
        <v>High Priority Data Gap</v>
      </c>
      <c r="FH73" s="296"/>
      <c r="FI73" s="14"/>
      <c r="FJ73" s="336"/>
      <c r="FK73" s="336"/>
      <c r="FL73" s="336"/>
      <c r="FM73" s="336"/>
      <c r="FN73" s="336"/>
      <c r="FO73" s="337" t="s">
        <v>654</v>
      </c>
      <c r="FP73" s="338" t="s">
        <v>764</v>
      </c>
      <c r="FQ73" s="339">
        <v>-1</v>
      </c>
      <c r="FR73" s="335">
        <v>-1</v>
      </c>
      <c r="FS73" s="335">
        <v>-1</v>
      </c>
      <c r="FT73" s="341" t="s">
        <v>607</v>
      </c>
      <c r="FU73" s="181">
        <f t="shared" si="249"/>
        <v>-1</v>
      </c>
      <c r="FV73" s="172" t="str">
        <f t="shared" si="250"/>
        <v>High Priority Data Gap</v>
      </c>
      <c r="FW73" s="380">
        <f t="shared" si="251"/>
        <v>1</v>
      </c>
      <c r="FX73" s="379">
        <f t="shared" si="252"/>
        <v>-1</v>
      </c>
      <c r="FY73" s="173"/>
      <c r="FZ73" s="173">
        <v>-1</v>
      </c>
      <c r="GA73" s="181" t="str">
        <f t="shared" si="287"/>
        <v>-1-1</v>
      </c>
      <c r="GB73" s="172" t="str">
        <f t="shared" si="253"/>
        <v>High Priority Data Gap</v>
      </c>
      <c r="GC73" s="296"/>
      <c r="GD73" s="14"/>
      <c r="GE73" s="336"/>
      <c r="GF73" s="336"/>
      <c r="GG73" s="336"/>
      <c r="GH73" s="336"/>
      <c r="GI73" s="336"/>
      <c r="GJ73" s="337" t="s">
        <v>654</v>
      </c>
      <c r="GK73" s="338" t="s">
        <v>764</v>
      </c>
      <c r="GL73" s="339">
        <v>-1</v>
      </c>
      <c r="GM73" s="335">
        <v>-1</v>
      </c>
      <c r="GN73" s="335">
        <v>-1</v>
      </c>
      <c r="GO73" s="341" t="s">
        <v>607</v>
      </c>
      <c r="GP73" s="181">
        <f t="shared" si="299"/>
        <v>-1</v>
      </c>
      <c r="GQ73" s="172" t="str">
        <f t="shared" si="288"/>
        <v>High Priority Data Gap</v>
      </c>
      <c r="GR73" s="380">
        <f t="shared" si="254"/>
        <v>1</v>
      </c>
      <c r="GS73" s="379">
        <f t="shared" si="289"/>
        <v>-1</v>
      </c>
      <c r="GT73" s="173"/>
      <c r="GU73" s="173">
        <v>-1</v>
      </c>
      <c r="GV73" s="181" t="str">
        <f t="shared" si="290"/>
        <v>-1-1</v>
      </c>
      <c r="GW73" s="172" t="str">
        <f t="shared" si="291"/>
        <v>High Priority Data Gap</v>
      </c>
      <c r="GX73" s="296"/>
      <c r="GY73" s="14"/>
      <c r="GZ73" s="336"/>
      <c r="HA73" s="336"/>
      <c r="HB73" s="336"/>
      <c r="HC73" s="336"/>
      <c r="HD73" s="336"/>
      <c r="HE73" s="337" t="s">
        <v>654</v>
      </c>
      <c r="HF73" s="338" t="s">
        <v>764</v>
      </c>
    </row>
    <row r="74" spans="1:214" ht="100" customHeight="1" thickBot="1">
      <c r="A74" s="177" t="s">
        <v>584</v>
      </c>
      <c r="B74" s="176" t="s">
        <v>117</v>
      </c>
      <c r="C74" s="175" t="s">
        <v>51</v>
      </c>
      <c r="D74" s="37" t="s">
        <v>121</v>
      </c>
      <c r="E74" s="497">
        <v>70</v>
      </c>
      <c r="F74" s="37" t="s">
        <v>620</v>
      </c>
      <c r="G74" s="343">
        <v>-1</v>
      </c>
      <c r="H74" s="344">
        <v>-1</v>
      </c>
      <c r="I74" s="344">
        <v>-1</v>
      </c>
      <c r="J74" s="344" t="s">
        <v>186</v>
      </c>
      <c r="K74" s="181">
        <f t="shared" si="292"/>
        <v>-1</v>
      </c>
      <c r="L74" s="345" t="str">
        <f t="shared" si="243"/>
        <v>High Priority Data Gap</v>
      </c>
      <c r="M74" s="346">
        <f t="shared" si="244"/>
        <v>1</v>
      </c>
      <c r="N74" s="346">
        <f t="shared" si="211"/>
        <v>-1</v>
      </c>
      <c r="O74" s="347">
        <v>3</v>
      </c>
      <c r="P74" s="347">
        <v>-1</v>
      </c>
      <c r="Q74" s="181" t="str">
        <f t="shared" si="257"/>
        <v>-1-1</v>
      </c>
      <c r="R74" s="345" t="str">
        <f t="shared" si="245"/>
        <v>High Priority Data Gap</v>
      </c>
      <c r="S74" s="296" t="s">
        <v>181</v>
      </c>
      <c r="T74" s="348"/>
      <c r="U74" s="348"/>
      <c r="V74" s="348"/>
      <c r="W74" s="348"/>
      <c r="X74" s="348"/>
      <c r="Y74" s="349" t="s">
        <v>654</v>
      </c>
      <c r="Z74" s="350" t="s">
        <v>769</v>
      </c>
      <c r="AA74" s="343">
        <v>-1</v>
      </c>
      <c r="AB74" s="344">
        <v>-1</v>
      </c>
      <c r="AC74" s="344">
        <v>-1</v>
      </c>
      <c r="AD74" s="344" t="s">
        <v>186</v>
      </c>
      <c r="AE74" s="181">
        <f t="shared" si="293"/>
        <v>-1</v>
      </c>
      <c r="AF74" s="345" t="str">
        <f>VLOOKUP(AG74*AC74,biorisk,3,FALSE)</f>
        <v>High Priority Data Gap</v>
      </c>
      <c r="AG74" s="346">
        <f t="shared" si="259"/>
        <v>1</v>
      </c>
      <c r="AH74" s="346">
        <f t="shared" si="260"/>
        <v>-1</v>
      </c>
      <c r="AI74" s="347">
        <v>3</v>
      </c>
      <c r="AJ74" s="347">
        <v>-1</v>
      </c>
      <c r="AK74" s="181" t="str">
        <f t="shared" si="261"/>
        <v>-1-1</v>
      </c>
      <c r="AL74" s="345" t="str">
        <f t="shared" si="162"/>
        <v>High Priority Data Gap</v>
      </c>
      <c r="AM74" s="296"/>
      <c r="AN74" s="354"/>
      <c r="AO74" s="354"/>
      <c r="AP74" s="354"/>
      <c r="AQ74" s="354"/>
      <c r="AR74" s="354"/>
      <c r="AS74" s="349" t="s">
        <v>654</v>
      </c>
      <c r="AT74" s="350" t="s">
        <v>769</v>
      </c>
      <c r="AU74" s="455">
        <v>-1</v>
      </c>
      <c r="AV74" s="456">
        <v>-1</v>
      </c>
      <c r="AW74" s="456">
        <v>-1</v>
      </c>
      <c r="AX74" s="456" t="s">
        <v>186</v>
      </c>
      <c r="AY74" s="181">
        <f t="shared" si="294"/>
        <v>-1</v>
      </c>
      <c r="AZ74" s="345" t="str">
        <f t="shared" si="262"/>
        <v>High Priority Data Gap</v>
      </c>
      <c r="BA74" s="436">
        <f t="shared" si="263"/>
        <v>1</v>
      </c>
      <c r="BB74" s="452">
        <f t="shared" si="105"/>
        <v>-1</v>
      </c>
      <c r="BC74" s="439">
        <v>5</v>
      </c>
      <c r="BD74" s="347">
        <v>-1</v>
      </c>
      <c r="BE74" s="181" t="str">
        <f t="shared" si="264"/>
        <v>-1-1</v>
      </c>
      <c r="BF74" s="345" t="str">
        <f t="shared" si="171"/>
        <v>High Priority Data Gap</v>
      </c>
      <c r="BG74" s="296"/>
      <c r="BH74" s="354"/>
      <c r="BI74" s="354"/>
      <c r="BJ74" s="354"/>
      <c r="BK74" s="354"/>
      <c r="BL74" s="354"/>
      <c r="BM74" s="349" t="s">
        <v>654</v>
      </c>
      <c r="BN74" s="350" t="s">
        <v>769</v>
      </c>
      <c r="BO74" s="343">
        <v>-1</v>
      </c>
      <c r="BP74" s="344">
        <v>-1</v>
      </c>
      <c r="BQ74" s="344">
        <v>-1</v>
      </c>
      <c r="BR74" s="344" t="s">
        <v>186</v>
      </c>
      <c r="BS74" s="181">
        <f t="shared" si="295"/>
        <v>-1</v>
      </c>
      <c r="BT74" s="345" t="str">
        <f t="shared" si="265"/>
        <v>High Priority Data Gap</v>
      </c>
      <c r="BU74" s="346">
        <f t="shared" si="266"/>
        <v>1</v>
      </c>
      <c r="BV74" s="346">
        <f t="shared" si="267"/>
        <v>-1</v>
      </c>
      <c r="BW74" s="347">
        <v>2</v>
      </c>
      <c r="BX74" s="347">
        <v>-1</v>
      </c>
      <c r="BY74" s="181" t="str">
        <f t="shared" si="268"/>
        <v>-1-1</v>
      </c>
      <c r="BZ74" s="345" t="str">
        <f t="shared" si="269"/>
        <v>High Priority Data Gap</v>
      </c>
      <c r="CA74" s="296"/>
      <c r="CB74" s="354"/>
      <c r="CC74" s="354"/>
      <c r="CD74" s="354"/>
      <c r="CE74" s="354"/>
      <c r="CF74" s="354"/>
      <c r="CG74" s="349" t="s">
        <v>654</v>
      </c>
      <c r="CH74" s="350" t="s">
        <v>769</v>
      </c>
      <c r="CI74" s="370" t="s">
        <v>620</v>
      </c>
      <c r="CJ74" s="344">
        <v>5</v>
      </c>
      <c r="CK74" s="344">
        <v>5</v>
      </c>
      <c r="CL74" s="344">
        <v>5</v>
      </c>
      <c r="CM74" s="344" t="s">
        <v>172</v>
      </c>
      <c r="CN74" s="181">
        <f t="shared" si="296"/>
        <v>25</v>
      </c>
      <c r="CO74" s="345" t="str">
        <f t="shared" si="270"/>
        <v>Very High</v>
      </c>
      <c r="CP74" s="346">
        <f t="shared" si="271"/>
        <v>5</v>
      </c>
      <c r="CQ74" s="346">
        <f t="shared" si="272"/>
        <v>5</v>
      </c>
      <c r="CR74" s="347">
        <v>5</v>
      </c>
      <c r="CS74" s="347">
        <v>2</v>
      </c>
      <c r="CT74" s="181" t="str">
        <f t="shared" si="273"/>
        <v>52</v>
      </c>
      <c r="CU74" s="345" t="str">
        <f t="shared" si="274"/>
        <v>Moderate</v>
      </c>
      <c r="CV74" s="296" t="s">
        <v>181</v>
      </c>
      <c r="CW74" s="371" t="s">
        <v>770</v>
      </c>
      <c r="CX74" s="371" t="s">
        <v>771</v>
      </c>
      <c r="CY74" s="372"/>
      <c r="CZ74" s="372"/>
      <c r="DA74" s="372" t="s">
        <v>645</v>
      </c>
      <c r="DB74" s="372"/>
      <c r="DC74" s="372" t="s">
        <v>772</v>
      </c>
      <c r="DD74" s="349" t="s">
        <v>654</v>
      </c>
      <c r="DE74" s="350" t="s">
        <v>769</v>
      </c>
      <c r="DF74" s="339">
        <v>-1</v>
      </c>
      <c r="DG74" s="335">
        <v>-1</v>
      </c>
      <c r="DH74" s="335">
        <v>-1</v>
      </c>
      <c r="DI74" s="341"/>
      <c r="DJ74" s="181">
        <f t="shared" si="297"/>
        <v>-1</v>
      </c>
      <c r="DK74" s="172" t="str">
        <f>VLOOKUP(DL74*DH74,biorisk,3,FALSE)</f>
        <v>High Priority Data Gap</v>
      </c>
      <c r="DL74" s="174">
        <f>VLOOKUP(DF74*DG74,likelihood,2,FALSE)</f>
        <v>1</v>
      </c>
      <c r="DM74" s="379">
        <f>VLOOKUP(DL74*DH74,biorisk,2,FALSE)</f>
        <v>-1</v>
      </c>
      <c r="DN74" s="173">
        <v>-1</v>
      </c>
      <c r="DO74" s="173">
        <v>-1</v>
      </c>
      <c r="DP74" s="181" t="str">
        <f t="shared" si="278"/>
        <v>-1-1</v>
      </c>
      <c r="DQ74" s="172" t="str">
        <f>VLOOKUP(DM74&amp;DO74,futurerisk,3,FALSE)</f>
        <v>High Priority Data Gap</v>
      </c>
      <c r="DR74" s="296"/>
      <c r="DS74" s="377"/>
      <c r="DT74" s="354"/>
      <c r="DU74" s="354"/>
      <c r="DV74" s="354"/>
      <c r="DW74" s="354"/>
      <c r="DX74" s="354"/>
      <c r="DY74" s="349" t="s">
        <v>654</v>
      </c>
      <c r="DZ74" s="350" t="s">
        <v>769</v>
      </c>
      <c r="EA74" s="343">
        <v>-1</v>
      </c>
      <c r="EB74" s="344">
        <v>-1</v>
      </c>
      <c r="EC74" s="344">
        <v>-1</v>
      </c>
      <c r="ED74" s="344">
        <v>-1</v>
      </c>
      <c r="EE74" s="181">
        <f t="shared" si="298"/>
        <v>-1</v>
      </c>
      <c r="EF74" s="172" t="str">
        <f t="shared" si="280"/>
        <v>High Priority Data Gap</v>
      </c>
      <c r="EG74" s="380">
        <f t="shared" si="281"/>
        <v>1</v>
      </c>
      <c r="EH74" s="379">
        <f t="shared" si="282"/>
        <v>-1</v>
      </c>
      <c r="EI74" s="347"/>
      <c r="EJ74" s="347">
        <v>-1</v>
      </c>
      <c r="EK74" s="181" t="str">
        <f t="shared" si="283"/>
        <v>-1-1</v>
      </c>
      <c r="EL74" s="172" t="str">
        <f t="shared" si="284"/>
        <v>High Priority Data Gap</v>
      </c>
      <c r="EM74" s="296"/>
      <c r="EN74" s="377"/>
      <c r="EO74" s="348"/>
      <c r="EP74" s="348"/>
      <c r="EQ74" s="348"/>
      <c r="ER74" s="348"/>
      <c r="ES74" s="348"/>
      <c r="ET74" s="349" t="s">
        <v>654</v>
      </c>
      <c r="EU74" s="350" t="s">
        <v>769</v>
      </c>
      <c r="EV74" s="343">
        <v>-1</v>
      </c>
      <c r="EW74" s="344">
        <v>-1</v>
      </c>
      <c r="EX74" s="344">
        <v>-1</v>
      </c>
      <c r="EY74" s="344"/>
      <c r="EZ74" s="181">
        <f t="shared" si="248"/>
        <v>-1</v>
      </c>
      <c r="FA74" s="172" t="str">
        <f t="shared" si="180"/>
        <v>High Priority Data Gap</v>
      </c>
      <c r="FB74" s="380">
        <f t="shared" si="181"/>
        <v>1</v>
      </c>
      <c r="FC74" s="379">
        <f t="shared" si="182"/>
        <v>-1</v>
      </c>
      <c r="FD74" s="347"/>
      <c r="FE74" s="347">
        <v>-1</v>
      </c>
      <c r="FF74" s="181" t="str">
        <f t="shared" si="285"/>
        <v>-1-1</v>
      </c>
      <c r="FG74" s="172" t="str">
        <f t="shared" si="286"/>
        <v>High Priority Data Gap</v>
      </c>
      <c r="FH74" s="296"/>
      <c r="FI74" s="377"/>
      <c r="FJ74" s="348"/>
      <c r="FK74" s="348"/>
      <c r="FL74" s="348"/>
      <c r="FM74" s="348"/>
      <c r="FN74" s="348"/>
      <c r="FO74" s="349" t="s">
        <v>654</v>
      </c>
      <c r="FP74" s="350" t="s">
        <v>769</v>
      </c>
      <c r="FQ74" s="343">
        <v>-1</v>
      </c>
      <c r="FR74" s="344">
        <v>-1</v>
      </c>
      <c r="FS74" s="344">
        <v>-1</v>
      </c>
      <c r="FT74" s="344"/>
      <c r="FU74" s="181">
        <f t="shared" si="249"/>
        <v>-1</v>
      </c>
      <c r="FV74" s="172" t="str">
        <f t="shared" si="250"/>
        <v>High Priority Data Gap</v>
      </c>
      <c r="FW74" s="380">
        <f t="shared" si="251"/>
        <v>1</v>
      </c>
      <c r="FX74" s="379">
        <f t="shared" si="252"/>
        <v>-1</v>
      </c>
      <c r="FY74" s="347">
        <v>-1</v>
      </c>
      <c r="FZ74" s="347">
        <v>-1</v>
      </c>
      <c r="GA74" s="181" t="str">
        <f t="shared" si="287"/>
        <v>-1-1</v>
      </c>
      <c r="GB74" s="172" t="str">
        <f t="shared" si="253"/>
        <v>High Priority Data Gap</v>
      </c>
      <c r="GC74" s="296"/>
      <c r="GD74" s="377"/>
      <c r="GE74" s="348"/>
      <c r="GF74" s="348"/>
      <c r="GG74" s="348"/>
      <c r="GH74" s="348"/>
      <c r="GI74" s="348"/>
      <c r="GJ74" s="349" t="s">
        <v>654</v>
      </c>
      <c r="GK74" s="350" t="s">
        <v>769</v>
      </c>
      <c r="GL74" s="343">
        <v>-1</v>
      </c>
      <c r="GM74" s="344">
        <v>-1</v>
      </c>
      <c r="GN74" s="344">
        <v>-1</v>
      </c>
      <c r="GO74" s="344"/>
      <c r="GP74" s="181">
        <f t="shared" si="299"/>
        <v>-1</v>
      </c>
      <c r="GQ74" s="172" t="str">
        <f t="shared" si="288"/>
        <v>High Priority Data Gap</v>
      </c>
      <c r="GR74" s="380">
        <f t="shared" si="254"/>
        <v>1</v>
      </c>
      <c r="GS74" s="379">
        <f t="shared" si="289"/>
        <v>-1</v>
      </c>
      <c r="GT74" s="347"/>
      <c r="GU74" s="347">
        <v>-1</v>
      </c>
      <c r="GV74" s="181" t="str">
        <f t="shared" si="290"/>
        <v>-1-1</v>
      </c>
      <c r="GW74" s="172" t="str">
        <f t="shared" si="291"/>
        <v>High Priority Data Gap</v>
      </c>
      <c r="GX74" s="296"/>
      <c r="GY74" s="377"/>
      <c r="GZ74" s="348"/>
      <c r="HA74" s="348"/>
      <c r="HB74" s="348"/>
      <c r="HC74" s="348"/>
      <c r="HD74" s="348"/>
      <c r="HE74" s="349" t="s">
        <v>654</v>
      </c>
      <c r="HF74" s="350" t="s">
        <v>769</v>
      </c>
    </row>
  </sheetData>
  <sheetProtection formatCells="0" formatColumns="0" formatRows="0" insertColumns="0" insertRows="0" insertHyperlinks="0" deleteColumns="0" deleteRows="0" selectLockedCells="1"/>
  <mergeCells count="54">
    <mergeCell ref="AU1:BN1"/>
    <mergeCell ref="BO1:CH1"/>
    <mergeCell ref="CI1:DE1"/>
    <mergeCell ref="DF1:DZ1"/>
    <mergeCell ref="EA1:EU1"/>
    <mergeCell ref="AF2:AL2"/>
    <mergeCell ref="AF3:AH3"/>
    <mergeCell ref="AI3:AL3"/>
    <mergeCell ref="C1:F1"/>
    <mergeCell ref="G1:Z1"/>
    <mergeCell ref="AA1:AT1"/>
    <mergeCell ref="AA3:AD3"/>
    <mergeCell ref="L2:R2"/>
    <mergeCell ref="G3:J3"/>
    <mergeCell ref="L3:N3"/>
    <mergeCell ref="O3:R3"/>
    <mergeCell ref="AA2:AD2"/>
    <mergeCell ref="AZ2:BF2"/>
    <mergeCell ref="AU3:AX3"/>
    <mergeCell ref="AZ3:BB3"/>
    <mergeCell ref="BC3:BF3"/>
    <mergeCell ref="BO2:BZ2"/>
    <mergeCell ref="BO3:BR3"/>
    <mergeCell ref="BT3:BV3"/>
    <mergeCell ref="BW3:BZ3"/>
    <mergeCell ref="DF3:DI3"/>
    <mergeCell ref="DK3:DM3"/>
    <mergeCell ref="DN3:DQ3"/>
    <mergeCell ref="CR3:CU3"/>
    <mergeCell ref="CI2:CM2"/>
    <mergeCell ref="CO2:CU2"/>
    <mergeCell ref="CJ3:CM3"/>
    <mergeCell ref="CO3:CQ3"/>
    <mergeCell ref="EF2:EL2"/>
    <mergeCell ref="EA3:ED3"/>
    <mergeCell ref="EF3:EH3"/>
    <mergeCell ref="EI3:EL3"/>
    <mergeCell ref="FA2:FG2"/>
    <mergeCell ref="EV3:EY3"/>
    <mergeCell ref="FA3:FC3"/>
    <mergeCell ref="FD3:FG3"/>
    <mergeCell ref="EV1:FP1"/>
    <mergeCell ref="FQ1:GK1"/>
    <mergeCell ref="GL1:HF1"/>
    <mergeCell ref="GQ2:GW2"/>
    <mergeCell ref="GL3:GO3"/>
    <mergeCell ref="GT3:GW3"/>
    <mergeCell ref="GP3:GS3"/>
    <mergeCell ref="FV3:FX3"/>
    <mergeCell ref="FQ2:FT2"/>
    <mergeCell ref="FV2:GB2"/>
    <mergeCell ref="FQ3:FT3"/>
    <mergeCell ref="FY3:GB3"/>
    <mergeCell ref="GL2:GO2"/>
  </mergeCells>
  <conditionalFormatting sqref="A5:A74">
    <cfRule type="expression" dxfId="4958" priority="3842">
      <formula>#REF!="Water Quality"</formula>
    </cfRule>
    <cfRule type="expression" dxfId="4957" priority="3843">
      <formula>#REF!="Hatcheries, Fisheries, and Genetics"</formula>
    </cfRule>
    <cfRule type="expression" dxfId="4956" priority="3844">
      <formula>#REF!="Habitat"</formula>
    </cfRule>
    <cfRule type="expression" dxfId="4955" priority="3845">
      <formula>#REF!="Ecology"</formula>
    </cfRule>
  </conditionalFormatting>
  <conditionalFormatting sqref="L5 L8 L10:L13 L15:L16 L25 L40:L44 L49:L50 L54:L55 L69:L74 L27:L28 L33:L35">
    <cfRule type="cellIs" dxfId="4954" priority="3836" stopIfTrue="1" operator="equal">
      <formula>"Very High"</formula>
    </cfRule>
    <cfRule type="cellIs" dxfId="4953" priority="3837" stopIfTrue="1" operator="equal">
      <formula>"High"</formula>
    </cfRule>
    <cfRule type="cellIs" dxfId="4952" priority="3838" stopIfTrue="1" operator="equal">
      <formula>"Moderate"</formula>
    </cfRule>
  </conditionalFormatting>
  <conditionalFormatting sqref="R5 R25 R40:R44 R49:R50 R54:R55 R69:R74 R8:R13 R15:R16 R27:R28 R33:R35">
    <cfRule type="cellIs" dxfId="4951" priority="3833" stopIfTrue="1" operator="equal">
      <formula>"Very High"</formula>
    </cfRule>
    <cfRule type="cellIs" dxfId="4950" priority="3834" stopIfTrue="1" operator="equal">
      <formula>"High"</formula>
    </cfRule>
    <cfRule type="cellIs" dxfId="4949" priority="3835" stopIfTrue="1" operator="equal">
      <formula>"Moderate"</formula>
    </cfRule>
  </conditionalFormatting>
  <conditionalFormatting sqref="T5 BH5 AN5 CB5 DT5 EO5 FJ5 GE5 GZ5">
    <cfRule type="expression" dxfId="4948" priority="3832">
      <formula>$E:$E = "1"</formula>
    </cfRule>
  </conditionalFormatting>
  <conditionalFormatting sqref="AZ5:AZ7 AZ62:AZ63 AZ55 AZ49:AZ50 AZ25 AZ40:AZ41 AZ9:AZ13 AZ15:AZ16 AZ27:AZ28 AZ33 AZ35 AZ44:AZ45 AZ70:AZ74">
    <cfRule type="cellIs" dxfId="4947" priority="3819" stopIfTrue="1" operator="equal">
      <formula>"Very High"</formula>
    </cfRule>
    <cfRule type="cellIs" dxfId="4946" priority="3820" stopIfTrue="1" operator="equal">
      <formula>"High"</formula>
    </cfRule>
    <cfRule type="cellIs" dxfId="4945" priority="3821" stopIfTrue="1" operator="equal">
      <formula>"Moderate"</formula>
    </cfRule>
  </conditionalFormatting>
  <conditionalFormatting sqref="BF62:BF63 BF55 BF49:BF50 BF5:BF7 BF9:BF13 BF15:BF16 BF20:BF22 BF25 BF27:BF28 BF33 BF35:BF36 BF38 BF40:BF41 BF44:BF45 BF70:BF74">
    <cfRule type="cellIs" dxfId="4944" priority="3816" stopIfTrue="1" operator="equal">
      <formula>"Very High"</formula>
    </cfRule>
    <cfRule type="cellIs" dxfId="4943" priority="3817" stopIfTrue="1" operator="equal">
      <formula>"High"</formula>
    </cfRule>
    <cfRule type="cellIs" dxfId="4942" priority="3818" stopIfTrue="1" operator="equal">
      <formula>"Moderate"</formula>
    </cfRule>
  </conditionalFormatting>
  <conditionalFormatting sqref="AF5 AF9:AF13 AF15:AF16 AF27:AF28 AF40:AF45 AF50 AF55 AF70:AF74 AF33:AF35 AF19">
    <cfRule type="cellIs" dxfId="4941" priority="3812" stopIfTrue="1" operator="equal">
      <formula>"Very High"</formula>
    </cfRule>
    <cfRule type="cellIs" dxfId="4940" priority="3813" stopIfTrue="1" operator="equal">
      <formula>"High"</formula>
    </cfRule>
    <cfRule type="cellIs" dxfId="4939" priority="3814" stopIfTrue="1" operator="equal">
      <formula>"Moderate"</formula>
    </cfRule>
  </conditionalFormatting>
  <conditionalFormatting sqref="AL5 AL9:AL13 AL15:AL16 AL25:AL29 AL50 AL55 AL70:AL74 AL19 AL40:AL45 AL33:AL35">
    <cfRule type="cellIs" dxfId="4938" priority="3809" stopIfTrue="1" operator="equal">
      <formula>"Very High"</formula>
    </cfRule>
    <cfRule type="cellIs" dxfId="4937" priority="3810" stopIfTrue="1" operator="equal">
      <formula>"High"</formula>
    </cfRule>
    <cfRule type="cellIs" dxfId="4936" priority="3811" stopIfTrue="1" operator="equal">
      <formula>"Moderate"</formula>
    </cfRule>
  </conditionalFormatting>
  <conditionalFormatting sqref="BT5 BT62:BT63 BT55 BT50 BT40:BT42 BT25 BT15:BT16 BT10:BT13 BT27:BT28 BT33 BT35 BT44:BT45 BT70:BT74">
    <cfRule type="cellIs" dxfId="4935" priority="3805" stopIfTrue="1" operator="equal">
      <formula>"Very High"</formula>
    </cfRule>
    <cfRule type="cellIs" dxfId="4934" priority="3806" stopIfTrue="1" operator="equal">
      <formula>"High"</formula>
    </cfRule>
    <cfRule type="cellIs" dxfId="4933" priority="3807" stopIfTrue="1" operator="equal">
      <formula>"Moderate"</formula>
    </cfRule>
  </conditionalFormatting>
  <conditionalFormatting sqref="BZ5 BZ62:BZ63 BZ55 BZ50 BZ40:BZ42 BZ25 BZ15:BZ16 BZ10:BZ13 BZ27:BZ28 BZ33 BZ35 BZ44:BZ45 BZ70:BZ74">
    <cfRule type="cellIs" dxfId="4932" priority="3802" stopIfTrue="1" operator="equal">
      <formula>"Very High"</formula>
    </cfRule>
    <cfRule type="cellIs" dxfId="4931" priority="3803" stopIfTrue="1" operator="equal">
      <formula>"High"</formula>
    </cfRule>
    <cfRule type="cellIs" dxfId="4930" priority="3804" stopIfTrue="1" operator="equal">
      <formula>"Moderate"</formula>
    </cfRule>
  </conditionalFormatting>
  <conditionalFormatting sqref="CO5:CO6 CO10:CO13 CO15:CO16 CO25 CO40:CO44 CO49:CO50 CO55 CO62:CO63 CO27:CO29 CO33 CO35 CO70:CO74">
    <cfRule type="cellIs" dxfId="4929" priority="3798" stopIfTrue="1" operator="equal">
      <formula>"Very High"</formula>
    </cfRule>
    <cfRule type="cellIs" dxfId="4928" priority="3799" stopIfTrue="1" operator="equal">
      <formula>"High"</formula>
    </cfRule>
    <cfRule type="cellIs" dxfId="4927" priority="3800" stopIfTrue="1" operator="equal">
      <formula>"Moderate"</formula>
    </cfRule>
  </conditionalFormatting>
  <conditionalFormatting sqref="CU5:CU6 CU10:CU13 CU15:CU16 CU25 CU40:CU44 CU49:CU50 CU55 CU62:CU63 CU27:CU29 CU33 CU35 CU70:CU74">
    <cfRule type="cellIs" dxfId="4926" priority="3795" stopIfTrue="1" operator="equal">
      <formula>"Very High"</formula>
    </cfRule>
    <cfRule type="cellIs" dxfId="4925" priority="3796" stopIfTrue="1" operator="equal">
      <formula>"High"</formula>
    </cfRule>
    <cfRule type="cellIs" dxfId="4924" priority="3797" stopIfTrue="1" operator="equal">
      <formula>"Moderate"</formula>
    </cfRule>
  </conditionalFormatting>
  <conditionalFormatting sqref="DS5:DS74">
    <cfRule type="cellIs" dxfId="4923" priority="3786" stopIfTrue="1" operator="equal">
      <formula>"Very High"</formula>
    </cfRule>
    <cfRule type="cellIs" dxfId="4922" priority="3787" stopIfTrue="1" operator="equal">
      <formula>"High"</formula>
    </cfRule>
    <cfRule type="cellIs" dxfId="4921" priority="3788" stopIfTrue="1" operator="equal">
      <formula>"Moderate"</formula>
    </cfRule>
  </conditionalFormatting>
  <conditionalFormatting sqref="EN5:EN74">
    <cfRule type="cellIs" dxfId="4920" priority="3779" stopIfTrue="1" operator="equal">
      <formula>"Very High"</formula>
    </cfRule>
    <cfRule type="cellIs" dxfId="4919" priority="3780" stopIfTrue="1" operator="equal">
      <formula>"High"</formula>
    </cfRule>
    <cfRule type="cellIs" dxfId="4918" priority="3781" stopIfTrue="1" operator="equal">
      <formula>"Moderate"</formula>
    </cfRule>
  </conditionalFormatting>
  <conditionalFormatting sqref="FI5:FI74">
    <cfRule type="cellIs" dxfId="4917" priority="3769" stopIfTrue="1" operator="equal">
      <formula>"Very High"</formula>
    </cfRule>
    <cfRule type="cellIs" dxfId="4916" priority="3770" stopIfTrue="1" operator="equal">
      <formula>"High"</formula>
    </cfRule>
    <cfRule type="cellIs" dxfId="4915" priority="3771" stopIfTrue="1" operator="equal">
      <formula>"Moderate"</formula>
    </cfRule>
  </conditionalFormatting>
  <conditionalFormatting sqref="GD5:GD74">
    <cfRule type="cellIs" dxfId="4914" priority="3759" stopIfTrue="1" operator="equal">
      <formula>"Very High"</formula>
    </cfRule>
    <cfRule type="cellIs" dxfId="4913" priority="3760" stopIfTrue="1" operator="equal">
      <formula>"High"</formula>
    </cfRule>
    <cfRule type="cellIs" dxfId="4912" priority="3761" stopIfTrue="1" operator="equal">
      <formula>"Moderate"</formula>
    </cfRule>
  </conditionalFormatting>
  <conditionalFormatting sqref="GY5:GY74">
    <cfRule type="cellIs" dxfId="4911" priority="3749" stopIfTrue="1" operator="equal">
      <formula>"Very High"</formula>
    </cfRule>
    <cfRule type="cellIs" dxfId="4910" priority="3750" stopIfTrue="1" operator="equal">
      <formula>"High"</formula>
    </cfRule>
    <cfRule type="cellIs" dxfId="4909" priority="3751" stopIfTrue="1" operator="equal">
      <formula>"Moderate"</formula>
    </cfRule>
  </conditionalFormatting>
  <conditionalFormatting sqref="DK5 DK10:DK13 DK15:DK17 DK23 DK25:DK29 DK40:DK44 DK50 DK55 DK70 DK33 DK35">
    <cfRule type="cellIs" dxfId="4908" priority="3745" stopIfTrue="1" operator="equal">
      <formula>"Very High"</formula>
    </cfRule>
    <cfRule type="cellIs" dxfId="4907" priority="3746" stopIfTrue="1" operator="equal">
      <formula>"High"</formula>
    </cfRule>
    <cfRule type="cellIs" dxfId="4906" priority="3747" stopIfTrue="1" operator="equal">
      <formula>"Moderate"</formula>
    </cfRule>
  </conditionalFormatting>
  <conditionalFormatting sqref="DQ5 DQ10:DQ13 DQ15:DQ17 DQ23 DQ25:DQ29 DQ40:DQ44 DQ50 DQ55 DQ70 DQ33 DQ35">
    <cfRule type="cellIs" dxfId="4905" priority="3742" stopIfTrue="1" operator="equal">
      <formula>"Very High"</formula>
    </cfRule>
    <cfRule type="cellIs" dxfId="4904" priority="3743" stopIfTrue="1" operator="equal">
      <formula>"High"</formula>
    </cfRule>
    <cfRule type="cellIs" dxfId="4903" priority="3744" stopIfTrue="1" operator="equal">
      <formula>"Moderate"</formula>
    </cfRule>
  </conditionalFormatting>
  <conditionalFormatting sqref="EF5 EF70:EF74 EF54 EF50 EF43:EF44 EF25:EF28 EF15:EF16 EF10:EF13 EF33 EF35">
    <cfRule type="cellIs" dxfId="4902" priority="3739" stopIfTrue="1" operator="equal">
      <formula>"Very High"</formula>
    </cfRule>
    <cfRule type="cellIs" dxfId="4901" priority="3740" stopIfTrue="1" operator="equal">
      <formula>"High"</formula>
    </cfRule>
    <cfRule type="cellIs" dxfId="4900" priority="3741" stopIfTrue="1" operator="equal">
      <formula>"Moderate"</formula>
    </cfRule>
  </conditionalFormatting>
  <conditionalFormatting sqref="EL5 EL70:EL74 EL54 EL50 EL43:EL44 EL25:EL28 EL15:EL16 EL10:EL13 EL33 EL35">
    <cfRule type="cellIs" dxfId="4899" priority="3736" stopIfTrue="1" operator="equal">
      <formula>"Very High"</formula>
    </cfRule>
    <cfRule type="cellIs" dxfId="4898" priority="3737" stopIfTrue="1" operator="equal">
      <formula>"High"</formula>
    </cfRule>
    <cfRule type="cellIs" dxfId="4897" priority="3738" stopIfTrue="1" operator="equal">
      <formula>"Moderate"</formula>
    </cfRule>
  </conditionalFormatting>
  <conditionalFormatting sqref="FA5 FA10:FA13 FA15:FA16 FA23 FA25:FA28 FA43 FA50 FA70:FA74 FA35">
    <cfRule type="cellIs" dxfId="4896" priority="3733" stopIfTrue="1" operator="equal">
      <formula>"Very High"</formula>
    </cfRule>
    <cfRule type="cellIs" dxfId="4895" priority="3734" stopIfTrue="1" operator="equal">
      <formula>"High"</formula>
    </cfRule>
    <cfRule type="cellIs" dxfId="4894" priority="3735" stopIfTrue="1" operator="equal">
      <formula>"Moderate"</formula>
    </cfRule>
  </conditionalFormatting>
  <conditionalFormatting sqref="FG5 FG10:FG13 FG15:FG16 FG23 FG25:FG28 FG43 FG50 FG70:FG74 FG35">
    <cfRule type="cellIs" dxfId="4893" priority="3730" stopIfTrue="1" operator="equal">
      <formula>"Very High"</formula>
    </cfRule>
    <cfRule type="cellIs" dxfId="4892" priority="3731" stopIfTrue="1" operator="equal">
      <formula>"High"</formula>
    </cfRule>
    <cfRule type="cellIs" dxfId="4891" priority="3732" stopIfTrue="1" operator="equal">
      <formula>"Moderate"</formula>
    </cfRule>
  </conditionalFormatting>
  <conditionalFormatting sqref="FV5 FV69:FV74 FV25 FV23 FV15:FV16 FV8 FV10:FV13 FV42:FV45 FV27:FV29 FV33:FV35 FV49:FV50">
    <cfRule type="cellIs" dxfId="4890" priority="3727" stopIfTrue="1" operator="equal">
      <formula>"Very High"</formula>
    </cfRule>
    <cfRule type="cellIs" dxfId="4889" priority="3728" stopIfTrue="1" operator="equal">
      <formula>"High"</formula>
    </cfRule>
    <cfRule type="cellIs" dxfId="4888" priority="3729" stopIfTrue="1" operator="equal">
      <formula>"Moderate"</formula>
    </cfRule>
  </conditionalFormatting>
  <conditionalFormatting sqref="GB5 GB69:GB74 GB25 GB23 GB15:GB16 GB8 GB10:GB13 GB43:GB45 GB27:GB29 GB33:GB35 GB49:GB50">
    <cfRule type="cellIs" dxfId="4887" priority="3724" stopIfTrue="1" operator="equal">
      <formula>"Very High"</formula>
    </cfRule>
    <cfRule type="cellIs" dxfId="4886" priority="3725" stopIfTrue="1" operator="equal">
      <formula>"High"</formula>
    </cfRule>
    <cfRule type="cellIs" dxfId="4885" priority="3726" stopIfTrue="1" operator="equal">
      <formula>"Moderate"</formula>
    </cfRule>
  </conditionalFormatting>
  <conditionalFormatting sqref="GQ5:GQ18 GQ20:GQ25 GQ27:GQ28 GQ33 GQ35:GQ40 GQ43:GQ44 GQ50:GQ52 GQ55 GQ57 GQ70:GQ74">
    <cfRule type="cellIs" dxfId="4884" priority="3721" stopIfTrue="1" operator="equal">
      <formula>"Very High"</formula>
    </cfRule>
    <cfRule type="cellIs" dxfId="4883" priority="3722" stopIfTrue="1" operator="equal">
      <formula>"High"</formula>
    </cfRule>
    <cfRule type="cellIs" dxfId="4882" priority="3723" stopIfTrue="1" operator="equal">
      <formula>"Moderate"</formula>
    </cfRule>
  </conditionalFormatting>
  <conditionalFormatting sqref="GW5:GW18 GW20:GW25 GW27:GW28 GW33 GW35:GW40 GW43:GW44 GW50:GW52 GW55 GW57 GW70:GW74">
    <cfRule type="cellIs" dxfId="4881" priority="3718" stopIfTrue="1" operator="equal">
      <formula>"Very High"</formula>
    </cfRule>
    <cfRule type="cellIs" dxfId="4880" priority="3719" stopIfTrue="1" operator="equal">
      <formula>"High"</formula>
    </cfRule>
    <cfRule type="cellIs" dxfId="4879" priority="3720" stopIfTrue="1" operator="equal">
      <formula>"Moderate"</formula>
    </cfRule>
  </conditionalFormatting>
  <conditionalFormatting sqref="S5 S10:S13 S15:S19 S23 S25:S35 S37 S39:S45 S47:S50 S8 S53:S56 S58:S74">
    <cfRule type="cellIs" dxfId="4878" priority="3715" stopIfTrue="1" operator="equal">
      <formula>"Very High"</formula>
    </cfRule>
    <cfRule type="cellIs" dxfId="4877" priority="3716" stopIfTrue="1" operator="equal">
      <formula>"High"</formula>
    </cfRule>
    <cfRule type="cellIs" dxfId="4876" priority="3717" stopIfTrue="1" operator="equal">
      <formula>"Moderate"</formula>
    </cfRule>
  </conditionalFormatting>
  <conditionalFormatting sqref="S10:S13 S15:S19 S23 S25:S35 S37 S39:S45 S47:S50 S8 S53:S56 S58:S1048576 S2:S5 AM2:AM5 BG2:BG5 CA2:CA5 CV2:CV5 DR2:DR5 EM2:EM5 FH2:FH5 GC2:GC5 GX2:GX5">
    <cfRule type="cellIs" dxfId="4875" priority="3714" stopIfTrue="1" operator="equal">
      <formula>"Y"</formula>
    </cfRule>
  </conditionalFormatting>
  <conditionalFormatting sqref="S7">
    <cfRule type="cellIs" dxfId="4874" priority="3711" stopIfTrue="1" operator="equal">
      <formula>"Very High"</formula>
    </cfRule>
    <cfRule type="cellIs" dxfId="4873" priority="3712" stopIfTrue="1" operator="equal">
      <formula>"High"</formula>
    </cfRule>
    <cfRule type="cellIs" dxfId="4872" priority="3713" stopIfTrue="1" operator="equal">
      <formula>"Moderate"</formula>
    </cfRule>
  </conditionalFormatting>
  <conditionalFormatting sqref="S7">
    <cfRule type="cellIs" dxfId="4871" priority="3710" stopIfTrue="1" operator="equal">
      <formula>"Y"</formula>
    </cfRule>
  </conditionalFormatting>
  <conditionalFormatting sqref="S6">
    <cfRule type="cellIs" dxfId="4870" priority="3707" stopIfTrue="1" operator="equal">
      <formula>"Very High"</formula>
    </cfRule>
    <cfRule type="cellIs" dxfId="4869" priority="3708" stopIfTrue="1" operator="equal">
      <formula>"High"</formula>
    </cfRule>
    <cfRule type="cellIs" dxfId="4868" priority="3709" stopIfTrue="1" operator="equal">
      <formula>"Moderate"</formula>
    </cfRule>
  </conditionalFormatting>
  <conditionalFormatting sqref="S6">
    <cfRule type="cellIs" dxfId="4867" priority="3706" stopIfTrue="1" operator="equal">
      <formula>"Y"</formula>
    </cfRule>
  </conditionalFormatting>
  <conditionalFormatting sqref="S9">
    <cfRule type="cellIs" dxfId="4866" priority="3703" stopIfTrue="1" operator="equal">
      <formula>"Very High"</formula>
    </cfRule>
    <cfRule type="cellIs" dxfId="4865" priority="3704" stopIfTrue="1" operator="equal">
      <formula>"High"</formula>
    </cfRule>
    <cfRule type="cellIs" dxfId="4864" priority="3705" stopIfTrue="1" operator="equal">
      <formula>"Moderate"</formula>
    </cfRule>
  </conditionalFormatting>
  <conditionalFormatting sqref="S9">
    <cfRule type="cellIs" dxfId="4863" priority="3702" stopIfTrue="1" operator="equal">
      <formula>"Y"</formula>
    </cfRule>
  </conditionalFormatting>
  <conditionalFormatting sqref="S14">
    <cfRule type="cellIs" dxfId="4862" priority="3699" stopIfTrue="1" operator="equal">
      <formula>"Very High"</formula>
    </cfRule>
    <cfRule type="cellIs" dxfId="4861" priority="3700" stopIfTrue="1" operator="equal">
      <formula>"High"</formula>
    </cfRule>
    <cfRule type="cellIs" dxfId="4860" priority="3701" stopIfTrue="1" operator="equal">
      <formula>"Moderate"</formula>
    </cfRule>
  </conditionalFormatting>
  <conditionalFormatting sqref="S14">
    <cfRule type="cellIs" dxfId="4859" priority="3698" stopIfTrue="1" operator="equal">
      <formula>"Y"</formula>
    </cfRule>
  </conditionalFormatting>
  <conditionalFormatting sqref="S20">
    <cfRule type="cellIs" dxfId="4858" priority="3695" stopIfTrue="1" operator="equal">
      <formula>"Very High"</formula>
    </cfRule>
    <cfRule type="cellIs" dxfId="4857" priority="3696" stopIfTrue="1" operator="equal">
      <formula>"High"</formula>
    </cfRule>
    <cfRule type="cellIs" dxfId="4856" priority="3697" stopIfTrue="1" operator="equal">
      <formula>"Moderate"</formula>
    </cfRule>
  </conditionalFormatting>
  <conditionalFormatting sqref="S20">
    <cfRule type="cellIs" dxfId="4855" priority="3694" stopIfTrue="1" operator="equal">
      <formula>"Y"</formula>
    </cfRule>
  </conditionalFormatting>
  <conditionalFormatting sqref="S21">
    <cfRule type="cellIs" dxfId="4854" priority="3691" stopIfTrue="1" operator="equal">
      <formula>"Very High"</formula>
    </cfRule>
    <cfRule type="cellIs" dxfId="4853" priority="3692" stopIfTrue="1" operator="equal">
      <formula>"High"</formula>
    </cfRule>
    <cfRule type="cellIs" dxfId="4852" priority="3693" stopIfTrue="1" operator="equal">
      <formula>"Moderate"</formula>
    </cfRule>
  </conditionalFormatting>
  <conditionalFormatting sqref="S21">
    <cfRule type="cellIs" dxfId="4851" priority="3690" stopIfTrue="1" operator="equal">
      <formula>"Y"</formula>
    </cfRule>
  </conditionalFormatting>
  <conditionalFormatting sqref="S22">
    <cfRule type="cellIs" dxfId="4850" priority="3687" stopIfTrue="1" operator="equal">
      <formula>"Very High"</formula>
    </cfRule>
    <cfRule type="cellIs" dxfId="4849" priority="3688" stopIfTrue="1" operator="equal">
      <formula>"High"</formula>
    </cfRule>
    <cfRule type="cellIs" dxfId="4848" priority="3689" stopIfTrue="1" operator="equal">
      <formula>"Moderate"</formula>
    </cfRule>
  </conditionalFormatting>
  <conditionalFormatting sqref="S22">
    <cfRule type="cellIs" dxfId="4847" priority="3686" stopIfTrue="1" operator="equal">
      <formula>"Y"</formula>
    </cfRule>
  </conditionalFormatting>
  <conditionalFormatting sqref="S24">
    <cfRule type="cellIs" dxfId="4846" priority="3683" stopIfTrue="1" operator="equal">
      <formula>"Very High"</formula>
    </cfRule>
    <cfRule type="cellIs" dxfId="4845" priority="3684" stopIfTrue="1" operator="equal">
      <formula>"High"</formula>
    </cfRule>
    <cfRule type="cellIs" dxfId="4844" priority="3685" stopIfTrue="1" operator="equal">
      <formula>"Moderate"</formula>
    </cfRule>
  </conditionalFormatting>
  <conditionalFormatting sqref="S24">
    <cfRule type="cellIs" dxfId="4843" priority="3682" stopIfTrue="1" operator="equal">
      <formula>"Y"</formula>
    </cfRule>
  </conditionalFormatting>
  <conditionalFormatting sqref="S36">
    <cfRule type="cellIs" dxfId="4842" priority="3679" stopIfTrue="1" operator="equal">
      <formula>"Very High"</formula>
    </cfRule>
    <cfRule type="cellIs" dxfId="4841" priority="3680" stopIfTrue="1" operator="equal">
      <formula>"High"</formula>
    </cfRule>
    <cfRule type="cellIs" dxfId="4840" priority="3681" stopIfTrue="1" operator="equal">
      <formula>"Moderate"</formula>
    </cfRule>
  </conditionalFormatting>
  <conditionalFormatting sqref="S36">
    <cfRule type="cellIs" dxfId="4839" priority="3678" stopIfTrue="1" operator="equal">
      <formula>"Y"</formula>
    </cfRule>
  </conditionalFormatting>
  <conditionalFormatting sqref="S38">
    <cfRule type="cellIs" dxfId="4838" priority="3675" stopIfTrue="1" operator="equal">
      <formula>"Very High"</formula>
    </cfRule>
    <cfRule type="cellIs" dxfId="4837" priority="3676" stopIfTrue="1" operator="equal">
      <formula>"High"</formula>
    </cfRule>
    <cfRule type="cellIs" dxfId="4836" priority="3677" stopIfTrue="1" operator="equal">
      <formula>"Moderate"</formula>
    </cfRule>
  </conditionalFormatting>
  <conditionalFormatting sqref="S38">
    <cfRule type="cellIs" dxfId="4835" priority="3674" stopIfTrue="1" operator="equal">
      <formula>"Y"</formula>
    </cfRule>
  </conditionalFormatting>
  <conditionalFormatting sqref="S46">
    <cfRule type="cellIs" dxfId="4834" priority="3671" stopIfTrue="1" operator="equal">
      <formula>"Very High"</formula>
    </cfRule>
    <cfRule type="cellIs" dxfId="4833" priority="3672" stopIfTrue="1" operator="equal">
      <formula>"High"</formula>
    </cfRule>
    <cfRule type="cellIs" dxfId="4832" priority="3673" stopIfTrue="1" operator="equal">
      <formula>"Moderate"</formula>
    </cfRule>
  </conditionalFormatting>
  <conditionalFormatting sqref="S46">
    <cfRule type="cellIs" dxfId="4831" priority="3670" stopIfTrue="1" operator="equal">
      <formula>"Y"</formula>
    </cfRule>
  </conditionalFormatting>
  <conditionalFormatting sqref="S51">
    <cfRule type="cellIs" dxfId="4830" priority="3667" stopIfTrue="1" operator="equal">
      <formula>"Very High"</formula>
    </cfRule>
    <cfRule type="cellIs" dxfId="4829" priority="3668" stopIfTrue="1" operator="equal">
      <formula>"High"</formula>
    </cfRule>
    <cfRule type="cellIs" dxfId="4828" priority="3669" stopIfTrue="1" operator="equal">
      <formula>"Moderate"</formula>
    </cfRule>
  </conditionalFormatting>
  <conditionalFormatting sqref="S51">
    <cfRule type="cellIs" dxfId="4827" priority="3666" stopIfTrue="1" operator="equal">
      <formula>"Y"</formula>
    </cfRule>
  </conditionalFormatting>
  <conditionalFormatting sqref="S52">
    <cfRule type="cellIs" dxfId="4826" priority="3663" stopIfTrue="1" operator="equal">
      <formula>"Very High"</formula>
    </cfRule>
    <cfRule type="cellIs" dxfId="4825" priority="3664" stopIfTrue="1" operator="equal">
      <formula>"High"</formula>
    </cfRule>
    <cfRule type="cellIs" dxfId="4824" priority="3665" stopIfTrue="1" operator="equal">
      <formula>"Moderate"</formula>
    </cfRule>
  </conditionalFormatting>
  <conditionalFormatting sqref="S52">
    <cfRule type="cellIs" dxfId="4823" priority="3662" stopIfTrue="1" operator="equal">
      <formula>"Y"</formula>
    </cfRule>
  </conditionalFormatting>
  <conditionalFormatting sqref="S57">
    <cfRule type="cellIs" dxfId="4822" priority="3659" stopIfTrue="1" operator="equal">
      <formula>"Very High"</formula>
    </cfRule>
    <cfRule type="cellIs" dxfId="4821" priority="3660" stopIfTrue="1" operator="equal">
      <formula>"High"</formula>
    </cfRule>
    <cfRule type="cellIs" dxfId="4820" priority="3661" stopIfTrue="1" operator="equal">
      <formula>"Moderate"</formula>
    </cfRule>
  </conditionalFormatting>
  <conditionalFormatting sqref="S57">
    <cfRule type="cellIs" dxfId="4819" priority="3658" stopIfTrue="1" operator="equal">
      <formula>"Y"</formula>
    </cfRule>
  </conditionalFormatting>
  <conditionalFormatting sqref="AM5 AM11:AM13 AM15:AM19 AM23 AM25:AM35 AM37 AM39:AM45 AM47:AM50 AM8 AM53:AM56 AM58:AM60 AM64:AM74">
    <cfRule type="cellIs" dxfId="4818" priority="3655" stopIfTrue="1" operator="equal">
      <formula>"Very High"</formula>
    </cfRule>
    <cfRule type="cellIs" dxfId="4817" priority="3656" stopIfTrue="1" operator="equal">
      <formula>"High"</formula>
    </cfRule>
    <cfRule type="cellIs" dxfId="4816" priority="3657" stopIfTrue="1" operator="equal">
      <formula>"Moderate"</formula>
    </cfRule>
  </conditionalFormatting>
  <conditionalFormatting sqref="AM11:AM13 AM15:AM19 AM23 AM25:AM35 AM37 AM39:AM45 AM47:AM50 AM8 AM53:AM56 AM58:AM60 AM64:AM1048576">
    <cfRule type="cellIs" dxfId="4815" priority="3654" stopIfTrue="1" operator="equal">
      <formula>"Y"</formula>
    </cfRule>
  </conditionalFormatting>
  <conditionalFormatting sqref="AM7">
    <cfRule type="cellIs" dxfId="4814" priority="3651" stopIfTrue="1" operator="equal">
      <formula>"Very High"</formula>
    </cfRule>
    <cfRule type="cellIs" dxfId="4813" priority="3652" stopIfTrue="1" operator="equal">
      <formula>"High"</formula>
    </cfRule>
    <cfRule type="cellIs" dxfId="4812" priority="3653" stopIfTrue="1" operator="equal">
      <formula>"Moderate"</formula>
    </cfRule>
  </conditionalFormatting>
  <conditionalFormatting sqref="AM7">
    <cfRule type="cellIs" dxfId="4811" priority="3650" stopIfTrue="1" operator="equal">
      <formula>"Y"</formula>
    </cfRule>
  </conditionalFormatting>
  <conditionalFormatting sqref="AM6">
    <cfRule type="cellIs" dxfId="4810" priority="3647" stopIfTrue="1" operator="equal">
      <formula>"Very High"</formula>
    </cfRule>
    <cfRule type="cellIs" dxfId="4809" priority="3648" stopIfTrue="1" operator="equal">
      <formula>"High"</formula>
    </cfRule>
    <cfRule type="cellIs" dxfId="4808" priority="3649" stopIfTrue="1" operator="equal">
      <formula>"Moderate"</formula>
    </cfRule>
  </conditionalFormatting>
  <conditionalFormatting sqref="AM6">
    <cfRule type="cellIs" dxfId="4807" priority="3646" stopIfTrue="1" operator="equal">
      <formula>"Y"</formula>
    </cfRule>
  </conditionalFormatting>
  <conditionalFormatting sqref="AM9">
    <cfRule type="cellIs" dxfId="4806" priority="3643" stopIfTrue="1" operator="equal">
      <formula>"Very High"</formula>
    </cfRule>
    <cfRule type="cellIs" dxfId="4805" priority="3644" stopIfTrue="1" operator="equal">
      <formula>"High"</formula>
    </cfRule>
    <cfRule type="cellIs" dxfId="4804" priority="3645" stopIfTrue="1" operator="equal">
      <formula>"Moderate"</formula>
    </cfRule>
  </conditionalFormatting>
  <conditionalFormatting sqref="AM9">
    <cfRule type="cellIs" dxfId="4803" priority="3642" stopIfTrue="1" operator="equal">
      <formula>"Y"</formula>
    </cfRule>
  </conditionalFormatting>
  <conditionalFormatting sqref="AM14">
    <cfRule type="cellIs" dxfId="4802" priority="3639" stopIfTrue="1" operator="equal">
      <formula>"Very High"</formula>
    </cfRule>
    <cfRule type="cellIs" dxfId="4801" priority="3640" stopIfTrue="1" operator="equal">
      <formula>"High"</formula>
    </cfRule>
    <cfRule type="cellIs" dxfId="4800" priority="3641" stopIfTrue="1" operator="equal">
      <formula>"Moderate"</formula>
    </cfRule>
  </conditionalFormatting>
  <conditionalFormatting sqref="AM14">
    <cfRule type="cellIs" dxfId="4799" priority="3638" stopIfTrue="1" operator="equal">
      <formula>"Y"</formula>
    </cfRule>
  </conditionalFormatting>
  <conditionalFormatting sqref="AM20">
    <cfRule type="cellIs" dxfId="4798" priority="3635" stopIfTrue="1" operator="equal">
      <formula>"Very High"</formula>
    </cfRule>
    <cfRule type="cellIs" dxfId="4797" priority="3636" stopIfTrue="1" operator="equal">
      <formula>"High"</formula>
    </cfRule>
    <cfRule type="cellIs" dxfId="4796" priority="3637" stopIfTrue="1" operator="equal">
      <formula>"Moderate"</formula>
    </cfRule>
  </conditionalFormatting>
  <conditionalFormatting sqref="AM20">
    <cfRule type="cellIs" dxfId="4795" priority="3634" stopIfTrue="1" operator="equal">
      <formula>"Y"</formula>
    </cfRule>
  </conditionalFormatting>
  <conditionalFormatting sqref="AM21">
    <cfRule type="cellIs" dxfId="4794" priority="3631" stopIfTrue="1" operator="equal">
      <formula>"Very High"</formula>
    </cfRule>
    <cfRule type="cellIs" dxfId="4793" priority="3632" stopIfTrue="1" operator="equal">
      <formula>"High"</formula>
    </cfRule>
    <cfRule type="cellIs" dxfId="4792" priority="3633" stopIfTrue="1" operator="equal">
      <formula>"Moderate"</formula>
    </cfRule>
  </conditionalFormatting>
  <conditionalFormatting sqref="AM21">
    <cfRule type="cellIs" dxfId="4791" priority="3630" stopIfTrue="1" operator="equal">
      <formula>"Y"</formula>
    </cfRule>
  </conditionalFormatting>
  <conditionalFormatting sqref="AM22">
    <cfRule type="cellIs" dxfId="4790" priority="3627" stopIfTrue="1" operator="equal">
      <formula>"Very High"</formula>
    </cfRule>
    <cfRule type="cellIs" dxfId="4789" priority="3628" stopIfTrue="1" operator="equal">
      <formula>"High"</formula>
    </cfRule>
    <cfRule type="cellIs" dxfId="4788" priority="3629" stopIfTrue="1" operator="equal">
      <formula>"Moderate"</formula>
    </cfRule>
  </conditionalFormatting>
  <conditionalFormatting sqref="AM22">
    <cfRule type="cellIs" dxfId="4787" priority="3626" stopIfTrue="1" operator="equal">
      <formula>"Y"</formula>
    </cfRule>
  </conditionalFormatting>
  <conditionalFormatting sqref="AM24">
    <cfRule type="cellIs" dxfId="4786" priority="3623" stopIfTrue="1" operator="equal">
      <formula>"Very High"</formula>
    </cfRule>
    <cfRule type="cellIs" dxfId="4785" priority="3624" stopIfTrue="1" operator="equal">
      <formula>"High"</formula>
    </cfRule>
    <cfRule type="cellIs" dxfId="4784" priority="3625" stopIfTrue="1" operator="equal">
      <formula>"Moderate"</formula>
    </cfRule>
  </conditionalFormatting>
  <conditionalFormatting sqref="AM24">
    <cfRule type="cellIs" dxfId="4783" priority="3622" stopIfTrue="1" operator="equal">
      <formula>"Y"</formula>
    </cfRule>
  </conditionalFormatting>
  <conditionalFormatting sqref="AM36">
    <cfRule type="cellIs" dxfId="4782" priority="3619" stopIfTrue="1" operator="equal">
      <formula>"Very High"</formula>
    </cfRule>
    <cfRule type="cellIs" dxfId="4781" priority="3620" stopIfTrue="1" operator="equal">
      <formula>"High"</formula>
    </cfRule>
    <cfRule type="cellIs" dxfId="4780" priority="3621" stopIfTrue="1" operator="equal">
      <formula>"Moderate"</formula>
    </cfRule>
  </conditionalFormatting>
  <conditionalFormatting sqref="AM36">
    <cfRule type="cellIs" dxfId="4779" priority="3618" stopIfTrue="1" operator="equal">
      <formula>"Y"</formula>
    </cfRule>
  </conditionalFormatting>
  <conditionalFormatting sqref="AM38">
    <cfRule type="cellIs" dxfId="4778" priority="3615" stopIfTrue="1" operator="equal">
      <formula>"Very High"</formula>
    </cfRule>
    <cfRule type="cellIs" dxfId="4777" priority="3616" stopIfTrue="1" operator="equal">
      <formula>"High"</formula>
    </cfRule>
    <cfRule type="cellIs" dxfId="4776" priority="3617" stopIfTrue="1" operator="equal">
      <formula>"Moderate"</formula>
    </cfRule>
  </conditionalFormatting>
  <conditionalFormatting sqref="AM38">
    <cfRule type="cellIs" dxfId="4775" priority="3614" stopIfTrue="1" operator="equal">
      <formula>"Y"</formula>
    </cfRule>
  </conditionalFormatting>
  <conditionalFormatting sqref="AM46">
    <cfRule type="cellIs" dxfId="4774" priority="3611" stopIfTrue="1" operator="equal">
      <formula>"Very High"</formula>
    </cfRule>
    <cfRule type="cellIs" dxfId="4773" priority="3612" stopIfTrue="1" operator="equal">
      <formula>"High"</formula>
    </cfRule>
    <cfRule type="cellIs" dxfId="4772" priority="3613" stopIfTrue="1" operator="equal">
      <formula>"Moderate"</formula>
    </cfRule>
  </conditionalFormatting>
  <conditionalFormatting sqref="AM46">
    <cfRule type="cellIs" dxfId="4771" priority="3610" stopIfTrue="1" operator="equal">
      <formula>"Y"</formula>
    </cfRule>
  </conditionalFormatting>
  <conditionalFormatting sqref="AM51">
    <cfRule type="cellIs" dxfId="4770" priority="3607" stopIfTrue="1" operator="equal">
      <formula>"Very High"</formula>
    </cfRule>
    <cfRule type="cellIs" dxfId="4769" priority="3608" stopIfTrue="1" operator="equal">
      <formula>"High"</formula>
    </cfRule>
    <cfRule type="cellIs" dxfId="4768" priority="3609" stopIfTrue="1" operator="equal">
      <formula>"Moderate"</formula>
    </cfRule>
  </conditionalFormatting>
  <conditionalFormatting sqref="AM51">
    <cfRule type="cellIs" dxfId="4767" priority="3606" stopIfTrue="1" operator="equal">
      <formula>"Y"</formula>
    </cfRule>
  </conditionalFormatting>
  <conditionalFormatting sqref="AM52">
    <cfRule type="cellIs" dxfId="4766" priority="3603" stopIfTrue="1" operator="equal">
      <formula>"Very High"</formula>
    </cfRule>
    <cfRule type="cellIs" dxfId="4765" priority="3604" stopIfTrue="1" operator="equal">
      <formula>"High"</formula>
    </cfRule>
    <cfRule type="cellIs" dxfId="4764" priority="3605" stopIfTrue="1" operator="equal">
      <formula>"Moderate"</formula>
    </cfRule>
  </conditionalFormatting>
  <conditionalFormatting sqref="AM52">
    <cfRule type="cellIs" dxfId="4763" priority="3602" stopIfTrue="1" operator="equal">
      <formula>"Y"</formula>
    </cfRule>
  </conditionalFormatting>
  <conditionalFormatting sqref="AM57">
    <cfRule type="cellIs" dxfId="4762" priority="3599" stopIfTrue="1" operator="equal">
      <formula>"Very High"</formula>
    </cfRule>
    <cfRule type="cellIs" dxfId="4761" priority="3600" stopIfTrue="1" operator="equal">
      <formula>"High"</formula>
    </cfRule>
    <cfRule type="cellIs" dxfId="4760" priority="3601" stopIfTrue="1" operator="equal">
      <formula>"Moderate"</formula>
    </cfRule>
  </conditionalFormatting>
  <conditionalFormatting sqref="AM57">
    <cfRule type="cellIs" dxfId="4759" priority="3598" stopIfTrue="1" operator="equal">
      <formula>"Y"</formula>
    </cfRule>
  </conditionalFormatting>
  <conditionalFormatting sqref="BG5 BG11:BG13 BG15:BG19 BG23 BG25:BG35 BG37 BG39:BG45 BG47:BG50 BG8 BG53:BG56 BG58:BG74">
    <cfRule type="cellIs" dxfId="4758" priority="3595" stopIfTrue="1" operator="equal">
      <formula>"Very High"</formula>
    </cfRule>
    <cfRule type="cellIs" dxfId="4757" priority="3596" stopIfTrue="1" operator="equal">
      <formula>"High"</formula>
    </cfRule>
    <cfRule type="cellIs" dxfId="4756" priority="3597" stopIfTrue="1" operator="equal">
      <formula>"Moderate"</formula>
    </cfRule>
  </conditionalFormatting>
  <conditionalFormatting sqref="BG11:BG13 BG15:BG19 BG23 BG25:BG35 BG37 BG39:BG45 BG47:BG50 BG8 BG53:BG56 BG58:BG1048576">
    <cfRule type="cellIs" dxfId="4755" priority="3594" stopIfTrue="1" operator="equal">
      <formula>"Y"</formula>
    </cfRule>
  </conditionalFormatting>
  <conditionalFormatting sqref="BG7">
    <cfRule type="cellIs" dxfId="4754" priority="3591" stopIfTrue="1" operator="equal">
      <formula>"Very High"</formula>
    </cfRule>
    <cfRule type="cellIs" dxfId="4753" priority="3592" stopIfTrue="1" operator="equal">
      <formula>"High"</formula>
    </cfRule>
    <cfRule type="cellIs" dxfId="4752" priority="3593" stopIfTrue="1" operator="equal">
      <formula>"Moderate"</formula>
    </cfRule>
  </conditionalFormatting>
  <conditionalFormatting sqref="BG7">
    <cfRule type="cellIs" dxfId="4751" priority="3590" stopIfTrue="1" operator="equal">
      <formula>"Y"</formula>
    </cfRule>
  </conditionalFormatting>
  <conditionalFormatting sqref="BG6">
    <cfRule type="cellIs" dxfId="4750" priority="3587" stopIfTrue="1" operator="equal">
      <formula>"Very High"</formula>
    </cfRule>
    <cfRule type="cellIs" dxfId="4749" priority="3588" stopIfTrue="1" operator="equal">
      <formula>"High"</formula>
    </cfRule>
    <cfRule type="cellIs" dxfId="4748" priority="3589" stopIfTrue="1" operator="equal">
      <formula>"Moderate"</formula>
    </cfRule>
  </conditionalFormatting>
  <conditionalFormatting sqref="BG6">
    <cfRule type="cellIs" dxfId="4747" priority="3586" stopIfTrue="1" operator="equal">
      <formula>"Y"</formula>
    </cfRule>
  </conditionalFormatting>
  <conditionalFormatting sqref="BG9">
    <cfRule type="cellIs" dxfId="4746" priority="3583" stopIfTrue="1" operator="equal">
      <formula>"Very High"</formula>
    </cfRule>
    <cfRule type="cellIs" dxfId="4745" priority="3584" stopIfTrue="1" operator="equal">
      <formula>"High"</formula>
    </cfRule>
    <cfRule type="cellIs" dxfId="4744" priority="3585" stopIfTrue="1" operator="equal">
      <formula>"Moderate"</formula>
    </cfRule>
  </conditionalFormatting>
  <conditionalFormatting sqref="BG9">
    <cfRule type="cellIs" dxfId="4743" priority="3582" stopIfTrue="1" operator="equal">
      <formula>"Y"</formula>
    </cfRule>
  </conditionalFormatting>
  <conditionalFormatting sqref="BG14">
    <cfRule type="cellIs" dxfId="4742" priority="3579" stopIfTrue="1" operator="equal">
      <formula>"Very High"</formula>
    </cfRule>
    <cfRule type="cellIs" dxfId="4741" priority="3580" stopIfTrue="1" operator="equal">
      <formula>"High"</formula>
    </cfRule>
    <cfRule type="cellIs" dxfId="4740" priority="3581" stopIfTrue="1" operator="equal">
      <formula>"Moderate"</formula>
    </cfRule>
  </conditionalFormatting>
  <conditionalFormatting sqref="BG14">
    <cfRule type="cellIs" dxfId="4739" priority="3578" stopIfTrue="1" operator="equal">
      <formula>"Y"</formula>
    </cfRule>
  </conditionalFormatting>
  <conditionalFormatting sqref="BG20">
    <cfRule type="cellIs" dxfId="4738" priority="3575" stopIfTrue="1" operator="equal">
      <formula>"Very High"</formula>
    </cfRule>
    <cfRule type="cellIs" dxfId="4737" priority="3576" stopIfTrue="1" operator="equal">
      <formula>"High"</formula>
    </cfRule>
    <cfRule type="cellIs" dxfId="4736" priority="3577" stopIfTrue="1" operator="equal">
      <formula>"Moderate"</formula>
    </cfRule>
  </conditionalFormatting>
  <conditionalFormatting sqref="BG20">
    <cfRule type="cellIs" dxfId="4735" priority="3574" stopIfTrue="1" operator="equal">
      <formula>"Y"</formula>
    </cfRule>
  </conditionalFormatting>
  <conditionalFormatting sqref="BG21">
    <cfRule type="cellIs" dxfId="4734" priority="3571" stopIfTrue="1" operator="equal">
      <formula>"Very High"</formula>
    </cfRule>
    <cfRule type="cellIs" dxfId="4733" priority="3572" stopIfTrue="1" operator="equal">
      <formula>"High"</formula>
    </cfRule>
    <cfRule type="cellIs" dxfId="4732" priority="3573" stopIfTrue="1" operator="equal">
      <formula>"Moderate"</formula>
    </cfRule>
  </conditionalFormatting>
  <conditionalFormatting sqref="BG21">
    <cfRule type="cellIs" dxfId="4731" priority="3570" stopIfTrue="1" operator="equal">
      <formula>"Y"</formula>
    </cfRule>
  </conditionalFormatting>
  <conditionalFormatting sqref="BG22">
    <cfRule type="cellIs" dxfId="4730" priority="3567" stopIfTrue="1" operator="equal">
      <formula>"Very High"</formula>
    </cfRule>
    <cfRule type="cellIs" dxfId="4729" priority="3568" stopIfTrue="1" operator="equal">
      <formula>"High"</formula>
    </cfRule>
    <cfRule type="cellIs" dxfId="4728" priority="3569" stopIfTrue="1" operator="equal">
      <formula>"Moderate"</formula>
    </cfRule>
  </conditionalFormatting>
  <conditionalFormatting sqref="BG22">
    <cfRule type="cellIs" dxfId="4727" priority="3566" stopIfTrue="1" operator="equal">
      <formula>"Y"</formula>
    </cfRule>
  </conditionalFormatting>
  <conditionalFormatting sqref="BG24">
    <cfRule type="cellIs" dxfId="4726" priority="3563" stopIfTrue="1" operator="equal">
      <formula>"Very High"</formula>
    </cfRule>
    <cfRule type="cellIs" dxfId="4725" priority="3564" stopIfTrue="1" operator="equal">
      <formula>"High"</formula>
    </cfRule>
    <cfRule type="cellIs" dxfId="4724" priority="3565" stopIfTrue="1" operator="equal">
      <formula>"Moderate"</formula>
    </cfRule>
  </conditionalFormatting>
  <conditionalFormatting sqref="BG24">
    <cfRule type="cellIs" dxfId="4723" priority="3562" stopIfTrue="1" operator="equal">
      <formula>"Y"</formula>
    </cfRule>
  </conditionalFormatting>
  <conditionalFormatting sqref="BG36">
    <cfRule type="cellIs" dxfId="4722" priority="3559" stopIfTrue="1" operator="equal">
      <formula>"Very High"</formula>
    </cfRule>
    <cfRule type="cellIs" dxfId="4721" priority="3560" stopIfTrue="1" operator="equal">
      <formula>"High"</formula>
    </cfRule>
    <cfRule type="cellIs" dxfId="4720" priority="3561" stopIfTrue="1" operator="equal">
      <formula>"Moderate"</formula>
    </cfRule>
  </conditionalFormatting>
  <conditionalFormatting sqref="BG36">
    <cfRule type="cellIs" dxfId="4719" priority="3558" stopIfTrue="1" operator="equal">
      <formula>"Y"</formula>
    </cfRule>
  </conditionalFormatting>
  <conditionalFormatting sqref="BG38">
    <cfRule type="cellIs" dxfId="4718" priority="3555" stopIfTrue="1" operator="equal">
      <formula>"Very High"</formula>
    </cfRule>
    <cfRule type="cellIs" dxfId="4717" priority="3556" stopIfTrue="1" operator="equal">
      <formula>"High"</formula>
    </cfRule>
    <cfRule type="cellIs" dxfId="4716" priority="3557" stopIfTrue="1" operator="equal">
      <formula>"Moderate"</formula>
    </cfRule>
  </conditionalFormatting>
  <conditionalFormatting sqref="BG38">
    <cfRule type="cellIs" dxfId="4715" priority="3554" stopIfTrue="1" operator="equal">
      <formula>"Y"</formula>
    </cfRule>
  </conditionalFormatting>
  <conditionalFormatting sqref="BG46">
    <cfRule type="cellIs" dxfId="4714" priority="3551" stopIfTrue="1" operator="equal">
      <formula>"Very High"</formula>
    </cfRule>
    <cfRule type="cellIs" dxfId="4713" priority="3552" stopIfTrue="1" operator="equal">
      <formula>"High"</formula>
    </cfRule>
    <cfRule type="cellIs" dxfId="4712" priority="3553" stopIfTrue="1" operator="equal">
      <formula>"Moderate"</formula>
    </cfRule>
  </conditionalFormatting>
  <conditionalFormatting sqref="BG46">
    <cfRule type="cellIs" dxfId="4711" priority="3550" stopIfTrue="1" operator="equal">
      <formula>"Y"</formula>
    </cfRule>
  </conditionalFormatting>
  <conditionalFormatting sqref="BG51">
    <cfRule type="cellIs" dxfId="4710" priority="3547" stopIfTrue="1" operator="equal">
      <formula>"Very High"</formula>
    </cfRule>
    <cfRule type="cellIs" dxfId="4709" priority="3548" stopIfTrue="1" operator="equal">
      <formula>"High"</formula>
    </cfRule>
    <cfRule type="cellIs" dxfId="4708" priority="3549" stopIfTrue="1" operator="equal">
      <formula>"Moderate"</formula>
    </cfRule>
  </conditionalFormatting>
  <conditionalFormatting sqref="BG51">
    <cfRule type="cellIs" dxfId="4707" priority="3546" stopIfTrue="1" operator="equal">
      <formula>"Y"</formula>
    </cfRule>
  </conditionalFormatting>
  <conditionalFormatting sqref="BG52">
    <cfRule type="cellIs" dxfId="4706" priority="3543" stopIfTrue="1" operator="equal">
      <formula>"Very High"</formula>
    </cfRule>
    <cfRule type="cellIs" dxfId="4705" priority="3544" stopIfTrue="1" operator="equal">
      <formula>"High"</formula>
    </cfRule>
    <cfRule type="cellIs" dxfId="4704" priority="3545" stopIfTrue="1" operator="equal">
      <formula>"Moderate"</formula>
    </cfRule>
  </conditionalFormatting>
  <conditionalFormatting sqref="BG52">
    <cfRule type="cellIs" dxfId="4703" priority="3542" stopIfTrue="1" operator="equal">
      <formula>"Y"</formula>
    </cfRule>
  </conditionalFormatting>
  <conditionalFormatting sqref="BG57">
    <cfRule type="cellIs" dxfId="4702" priority="3539" stopIfTrue="1" operator="equal">
      <formula>"Very High"</formula>
    </cfRule>
    <cfRule type="cellIs" dxfId="4701" priority="3540" stopIfTrue="1" operator="equal">
      <formula>"High"</formula>
    </cfRule>
    <cfRule type="cellIs" dxfId="4700" priority="3541" stopIfTrue="1" operator="equal">
      <formula>"Moderate"</formula>
    </cfRule>
  </conditionalFormatting>
  <conditionalFormatting sqref="BG57">
    <cfRule type="cellIs" dxfId="4699" priority="3538" stopIfTrue="1" operator="equal">
      <formula>"Y"</formula>
    </cfRule>
  </conditionalFormatting>
  <conditionalFormatting sqref="CA5 CA11:CA13 CA15:CA19 CA23 CA25:CA35 CA37 CA39:CA45 CA47:CA50 CA8 CA53:CA56 CA58:CA74">
    <cfRule type="cellIs" dxfId="4698" priority="3535" stopIfTrue="1" operator="equal">
      <formula>"Very High"</formula>
    </cfRule>
    <cfRule type="cellIs" dxfId="4697" priority="3536" stopIfTrue="1" operator="equal">
      <formula>"High"</formula>
    </cfRule>
    <cfRule type="cellIs" dxfId="4696" priority="3537" stopIfTrue="1" operator="equal">
      <formula>"Moderate"</formula>
    </cfRule>
  </conditionalFormatting>
  <conditionalFormatting sqref="CA11:CA13 CA15:CA19 CA23 CA25:CA35 CA37 CA39:CA45 CA47:CA50 CA8 CA53:CA56 CA58:CA1048576">
    <cfRule type="cellIs" dxfId="4695" priority="3534" stopIfTrue="1" operator="equal">
      <formula>"Y"</formula>
    </cfRule>
  </conditionalFormatting>
  <conditionalFormatting sqref="CA7">
    <cfRule type="cellIs" dxfId="4694" priority="3531" stopIfTrue="1" operator="equal">
      <formula>"Very High"</formula>
    </cfRule>
    <cfRule type="cellIs" dxfId="4693" priority="3532" stopIfTrue="1" operator="equal">
      <formula>"High"</formula>
    </cfRule>
    <cfRule type="cellIs" dxfId="4692" priority="3533" stopIfTrue="1" operator="equal">
      <formula>"Moderate"</formula>
    </cfRule>
  </conditionalFormatting>
  <conditionalFormatting sqref="CA7">
    <cfRule type="cellIs" dxfId="4691" priority="3530" stopIfTrue="1" operator="equal">
      <formula>"Y"</formula>
    </cfRule>
  </conditionalFormatting>
  <conditionalFormatting sqref="CA6">
    <cfRule type="cellIs" dxfId="4690" priority="3527" stopIfTrue="1" operator="equal">
      <formula>"Very High"</formula>
    </cfRule>
    <cfRule type="cellIs" dxfId="4689" priority="3528" stopIfTrue="1" operator="equal">
      <formula>"High"</formula>
    </cfRule>
    <cfRule type="cellIs" dxfId="4688" priority="3529" stopIfTrue="1" operator="equal">
      <formula>"Moderate"</formula>
    </cfRule>
  </conditionalFormatting>
  <conditionalFormatting sqref="CA6">
    <cfRule type="cellIs" dxfId="4687" priority="3526" stopIfTrue="1" operator="equal">
      <formula>"Y"</formula>
    </cfRule>
  </conditionalFormatting>
  <conditionalFormatting sqref="CA9">
    <cfRule type="cellIs" dxfId="4686" priority="3523" stopIfTrue="1" operator="equal">
      <formula>"Very High"</formula>
    </cfRule>
    <cfRule type="cellIs" dxfId="4685" priority="3524" stopIfTrue="1" operator="equal">
      <formula>"High"</formula>
    </cfRule>
    <cfRule type="cellIs" dxfId="4684" priority="3525" stopIfTrue="1" operator="equal">
      <formula>"Moderate"</formula>
    </cfRule>
  </conditionalFormatting>
  <conditionalFormatting sqref="CA9">
    <cfRule type="cellIs" dxfId="4683" priority="3522" stopIfTrue="1" operator="equal">
      <formula>"Y"</formula>
    </cfRule>
  </conditionalFormatting>
  <conditionalFormatting sqref="CA14">
    <cfRule type="cellIs" dxfId="4682" priority="3519" stopIfTrue="1" operator="equal">
      <formula>"Very High"</formula>
    </cfRule>
    <cfRule type="cellIs" dxfId="4681" priority="3520" stopIfTrue="1" operator="equal">
      <formula>"High"</formula>
    </cfRule>
    <cfRule type="cellIs" dxfId="4680" priority="3521" stopIfTrue="1" operator="equal">
      <formula>"Moderate"</formula>
    </cfRule>
  </conditionalFormatting>
  <conditionalFormatting sqref="CA14">
    <cfRule type="cellIs" dxfId="4679" priority="3518" stopIfTrue="1" operator="equal">
      <formula>"Y"</formula>
    </cfRule>
  </conditionalFormatting>
  <conditionalFormatting sqref="CA20">
    <cfRule type="cellIs" dxfId="4678" priority="3515" stopIfTrue="1" operator="equal">
      <formula>"Very High"</formula>
    </cfRule>
    <cfRule type="cellIs" dxfId="4677" priority="3516" stopIfTrue="1" operator="equal">
      <formula>"High"</formula>
    </cfRule>
    <cfRule type="cellIs" dxfId="4676" priority="3517" stopIfTrue="1" operator="equal">
      <formula>"Moderate"</formula>
    </cfRule>
  </conditionalFormatting>
  <conditionalFormatting sqref="CA20">
    <cfRule type="cellIs" dxfId="4675" priority="3514" stopIfTrue="1" operator="equal">
      <formula>"Y"</formula>
    </cfRule>
  </conditionalFormatting>
  <conditionalFormatting sqref="CA21">
    <cfRule type="cellIs" dxfId="4674" priority="3511" stopIfTrue="1" operator="equal">
      <formula>"Very High"</formula>
    </cfRule>
    <cfRule type="cellIs" dxfId="4673" priority="3512" stopIfTrue="1" operator="equal">
      <formula>"High"</formula>
    </cfRule>
    <cfRule type="cellIs" dxfId="4672" priority="3513" stopIfTrue="1" operator="equal">
      <formula>"Moderate"</formula>
    </cfRule>
  </conditionalFormatting>
  <conditionalFormatting sqref="CA21">
    <cfRule type="cellIs" dxfId="4671" priority="3510" stopIfTrue="1" operator="equal">
      <formula>"Y"</formula>
    </cfRule>
  </conditionalFormatting>
  <conditionalFormatting sqref="CA22">
    <cfRule type="cellIs" dxfId="4670" priority="3507" stopIfTrue="1" operator="equal">
      <formula>"Very High"</formula>
    </cfRule>
    <cfRule type="cellIs" dxfId="4669" priority="3508" stopIfTrue="1" operator="equal">
      <formula>"High"</formula>
    </cfRule>
    <cfRule type="cellIs" dxfId="4668" priority="3509" stopIfTrue="1" operator="equal">
      <formula>"Moderate"</formula>
    </cfRule>
  </conditionalFormatting>
  <conditionalFormatting sqref="CA22">
    <cfRule type="cellIs" dxfId="4667" priority="3506" stopIfTrue="1" operator="equal">
      <formula>"Y"</formula>
    </cfRule>
  </conditionalFormatting>
  <conditionalFormatting sqref="CA24">
    <cfRule type="cellIs" dxfId="4666" priority="3503" stopIfTrue="1" operator="equal">
      <formula>"Very High"</formula>
    </cfRule>
    <cfRule type="cellIs" dxfId="4665" priority="3504" stopIfTrue="1" operator="equal">
      <formula>"High"</formula>
    </cfRule>
    <cfRule type="cellIs" dxfId="4664" priority="3505" stopIfTrue="1" operator="equal">
      <formula>"Moderate"</formula>
    </cfRule>
  </conditionalFormatting>
  <conditionalFormatting sqref="CA24">
    <cfRule type="cellIs" dxfId="4663" priority="3502" stopIfTrue="1" operator="equal">
      <formula>"Y"</formula>
    </cfRule>
  </conditionalFormatting>
  <conditionalFormatting sqref="CA36">
    <cfRule type="cellIs" dxfId="4662" priority="3499" stopIfTrue="1" operator="equal">
      <formula>"Very High"</formula>
    </cfRule>
    <cfRule type="cellIs" dxfId="4661" priority="3500" stopIfTrue="1" operator="equal">
      <formula>"High"</formula>
    </cfRule>
    <cfRule type="cellIs" dxfId="4660" priority="3501" stopIfTrue="1" operator="equal">
      <formula>"Moderate"</formula>
    </cfRule>
  </conditionalFormatting>
  <conditionalFormatting sqref="CA36">
    <cfRule type="cellIs" dxfId="4659" priority="3498" stopIfTrue="1" operator="equal">
      <formula>"Y"</formula>
    </cfRule>
  </conditionalFormatting>
  <conditionalFormatting sqref="CA38">
    <cfRule type="cellIs" dxfId="4658" priority="3495" stopIfTrue="1" operator="equal">
      <formula>"Very High"</formula>
    </cfRule>
    <cfRule type="cellIs" dxfId="4657" priority="3496" stopIfTrue="1" operator="equal">
      <formula>"High"</formula>
    </cfRule>
    <cfRule type="cellIs" dxfId="4656" priority="3497" stopIfTrue="1" operator="equal">
      <formula>"Moderate"</formula>
    </cfRule>
  </conditionalFormatting>
  <conditionalFormatting sqref="CA38">
    <cfRule type="cellIs" dxfId="4655" priority="3494" stopIfTrue="1" operator="equal">
      <formula>"Y"</formula>
    </cfRule>
  </conditionalFormatting>
  <conditionalFormatting sqref="CA46">
    <cfRule type="cellIs" dxfId="4654" priority="3491" stopIfTrue="1" operator="equal">
      <formula>"Very High"</formula>
    </cfRule>
    <cfRule type="cellIs" dxfId="4653" priority="3492" stopIfTrue="1" operator="equal">
      <formula>"High"</formula>
    </cfRule>
    <cfRule type="cellIs" dxfId="4652" priority="3493" stopIfTrue="1" operator="equal">
      <formula>"Moderate"</formula>
    </cfRule>
  </conditionalFormatting>
  <conditionalFormatting sqref="CA46">
    <cfRule type="cellIs" dxfId="4651" priority="3490" stopIfTrue="1" operator="equal">
      <formula>"Y"</formula>
    </cfRule>
  </conditionalFormatting>
  <conditionalFormatting sqref="CA51">
    <cfRule type="cellIs" dxfId="4650" priority="3487" stopIfTrue="1" operator="equal">
      <formula>"Very High"</formula>
    </cfRule>
    <cfRule type="cellIs" dxfId="4649" priority="3488" stopIfTrue="1" operator="equal">
      <formula>"High"</formula>
    </cfRule>
    <cfRule type="cellIs" dxfId="4648" priority="3489" stopIfTrue="1" operator="equal">
      <formula>"Moderate"</formula>
    </cfRule>
  </conditionalFormatting>
  <conditionalFormatting sqref="CA51">
    <cfRule type="cellIs" dxfId="4647" priority="3486" stopIfTrue="1" operator="equal">
      <formula>"Y"</formula>
    </cfRule>
  </conditionalFormatting>
  <conditionalFormatting sqref="CA52">
    <cfRule type="cellIs" dxfId="4646" priority="3483" stopIfTrue="1" operator="equal">
      <formula>"Very High"</formula>
    </cfRule>
    <cfRule type="cellIs" dxfId="4645" priority="3484" stopIfTrue="1" operator="equal">
      <formula>"High"</formula>
    </cfRule>
    <cfRule type="cellIs" dxfId="4644" priority="3485" stopIfTrue="1" operator="equal">
      <formula>"Moderate"</formula>
    </cfRule>
  </conditionalFormatting>
  <conditionalFormatting sqref="CA52">
    <cfRule type="cellIs" dxfId="4643" priority="3482" stopIfTrue="1" operator="equal">
      <formula>"Y"</formula>
    </cfRule>
  </conditionalFormatting>
  <conditionalFormatting sqref="CA57">
    <cfRule type="cellIs" dxfId="4642" priority="3479" stopIfTrue="1" operator="equal">
      <formula>"Very High"</formula>
    </cfRule>
    <cfRule type="cellIs" dxfId="4641" priority="3480" stopIfTrue="1" operator="equal">
      <formula>"High"</formula>
    </cfRule>
    <cfRule type="cellIs" dxfId="4640" priority="3481" stopIfTrue="1" operator="equal">
      <formula>"Moderate"</formula>
    </cfRule>
  </conditionalFormatting>
  <conditionalFormatting sqref="CA57">
    <cfRule type="cellIs" dxfId="4639" priority="3478" stopIfTrue="1" operator="equal">
      <formula>"Y"</formula>
    </cfRule>
  </conditionalFormatting>
  <conditionalFormatting sqref="CV5 CV11:CV13 CV15:CV19 CV23 CV25:CV35 CV37 CV39:CV45 CV47:CV50 CV8 CV53:CV56 CV58:CV74">
    <cfRule type="cellIs" dxfId="4638" priority="3475" stopIfTrue="1" operator="equal">
      <formula>"Very High"</formula>
    </cfRule>
    <cfRule type="cellIs" dxfId="4637" priority="3476" stopIfTrue="1" operator="equal">
      <formula>"High"</formula>
    </cfRule>
    <cfRule type="cellIs" dxfId="4636" priority="3477" stopIfTrue="1" operator="equal">
      <formula>"Moderate"</formula>
    </cfRule>
  </conditionalFormatting>
  <conditionalFormatting sqref="CV11:CV13 CV15:CV19 CV23 CV25:CV35 CV37 CV39:CV45 CV47:CV50 CV8 CV53:CV56 CV58:CV1048576">
    <cfRule type="cellIs" dxfId="4635" priority="3474" stopIfTrue="1" operator="equal">
      <formula>"Y"</formula>
    </cfRule>
  </conditionalFormatting>
  <conditionalFormatting sqref="CV7">
    <cfRule type="cellIs" dxfId="4634" priority="3471" stopIfTrue="1" operator="equal">
      <formula>"Very High"</formula>
    </cfRule>
    <cfRule type="cellIs" dxfId="4633" priority="3472" stopIfTrue="1" operator="equal">
      <formula>"High"</formula>
    </cfRule>
    <cfRule type="cellIs" dxfId="4632" priority="3473" stopIfTrue="1" operator="equal">
      <formula>"Moderate"</formula>
    </cfRule>
  </conditionalFormatting>
  <conditionalFormatting sqref="CV7">
    <cfRule type="cellIs" dxfId="4631" priority="3470" stopIfTrue="1" operator="equal">
      <formula>"Y"</formula>
    </cfRule>
  </conditionalFormatting>
  <conditionalFormatting sqref="CV6">
    <cfRule type="cellIs" dxfId="4630" priority="3467" stopIfTrue="1" operator="equal">
      <formula>"Very High"</formula>
    </cfRule>
    <cfRule type="cellIs" dxfId="4629" priority="3468" stopIfTrue="1" operator="equal">
      <formula>"High"</formula>
    </cfRule>
    <cfRule type="cellIs" dxfId="4628" priority="3469" stopIfTrue="1" operator="equal">
      <formula>"Moderate"</formula>
    </cfRule>
  </conditionalFormatting>
  <conditionalFormatting sqref="CV6">
    <cfRule type="cellIs" dxfId="4627" priority="3466" stopIfTrue="1" operator="equal">
      <formula>"Y"</formula>
    </cfRule>
  </conditionalFormatting>
  <conditionalFormatting sqref="CV9">
    <cfRule type="cellIs" dxfId="4626" priority="3463" stopIfTrue="1" operator="equal">
      <formula>"Very High"</formula>
    </cfRule>
    <cfRule type="cellIs" dxfId="4625" priority="3464" stopIfTrue="1" operator="equal">
      <formula>"High"</formula>
    </cfRule>
    <cfRule type="cellIs" dxfId="4624" priority="3465" stopIfTrue="1" operator="equal">
      <formula>"Moderate"</formula>
    </cfRule>
  </conditionalFormatting>
  <conditionalFormatting sqref="CV9">
    <cfRule type="cellIs" dxfId="4623" priority="3462" stopIfTrue="1" operator="equal">
      <formula>"Y"</formula>
    </cfRule>
  </conditionalFormatting>
  <conditionalFormatting sqref="CV14">
    <cfRule type="cellIs" dxfId="4622" priority="3459" stopIfTrue="1" operator="equal">
      <formula>"Very High"</formula>
    </cfRule>
    <cfRule type="cellIs" dxfId="4621" priority="3460" stopIfTrue="1" operator="equal">
      <formula>"High"</formula>
    </cfRule>
    <cfRule type="cellIs" dxfId="4620" priority="3461" stopIfTrue="1" operator="equal">
      <formula>"Moderate"</formula>
    </cfRule>
  </conditionalFormatting>
  <conditionalFormatting sqref="CV14">
    <cfRule type="cellIs" dxfId="4619" priority="3458" stopIfTrue="1" operator="equal">
      <formula>"Y"</formula>
    </cfRule>
  </conditionalFormatting>
  <conditionalFormatting sqref="CV20">
    <cfRule type="cellIs" dxfId="4618" priority="3455" stopIfTrue="1" operator="equal">
      <formula>"Very High"</formula>
    </cfRule>
    <cfRule type="cellIs" dxfId="4617" priority="3456" stopIfTrue="1" operator="equal">
      <formula>"High"</formula>
    </cfRule>
    <cfRule type="cellIs" dxfId="4616" priority="3457" stopIfTrue="1" operator="equal">
      <formula>"Moderate"</formula>
    </cfRule>
  </conditionalFormatting>
  <conditionalFormatting sqref="CV20">
    <cfRule type="cellIs" dxfId="4615" priority="3454" stopIfTrue="1" operator="equal">
      <formula>"Y"</formula>
    </cfRule>
  </conditionalFormatting>
  <conditionalFormatting sqref="CV21">
    <cfRule type="cellIs" dxfId="4614" priority="3451" stopIfTrue="1" operator="equal">
      <formula>"Very High"</formula>
    </cfRule>
    <cfRule type="cellIs" dxfId="4613" priority="3452" stopIfTrue="1" operator="equal">
      <formula>"High"</formula>
    </cfRule>
    <cfRule type="cellIs" dxfId="4612" priority="3453" stopIfTrue="1" operator="equal">
      <formula>"Moderate"</formula>
    </cfRule>
  </conditionalFormatting>
  <conditionalFormatting sqref="CV21">
    <cfRule type="cellIs" dxfId="4611" priority="3450" stopIfTrue="1" operator="equal">
      <formula>"Y"</formula>
    </cfRule>
  </conditionalFormatting>
  <conditionalFormatting sqref="CV22">
    <cfRule type="cellIs" dxfId="4610" priority="3447" stopIfTrue="1" operator="equal">
      <formula>"Very High"</formula>
    </cfRule>
    <cfRule type="cellIs" dxfId="4609" priority="3448" stopIfTrue="1" operator="equal">
      <formula>"High"</formula>
    </cfRule>
    <cfRule type="cellIs" dxfId="4608" priority="3449" stopIfTrue="1" operator="equal">
      <formula>"Moderate"</formula>
    </cfRule>
  </conditionalFormatting>
  <conditionalFormatting sqref="CV22">
    <cfRule type="cellIs" dxfId="4607" priority="3446" stopIfTrue="1" operator="equal">
      <formula>"Y"</formula>
    </cfRule>
  </conditionalFormatting>
  <conditionalFormatting sqref="CV24">
    <cfRule type="cellIs" dxfId="4606" priority="3443" stopIfTrue="1" operator="equal">
      <formula>"Very High"</formula>
    </cfRule>
    <cfRule type="cellIs" dxfId="4605" priority="3444" stopIfTrue="1" operator="equal">
      <formula>"High"</formula>
    </cfRule>
    <cfRule type="cellIs" dxfId="4604" priority="3445" stopIfTrue="1" operator="equal">
      <formula>"Moderate"</formula>
    </cfRule>
  </conditionalFormatting>
  <conditionalFormatting sqref="CV24">
    <cfRule type="cellIs" dxfId="4603" priority="3442" stopIfTrue="1" operator="equal">
      <formula>"Y"</formula>
    </cfRule>
  </conditionalFormatting>
  <conditionalFormatting sqref="CV36">
    <cfRule type="cellIs" dxfId="4602" priority="3439" stopIfTrue="1" operator="equal">
      <formula>"Very High"</formula>
    </cfRule>
    <cfRule type="cellIs" dxfId="4601" priority="3440" stopIfTrue="1" operator="equal">
      <formula>"High"</formula>
    </cfRule>
    <cfRule type="cellIs" dxfId="4600" priority="3441" stopIfTrue="1" operator="equal">
      <formula>"Moderate"</formula>
    </cfRule>
  </conditionalFormatting>
  <conditionalFormatting sqref="CV36">
    <cfRule type="cellIs" dxfId="4599" priority="3438" stopIfTrue="1" operator="equal">
      <formula>"Y"</formula>
    </cfRule>
  </conditionalFormatting>
  <conditionalFormatting sqref="CV38">
    <cfRule type="cellIs" dxfId="4598" priority="3435" stopIfTrue="1" operator="equal">
      <formula>"Very High"</formula>
    </cfRule>
    <cfRule type="cellIs" dxfId="4597" priority="3436" stopIfTrue="1" operator="equal">
      <formula>"High"</formula>
    </cfRule>
    <cfRule type="cellIs" dxfId="4596" priority="3437" stopIfTrue="1" operator="equal">
      <formula>"Moderate"</formula>
    </cfRule>
  </conditionalFormatting>
  <conditionalFormatting sqref="CV38">
    <cfRule type="cellIs" dxfId="4595" priority="3434" stopIfTrue="1" operator="equal">
      <formula>"Y"</formula>
    </cfRule>
  </conditionalFormatting>
  <conditionalFormatting sqref="CV46">
    <cfRule type="cellIs" dxfId="4594" priority="3431" stopIfTrue="1" operator="equal">
      <formula>"Very High"</formula>
    </cfRule>
    <cfRule type="cellIs" dxfId="4593" priority="3432" stopIfTrue="1" operator="equal">
      <formula>"High"</formula>
    </cfRule>
    <cfRule type="cellIs" dxfId="4592" priority="3433" stopIfTrue="1" operator="equal">
      <formula>"Moderate"</formula>
    </cfRule>
  </conditionalFormatting>
  <conditionalFormatting sqref="CV46">
    <cfRule type="cellIs" dxfId="4591" priority="3430" stopIfTrue="1" operator="equal">
      <formula>"Y"</formula>
    </cfRule>
  </conditionalFormatting>
  <conditionalFormatting sqref="CV51">
    <cfRule type="cellIs" dxfId="4590" priority="3427" stopIfTrue="1" operator="equal">
      <formula>"Very High"</formula>
    </cfRule>
    <cfRule type="cellIs" dxfId="4589" priority="3428" stopIfTrue="1" operator="equal">
      <formula>"High"</formula>
    </cfRule>
    <cfRule type="cellIs" dxfId="4588" priority="3429" stopIfTrue="1" operator="equal">
      <formula>"Moderate"</formula>
    </cfRule>
  </conditionalFormatting>
  <conditionalFormatting sqref="CV51">
    <cfRule type="cellIs" dxfId="4587" priority="3426" stopIfTrue="1" operator="equal">
      <formula>"Y"</formula>
    </cfRule>
  </conditionalFormatting>
  <conditionalFormatting sqref="CV52">
    <cfRule type="cellIs" dxfId="4586" priority="3423" stopIfTrue="1" operator="equal">
      <formula>"Very High"</formula>
    </cfRule>
    <cfRule type="cellIs" dxfId="4585" priority="3424" stopIfTrue="1" operator="equal">
      <formula>"High"</formula>
    </cfRule>
    <cfRule type="cellIs" dxfId="4584" priority="3425" stopIfTrue="1" operator="equal">
      <formula>"Moderate"</formula>
    </cfRule>
  </conditionalFormatting>
  <conditionalFormatting sqref="CV52">
    <cfRule type="cellIs" dxfId="4583" priority="3422" stopIfTrue="1" operator="equal">
      <formula>"Y"</formula>
    </cfRule>
  </conditionalFormatting>
  <conditionalFormatting sqref="CV57">
    <cfRule type="cellIs" dxfId="4582" priority="3419" stopIfTrue="1" operator="equal">
      <formula>"Very High"</formula>
    </cfRule>
    <cfRule type="cellIs" dxfId="4581" priority="3420" stopIfTrue="1" operator="equal">
      <formula>"High"</formula>
    </cfRule>
    <cfRule type="cellIs" dxfId="4580" priority="3421" stopIfTrue="1" operator="equal">
      <formula>"Moderate"</formula>
    </cfRule>
  </conditionalFormatting>
  <conditionalFormatting sqref="CV57">
    <cfRule type="cellIs" dxfId="4579" priority="3418" stopIfTrue="1" operator="equal">
      <formula>"Y"</formula>
    </cfRule>
  </conditionalFormatting>
  <conditionalFormatting sqref="DR5 DR10:DR13 DR15:DR19 DR23 DR25:DR35 DR37 DR39:DR45 DR47:DR50 DR8 DR53:DR56 DR58:DR74">
    <cfRule type="cellIs" dxfId="4578" priority="3415" stopIfTrue="1" operator="equal">
      <formula>"Very High"</formula>
    </cfRule>
    <cfRule type="cellIs" dxfId="4577" priority="3416" stopIfTrue="1" operator="equal">
      <formula>"High"</formula>
    </cfRule>
    <cfRule type="cellIs" dxfId="4576" priority="3417" stopIfTrue="1" operator="equal">
      <formula>"Moderate"</formula>
    </cfRule>
  </conditionalFormatting>
  <conditionalFormatting sqref="DR10:DR13 DR15:DR19 DR23 DR25:DR35 DR37 DR39:DR45 DR47:DR50 DR8 DR53:DR56 DR58:DR1048576">
    <cfRule type="cellIs" dxfId="4575" priority="3414" stopIfTrue="1" operator="equal">
      <formula>"Y"</formula>
    </cfRule>
  </conditionalFormatting>
  <conditionalFormatting sqref="DR7">
    <cfRule type="cellIs" dxfId="4574" priority="3411" stopIfTrue="1" operator="equal">
      <formula>"Very High"</formula>
    </cfRule>
    <cfRule type="cellIs" dxfId="4573" priority="3412" stopIfTrue="1" operator="equal">
      <formula>"High"</formula>
    </cfRule>
    <cfRule type="cellIs" dxfId="4572" priority="3413" stopIfTrue="1" operator="equal">
      <formula>"Moderate"</formula>
    </cfRule>
  </conditionalFormatting>
  <conditionalFormatting sqref="DR7">
    <cfRule type="cellIs" dxfId="4571" priority="3410" stopIfTrue="1" operator="equal">
      <formula>"Y"</formula>
    </cfRule>
  </conditionalFormatting>
  <conditionalFormatting sqref="DR6">
    <cfRule type="cellIs" dxfId="4570" priority="3407" stopIfTrue="1" operator="equal">
      <formula>"Very High"</formula>
    </cfRule>
    <cfRule type="cellIs" dxfId="4569" priority="3408" stopIfTrue="1" operator="equal">
      <formula>"High"</formula>
    </cfRule>
    <cfRule type="cellIs" dxfId="4568" priority="3409" stopIfTrue="1" operator="equal">
      <formula>"Moderate"</formula>
    </cfRule>
  </conditionalFormatting>
  <conditionalFormatting sqref="DR6">
    <cfRule type="cellIs" dxfId="4567" priority="3406" stopIfTrue="1" operator="equal">
      <formula>"Y"</formula>
    </cfRule>
  </conditionalFormatting>
  <conditionalFormatting sqref="DR9">
    <cfRule type="cellIs" dxfId="4566" priority="3403" stopIfTrue="1" operator="equal">
      <formula>"Very High"</formula>
    </cfRule>
    <cfRule type="cellIs" dxfId="4565" priority="3404" stopIfTrue="1" operator="equal">
      <formula>"High"</formula>
    </cfRule>
    <cfRule type="cellIs" dxfId="4564" priority="3405" stopIfTrue="1" operator="equal">
      <formula>"Moderate"</formula>
    </cfRule>
  </conditionalFormatting>
  <conditionalFormatting sqref="DR9">
    <cfRule type="cellIs" dxfId="4563" priority="3402" stopIfTrue="1" operator="equal">
      <formula>"Y"</formula>
    </cfRule>
  </conditionalFormatting>
  <conditionalFormatting sqref="DR14">
    <cfRule type="cellIs" dxfId="4562" priority="3399" stopIfTrue="1" operator="equal">
      <formula>"Very High"</formula>
    </cfRule>
    <cfRule type="cellIs" dxfId="4561" priority="3400" stopIfTrue="1" operator="equal">
      <formula>"High"</formula>
    </cfRule>
    <cfRule type="cellIs" dxfId="4560" priority="3401" stopIfTrue="1" operator="equal">
      <formula>"Moderate"</formula>
    </cfRule>
  </conditionalFormatting>
  <conditionalFormatting sqref="DR14">
    <cfRule type="cellIs" dxfId="4559" priority="3398" stopIfTrue="1" operator="equal">
      <formula>"Y"</formula>
    </cfRule>
  </conditionalFormatting>
  <conditionalFormatting sqref="DR20">
    <cfRule type="cellIs" dxfId="4558" priority="3395" stopIfTrue="1" operator="equal">
      <formula>"Very High"</formula>
    </cfRule>
    <cfRule type="cellIs" dxfId="4557" priority="3396" stopIfTrue="1" operator="equal">
      <formula>"High"</formula>
    </cfRule>
    <cfRule type="cellIs" dxfId="4556" priority="3397" stopIfTrue="1" operator="equal">
      <formula>"Moderate"</formula>
    </cfRule>
  </conditionalFormatting>
  <conditionalFormatting sqref="DR20">
    <cfRule type="cellIs" dxfId="4555" priority="3394" stopIfTrue="1" operator="equal">
      <formula>"Y"</formula>
    </cfRule>
  </conditionalFormatting>
  <conditionalFormatting sqref="DR21">
    <cfRule type="cellIs" dxfId="4554" priority="3391" stopIfTrue="1" operator="equal">
      <formula>"Very High"</formula>
    </cfRule>
    <cfRule type="cellIs" dxfId="4553" priority="3392" stopIfTrue="1" operator="equal">
      <formula>"High"</formula>
    </cfRule>
    <cfRule type="cellIs" dxfId="4552" priority="3393" stopIfTrue="1" operator="equal">
      <formula>"Moderate"</formula>
    </cfRule>
  </conditionalFormatting>
  <conditionalFormatting sqref="DR21">
    <cfRule type="cellIs" dxfId="4551" priority="3390" stopIfTrue="1" operator="equal">
      <formula>"Y"</formula>
    </cfRule>
  </conditionalFormatting>
  <conditionalFormatting sqref="DR22">
    <cfRule type="cellIs" dxfId="4550" priority="3387" stopIfTrue="1" operator="equal">
      <formula>"Very High"</formula>
    </cfRule>
    <cfRule type="cellIs" dxfId="4549" priority="3388" stopIfTrue="1" operator="equal">
      <formula>"High"</formula>
    </cfRule>
    <cfRule type="cellIs" dxfId="4548" priority="3389" stopIfTrue="1" operator="equal">
      <formula>"Moderate"</formula>
    </cfRule>
  </conditionalFormatting>
  <conditionalFormatting sqref="DR22">
    <cfRule type="cellIs" dxfId="4547" priority="3386" stopIfTrue="1" operator="equal">
      <formula>"Y"</formula>
    </cfRule>
  </conditionalFormatting>
  <conditionalFormatting sqref="DR24">
    <cfRule type="cellIs" dxfId="4546" priority="3383" stopIfTrue="1" operator="equal">
      <formula>"Very High"</formula>
    </cfRule>
    <cfRule type="cellIs" dxfId="4545" priority="3384" stopIfTrue="1" operator="equal">
      <formula>"High"</formula>
    </cfRule>
    <cfRule type="cellIs" dxfId="4544" priority="3385" stopIfTrue="1" operator="equal">
      <formula>"Moderate"</formula>
    </cfRule>
  </conditionalFormatting>
  <conditionalFormatting sqref="DR24">
    <cfRule type="cellIs" dxfId="4543" priority="3382" stopIfTrue="1" operator="equal">
      <formula>"Y"</formula>
    </cfRule>
  </conditionalFormatting>
  <conditionalFormatting sqref="DR36">
    <cfRule type="cellIs" dxfId="4542" priority="3379" stopIfTrue="1" operator="equal">
      <formula>"Very High"</formula>
    </cfRule>
    <cfRule type="cellIs" dxfId="4541" priority="3380" stopIfTrue="1" operator="equal">
      <formula>"High"</formula>
    </cfRule>
    <cfRule type="cellIs" dxfId="4540" priority="3381" stopIfTrue="1" operator="equal">
      <formula>"Moderate"</formula>
    </cfRule>
  </conditionalFormatting>
  <conditionalFormatting sqref="DR36">
    <cfRule type="cellIs" dxfId="4539" priority="3378" stopIfTrue="1" operator="equal">
      <formula>"Y"</formula>
    </cfRule>
  </conditionalFormatting>
  <conditionalFormatting sqref="DR38">
    <cfRule type="cellIs" dxfId="4538" priority="3375" stopIfTrue="1" operator="equal">
      <formula>"Very High"</formula>
    </cfRule>
    <cfRule type="cellIs" dxfId="4537" priority="3376" stopIfTrue="1" operator="equal">
      <formula>"High"</formula>
    </cfRule>
    <cfRule type="cellIs" dxfId="4536" priority="3377" stopIfTrue="1" operator="equal">
      <formula>"Moderate"</formula>
    </cfRule>
  </conditionalFormatting>
  <conditionalFormatting sqref="DR38">
    <cfRule type="cellIs" dxfId="4535" priority="3374" stopIfTrue="1" operator="equal">
      <formula>"Y"</formula>
    </cfRule>
  </conditionalFormatting>
  <conditionalFormatting sqref="DR46">
    <cfRule type="cellIs" dxfId="4534" priority="3371" stopIfTrue="1" operator="equal">
      <formula>"Very High"</formula>
    </cfRule>
    <cfRule type="cellIs" dxfId="4533" priority="3372" stopIfTrue="1" operator="equal">
      <formula>"High"</formula>
    </cfRule>
    <cfRule type="cellIs" dxfId="4532" priority="3373" stopIfTrue="1" operator="equal">
      <formula>"Moderate"</formula>
    </cfRule>
  </conditionalFormatting>
  <conditionalFormatting sqref="DR46">
    <cfRule type="cellIs" dxfId="4531" priority="3370" stopIfTrue="1" operator="equal">
      <formula>"Y"</formula>
    </cfRule>
  </conditionalFormatting>
  <conditionalFormatting sqref="DR51">
    <cfRule type="cellIs" dxfId="4530" priority="3367" stopIfTrue="1" operator="equal">
      <formula>"Very High"</formula>
    </cfRule>
    <cfRule type="cellIs" dxfId="4529" priority="3368" stopIfTrue="1" operator="equal">
      <formula>"High"</formula>
    </cfRule>
    <cfRule type="cellIs" dxfId="4528" priority="3369" stopIfTrue="1" operator="equal">
      <formula>"Moderate"</formula>
    </cfRule>
  </conditionalFormatting>
  <conditionalFormatting sqref="DR51">
    <cfRule type="cellIs" dxfId="4527" priority="3366" stopIfTrue="1" operator="equal">
      <formula>"Y"</formula>
    </cfRule>
  </conditionalFormatting>
  <conditionalFormatting sqref="DR52">
    <cfRule type="cellIs" dxfId="4526" priority="3363" stopIfTrue="1" operator="equal">
      <formula>"Very High"</formula>
    </cfRule>
    <cfRule type="cellIs" dxfId="4525" priority="3364" stopIfTrue="1" operator="equal">
      <formula>"High"</formula>
    </cfRule>
    <cfRule type="cellIs" dxfId="4524" priority="3365" stopIfTrue="1" operator="equal">
      <formula>"Moderate"</formula>
    </cfRule>
  </conditionalFormatting>
  <conditionalFormatting sqref="DR52">
    <cfRule type="cellIs" dxfId="4523" priority="3362" stopIfTrue="1" operator="equal">
      <formula>"Y"</formula>
    </cfRule>
  </conditionalFormatting>
  <conditionalFormatting sqref="DR57">
    <cfRule type="cellIs" dxfId="4522" priority="3359" stopIfTrue="1" operator="equal">
      <formula>"Very High"</formula>
    </cfRule>
    <cfRule type="cellIs" dxfId="4521" priority="3360" stopIfTrue="1" operator="equal">
      <formula>"High"</formula>
    </cfRule>
    <cfRule type="cellIs" dxfId="4520" priority="3361" stopIfTrue="1" operator="equal">
      <formula>"Moderate"</formula>
    </cfRule>
  </conditionalFormatting>
  <conditionalFormatting sqref="DR57">
    <cfRule type="cellIs" dxfId="4519" priority="3358" stopIfTrue="1" operator="equal">
      <formula>"Y"</formula>
    </cfRule>
  </conditionalFormatting>
  <conditionalFormatting sqref="EM5 EM10:EM13 EM15:EM19 EM23 EM25:EM35 EM37 EM39:EM45 EM47:EM50 EM8 EM53:EM56 EM58:EM74">
    <cfRule type="cellIs" dxfId="4518" priority="3355" stopIfTrue="1" operator="equal">
      <formula>"Very High"</formula>
    </cfRule>
    <cfRule type="cellIs" dxfId="4517" priority="3356" stopIfTrue="1" operator="equal">
      <formula>"High"</formula>
    </cfRule>
    <cfRule type="cellIs" dxfId="4516" priority="3357" stopIfTrue="1" operator="equal">
      <formula>"Moderate"</formula>
    </cfRule>
  </conditionalFormatting>
  <conditionalFormatting sqref="EM10:EM13 EM15:EM19 EM23 EM25:EM35 EM37 EM39:EM45 EM47:EM50 EM8 EM53:EM56 EM58:EM1048576">
    <cfRule type="cellIs" dxfId="4515" priority="3354" stopIfTrue="1" operator="equal">
      <formula>"Y"</formula>
    </cfRule>
  </conditionalFormatting>
  <conditionalFormatting sqref="EM7">
    <cfRule type="cellIs" dxfId="4514" priority="3351" stopIfTrue="1" operator="equal">
      <formula>"Very High"</formula>
    </cfRule>
    <cfRule type="cellIs" dxfId="4513" priority="3352" stopIfTrue="1" operator="equal">
      <formula>"High"</formula>
    </cfRule>
    <cfRule type="cellIs" dxfId="4512" priority="3353" stopIfTrue="1" operator="equal">
      <formula>"Moderate"</formula>
    </cfRule>
  </conditionalFormatting>
  <conditionalFormatting sqref="EM7">
    <cfRule type="cellIs" dxfId="4511" priority="3350" stopIfTrue="1" operator="equal">
      <formula>"Y"</formula>
    </cfRule>
  </conditionalFormatting>
  <conditionalFormatting sqref="EM6">
    <cfRule type="cellIs" dxfId="4510" priority="3347" stopIfTrue="1" operator="equal">
      <formula>"Very High"</formula>
    </cfRule>
    <cfRule type="cellIs" dxfId="4509" priority="3348" stopIfTrue="1" operator="equal">
      <formula>"High"</formula>
    </cfRule>
    <cfRule type="cellIs" dxfId="4508" priority="3349" stopIfTrue="1" operator="equal">
      <formula>"Moderate"</formula>
    </cfRule>
  </conditionalFormatting>
  <conditionalFormatting sqref="EM6">
    <cfRule type="cellIs" dxfId="4507" priority="3346" stopIfTrue="1" operator="equal">
      <formula>"Y"</formula>
    </cfRule>
  </conditionalFormatting>
  <conditionalFormatting sqref="EM9">
    <cfRule type="cellIs" dxfId="4506" priority="3343" stopIfTrue="1" operator="equal">
      <formula>"Very High"</formula>
    </cfRule>
    <cfRule type="cellIs" dxfId="4505" priority="3344" stopIfTrue="1" operator="equal">
      <formula>"High"</formula>
    </cfRule>
    <cfRule type="cellIs" dxfId="4504" priority="3345" stopIfTrue="1" operator="equal">
      <formula>"Moderate"</formula>
    </cfRule>
  </conditionalFormatting>
  <conditionalFormatting sqref="EM9">
    <cfRule type="cellIs" dxfId="4503" priority="3342" stopIfTrue="1" operator="equal">
      <formula>"Y"</formula>
    </cfRule>
  </conditionalFormatting>
  <conditionalFormatting sqref="EM14">
    <cfRule type="cellIs" dxfId="4502" priority="3339" stopIfTrue="1" operator="equal">
      <formula>"Very High"</formula>
    </cfRule>
    <cfRule type="cellIs" dxfId="4501" priority="3340" stopIfTrue="1" operator="equal">
      <formula>"High"</formula>
    </cfRule>
    <cfRule type="cellIs" dxfId="4500" priority="3341" stopIfTrue="1" operator="equal">
      <formula>"Moderate"</formula>
    </cfRule>
  </conditionalFormatting>
  <conditionalFormatting sqref="EM14">
    <cfRule type="cellIs" dxfId="4499" priority="3338" stopIfTrue="1" operator="equal">
      <formula>"Y"</formula>
    </cfRule>
  </conditionalFormatting>
  <conditionalFormatting sqref="EM38">
    <cfRule type="cellIs" dxfId="4498" priority="3315" stopIfTrue="1" operator="equal">
      <formula>"Very High"</formula>
    </cfRule>
    <cfRule type="cellIs" dxfId="4497" priority="3316" stopIfTrue="1" operator="equal">
      <formula>"High"</formula>
    </cfRule>
    <cfRule type="cellIs" dxfId="4496" priority="3317" stopIfTrue="1" operator="equal">
      <formula>"Moderate"</formula>
    </cfRule>
  </conditionalFormatting>
  <conditionalFormatting sqref="EM38">
    <cfRule type="cellIs" dxfId="4495" priority="3314" stopIfTrue="1" operator="equal">
      <formula>"Y"</formula>
    </cfRule>
  </conditionalFormatting>
  <conditionalFormatting sqref="EM46">
    <cfRule type="cellIs" dxfId="4494" priority="3311" stopIfTrue="1" operator="equal">
      <formula>"Very High"</formula>
    </cfRule>
    <cfRule type="cellIs" dxfId="4493" priority="3312" stopIfTrue="1" operator="equal">
      <formula>"High"</formula>
    </cfRule>
    <cfRule type="cellIs" dxfId="4492" priority="3313" stopIfTrue="1" operator="equal">
      <formula>"Moderate"</formula>
    </cfRule>
  </conditionalFormatting>
  <conditionalFormatting sqref="EM46">
    <cfRule type="cellIs" dxfId="4491" priority="3310" stopIfTrue="1" operator="equal">
      <formula>"Y"</formula>
    </cfRule>
  </conditionalFormatting>
  <conditionalFormatting sqref="EM51">
    <cfRule type="cellIs" dxfId="4490" priority="3307" stopIfTrue="1" operator="equal">
      <formula>"Very High"</formula>
    </cfRule>
    <cfRule type="cellIs" dxfId="4489" priority="3308" stopIfTrue="1" operator="equal">
      <formula>"High"</formula>
    </cfRule>
    <cfRule type="cellIs" dxfId="4488" priority="3309" stopIfTrue="1" operator="equal">
      <formula>"Moderate"</formula>
    </cfRule>
  </conditionalFormatting>
  <conditionalFormatting sqref="EM51">
    <cfRule type="cellIs" dxfId="4487" priority="3306" stopIfTrue="1" operator="equal">
      <formula>"Y"</formula>
    </cfRule>
  </conditionalFormatting>
  <conditionalFormatting sqref="EM52">
    <cfRule type="cellIs" dxfId="4486" priority="3303" stopIfTrue="1" operator="equal">
      <formula>"Very High"</formula>
    </cfRule>
    <cfRule type="cellIs" dxfId="4485" priority="3304" stopIfTrue="1" operator="equal">
      <formula>"High"</formula>
    </cfRule>
    <cfRule type="cellIs" dxfId="4484" priority="3305" stopIfTrue="1" operator="equal">
      <formula>"Moderate"</formula>
    </cfRule>
  </conditionalFormatting>
  <conditionalFormatting sqref="EM52">
    <cfRule type="cellIs" dxfId="4483" priority="3302" stopIfTrue="1" operator="equal">
      <formula>"Y"</formula>
    </cfRule>
  </conditionalFormatting>
  <conditionalFormatting sqref="EM57">
    <cfRule type="cellIs" dxfId="4482" priority="3299" stopIfTrue="1" operator="equal">
      <formula>"Very High"</formula>
    </cfRule>
    <cfRule type="cellIs" dxfId="4481" priority="3300" stopIfTrue="1" operator="equal">
      <formula>"High"</formula>
    </cfRule>
    <cfRule type="cellIs" dxfId="4480" priority="3301" stopIfTrue="1" operator="equal">
      <formula>"Moderate"</formula>
    </cfRule>
  </conditionalFormatting>
  <conditionalFormatting sqref="EM57">
    <cfRule type="cellIs" dxfId="4479" priority="3298" stopIfTrue="1" operator="equal">
      <formula>"Y"</formula>
    </cfRule>
  </conditionalFormatting>
  <conditionalFormatting sqref="FH5 FH10:FH13 FH15:FH19 FH23 FH25:FH35 FH37 FH39:FH45 FH47:FH50 FH8 FH53:FH56 FH58:FH74">
    <cfRule type="cellIs" dxfId="4478" priority="3295" stopIfTrue="1" operator="equal">
      <formula>"Very High"</formula>
    </cfRule>
    <cfRule type="cellIs" dxfId="4477" priority="3296" stopIfTrue="1" operator="equal">
      <formula>"High"</formula>
    </cfRule>
    <cfRule type="cellIs" dxfId="4476" priority="3297" stopIfTrue="1" operator="equal">
      <formula>"Moderate"</formula>
    </cfRule>
  </conditionalFormatting>
  <conditionalFormatting sqref="FH10:FH13 FH15:FH19 FH23 FH25:FH35 FH37 FH39:FH45 FH47:FH50 FH8 FH53:FH56 FH58:FH1048576">
    <cfRule type="cellIs" dxfId="4475" priority="3294" stopIfTrue="1" operator="equal">
      <formula>"Y"</formula>
    </cfRule>
  </conditionalFormatting>
  <conditionalFormatting sqref="FH7">
    <cfRule type="cellIs" dxfId="4474" priority="3291" stopIfTrue="1" operator="equal">
      <formula>"Very High"</formula>
    </cfRule>
    <cfRule type="cellIs" dxfId="4473" priority="3292" stopIfTrue="1" operator="equal">
      <formula>"High"</formula>
    </cfRule>
    <cfRule type="cellIs" dxfId="4472" priority="3293" stopIfTrue="1" operator="equal">
      <formula>"Moderate"</formula>
    </cfRule>
  </conditionalFormatting>
  <conditionalFormatting sqref="FH7">
    <cfRule type="cellIs" dxfId="4471" priority="3290" stopIfTrue="1" operator="equal">
      <formula>"Y"</formula>
    </cfRule>
  </conditionalFormatting>
  <conditionalFormatting sqref="FH6">
    <cfRule type="cellIs" dxfId="4470" priority="3287" stopIfTrue="1" operator="equal">
      <formula>"Very High"</formula>
    </cfRule>
    <cfRule type="cellIs" dxfId="4469" priority="3288" stopIfTrue="1" operator="equal">
      <formula>"High"</formula>
    </cfRule>
    <cfRule type="cellIs" dxfId="4468" priority="3289" stopIfTrue="1" operator="equal">
      <formula>"Moderate"</formula>
    </cfRule>
  </conditionalFormatting>
  <conditionalFormatting sqref="FH6">
    <cfRule type="cellIs" dxfId="4467" priority="3286" stopIfTrue="1" operator="equal">
      <formula>"Y"</formula>
    </cfRule>
  </conditionalFormatting>
  <conditionalFormatting sqref="FH9">
    <cfRule type="cellIs" dxfId="4466" priority="3283" stopIfTrue="1" operator="equal">
      <formula>"Very High"</formula>
    </cfRule>
    <cfRule type="cellIs" dxfId="4465" priority="3284" stopIfTrue="1" operator="equal">
      <formula>"High"</formula>
    </cfRule>
    <cfRule type="cellIs" dxfId="4464" priority="3285" stopIfTrue="1" operator="equal">
      <formula>"Moderate"</formula>
    </cfRule>
  </conditionalFormatting>
  <conditionalFormatting sqref="FH9">
    <cfRule type="cellIs" dxfId="4463" priority="3282" stopIfTrue="1" operator="equal">
      <formula>"Y"</formula>
    </cfRule>
  </conditionalFormatting>
  <conditionalFormatting sqref="FH14">
    <cfRule type="cellIs" dxfId="4462" priority="3279" stopIfTrue="1" operator="equal">
      <formula>"Very High"</formula>
    </cfRule>
    <cfRule type="cellIs" dxfId="4461" priority="3280" stopIfTrue="1" operator="equal">
      <formula>"High"</formula>
    </cfRule>
    <cfRule type="cellIs" dxfId="4460" priority="3281" stopIfTrue="1" operator="equal">
      <formula>"Moderate"</formula>
    </cfRule>
  </conditionalFormatting>
  <conditionalFormatting sqref="FH14">
    <cfRule type="cellIs" dxfId="4459" priority="3278" stopIfTrue="1" operator="equal">
      <formula>"Y"</formula>
    </cfRule>
  </conditionalFormatting>
  <conditionalFormatting sqref="FH20">
    <cfRule type="cellIs" dxfId="4458" priority="3275" stopIfTrue="1" operator="equal">
      <formula>"Very High"</formula>
    </cfRule>
    <cfRule type="cellIs" dxfId="4457" priority="3276" stopIfTrue="1" operator="equal">
      <formula>"High"</formula>
    </cfRule>
    <cfRule type="cellIs" dxfId="4456" priority="3277" stopIfTrue="1" operator="equal">
      <formula>"Moderate"</formula>
    </cfRule>
  </conditionalFormatting>
  <conditionalFormatting sqref="FH20">
    <cfRule type="cellIs" dxfId="4455" priority="3274" stopIfTrue="1" operator="equal">
      <formula>"Y"</formula>
    </cfRule>
  </conditionalFormatting>
  <conditionalFormatting sqref="FH21">
    <cfRule type="cellIs" dxfId="4454" priority="3271" stopIfTrue="1" operator="equal">
      <formula>"Very High"</formula>
    </cfRule>
    <cfRule type="cellIs" dxfId="4453" priority="3272" stopIfTrue="1" operator="equal">
      <formula>"High"</formula>
    </cfRule>
    <cfRule type="cellIs" dxfId="4452" priority="3273" stopIfTrue="1" operator="equal">
      <formula>"Moderate"</formula>
    </cfRule>
  </conditionalFormatting>
  <conditionalFormatting sqref="FH21">
    <cfRule type="cellIs" dxfId="4451" priority="3270" stopIfTrue="1" operator="equal">
      <formula>"Y"</formula>
    </cfRule>
  </conditionalFormatting>
  <conditionalFormatting sqref="FH22">
    <cfRule type="cellIs" dxfId="4450" priority="3267" stopIfTrue="1" operator="equal">
      <formula>"Very High"</formula>
    </cfRule>
    <cfRule type="cellIs" dxfId="4449" priority="3268" stopIfTrue="1" operator="equal">
      <formula>"High"</formula>
    </cfRule>
    <cfRule type="cellIs" dxfId="4448" priority="3269" stopIfTrue="1" operator="equal">
      <formula>"Moderate"</formula>
    </cfRule>
  </conditionalFormatting>
  <conditionalFormatting sqref="FH22">
    <cfRule type="cellIs" dxfId="4447" priority="3266" stopIfTrue="1" operator="equal">
      <formula>"Y"</formula>
    </cfRule>
  </conditionalFormatting>
  <conditionalFormatting sqref="FH24">
    <cfRule type="cellIs" dxfId="4446" priority="3263" stopIfTrue="1" operator="equal">
      <formula>"Very High"</formula>
    </cfRule>
    <cfRule type="cellIs" dxfId="4445" priority="3264" stopIfTrue="1" operator="equal">
      <formula>"High"</formula>
    </cfRule>
    <cfRule type="cellIs" dxfId="4444" priority="3265" stopIfTrue="1" operator="equal">
      <formula>"Moderate"</formula>
    </cfRule>
  </conditionalFormatting>
  <conditionalFormatting sqref="FH24">
    <cfRule type="cellIs" dxfId="4443" priority="3262" stopIfTrue="1" operator="equal">
      <formula>"Y"</formula>
    </cfRule>
  </conditionalFormatting>
  <conditionalFormatting sqref="FH36">
    <cfRule type="cellIs" dxfId="4442" priority="3259" stopIfTrue="1" operator="equal">
      <formula>"Very High"</formula>
    </cfRule>
    <cfRule type="cellIs" dxfId="4441" priority="3260" stopIfTrue="1" operator="equal">
      <formula>"High"</formula>
    </cfRule>
    <cfRule type="cellIs" dxfId="4440" priority="3261" stopIfTrue="1" operator="equal">
      <formula>"Moderate"</formula>
    </cfRule>
  </conditionalFormatting>
  <conditionalFormatting sqref="FH36">
    <cfRule type="cellIs" dxfId="4439" priority="3258" stopIfTrue="1" operator="equal">
      <formula>"Y"</formula>
    </cfRule>
  </conditionalFormatting>
  <conditionalFormatting sqref="FH38">
    <cfRule type="cellIs" dxfId="4438" priority="3255" stopIfTrue="1" operator="equal">
      <formula>"Very High"</formula>
    </cfRule>
    <cfRule type="cellIs" dxfId="4437" priority="3256" stopIfTrue="1" operator="equal">
      <formula>"High"</formula>
    </cfRule>
    <cfRule type="cellIs" dxfId="4436" priority="3257" stopIfTrue="1" operator="equal">
      <formula>"Moderate"</formula>
    </cfRule>
  </conditionalFormatting>
  <conditionalFormatting sqref="FH38">
    <cfRule type="cellIs" dxfId="4435" priority="3254" stopIfTrue="1" operator="equal">
      <formula>"Y"</formula>
    </cfRule>
  </conditionalFormatting>
  <conditionalFormatting sqref="FH46">
    <cfRule type="cellIs" dxfId="4434" priority="3251" stopIfTrue="1" operator="equal">
      <formula>"Very High"</formula>
    </cfRule>
    <cfRule type="cellIs" dxfId="4433" priority="3252" stopIfTrue="1" operator="equal">
      <formula>"High"</formula>
    </cfRule>
    <cfRule type="cellIs" dxfId="4432" priority="3253" stopIfTrue="1" operator="equal">
      <formula>"Moderate"</formula>
    </cfRule>
  </conditionalFormatting>
  <conditionalFormatting sqref="FH46">
    <cfRule type="cellIs" dxfId="4431" priority="3250" stopIfTrue="1" operator="equal">
      <formula>"Y"</formula>
    </cfRule>
  </conditionalFormatting>
  <conditionalFormatting sqref="FH51">
    <cfRule type="cellIs" dxfId="4430" priority="3247" stopIfTrue="1" operator="equal">
      <formula>"Very High"</formula>
    </cfRule>
    <cfRule type="cellIs" dxfId="4429" priority="3248" stopIfTrue="1" operator="equal">
      <formula>"High"</formula>
    </cfRule>
    <cfRule type="cellIs" dxfId="4428" priority="3249" stopIfTrue="1" operator="equal">
      <formula>"Moderate"</formula>
    </cfRule>
  </conditionalFormatting>
  <conditionalFormatting sqref="FH51">
    <cfRule type="cellIs" dxfId="4427" priority="3246" stopIfTrue="1" operator="equal">
      <formula>"Y"</formula>
    </cfRule>
  </conditionalFormatting>
  <conditionalFormatting sqref="FH52">
    <cfRule type="cellIs" dxfId="4426" priority="3243" stopIfTrue="1" operator="equal">
      <formula>"Very High"</formula>
    </cfRule>
    <cfRule type="cellIs" dxfId="4425" priority="3244" stopIfTrue="1" operator="equal">
      <formula>"High"</formula>
    </cfRule>
    <cfRule type="cellIs" dxfId="4424" priority="3245" stopIfTrue="1" operator="equal">
      <formula>"Moderate"</formula>
    </cfRule>
  </conditionalFormatting>
  <conditionalFormatting sqref="FH52">
    <cfRule type="cellIs" dxfId="4423" priority="3242" stopIfTrue="1" operator="equal">
      <formula>"Y"</formula>
    </cfRule>
  </conditionalFormatting>
  <conditionalFormatting sqref="FH57">
    <cfRule type="cellIs" dxfId="4422" priority="3239" stopIfTrue="1" operator="equal">
      <formula>"Very High"</formula>
    </cfRule>
    <cfRule type="cellIs" dxfId="4421" priority="3240" stopIfTrue="1" operator="equal">
      <formula>"High"</formula>
    </cfRule>
    <cfRule type="cellIs" dxfId="4420" priority="3241" stopIfTrue="1" operator="equal">
      <formula>"Moderate"</formula>
    </cfRule>
  </conditionalFormatting>
  <conditionalFormatting sqref="FH57">
    <cfRule type="cellIs" dxfId="4419" priority="3238" stopIfTrue="1" operator="equal">
      <formula>"Y"</formula>
    </cfRule>
  </conditionalFormatting>
  <conditionalFormatting sqref="GC5 GC10:GC13 GC15:GC19 GC23 GC25:GC35 GC37 GC39:GC45 GC47:GC50 GC8 GC53:GC56 GC58:GC74">
    <cfRule type="cellIs" dxfId="4418" priority="3235" stopIfTrue="1" operator="equal">
      <formula>"Very High"</formula>
    </cfRule>
    <cfRule type="cellIs" dxfId="4417" priority="3236" stopIfTrue="1" operator="equal">
      <formula>"High"</formula>
    </cfRule>
    <cfRule type="cellIs" dxfId="4416" priority="3237" stopIfTrue="1" operator="equal">
      <formula>"Moderate"</formula>
    </cfRule>
  </conditionalFormatting>
  <conditionalFormatting sqref="GC10:GC13 GC15:GC19 GC23 GC25:GC35 GC37 GC39:GC45 GC47:GC50 GC8 GC53:GC56 GC58:GC1048576">
    <cfRule type="cellIs" dxfId="4415" priority="3234" stopIfTrue="1" operator="equal">
      <formula>"Y"</formula>
    </cfRule>
  </conditionalFormatting>
  <conditionalFormatting sqref="GC7">
    <cfRule type="cellIs" dxfId="4414" priority="3231" stopIfTrue="1" operator="equal">
      <formula>"Very High"</formula>
    </cfRule>
    <cfRule type="cellIs" dxfId="4413" priority="3232" stopIfTrue="1" operator="equal">
      <formula>"High"</formula>
    </cfRule>
    <cfRule type="cellIs" dxfId="4412" priority="3233" stopIfTrue="1" operator="equal">
      <formula>"Moderate"</formula>
    </cfRule>
  </conditionalFormatting>
  <conditionalFormatting sqref="GC7">
    <cfRule type="cellIs" dxfId="4411" priority="3230" stopIfTrue="1" operator="equal">
      <formula>"Y"</formula>
    </cfRule>
  </conditionalFormatting>
  <conditionalFormatting sqref="GC6">
    <cfRule type="cellIs" dxfId="4410" priority="3227" stopIfTrue="1" operator="equal">
      <formula>"Very High"</formula>
    </cfRule>
    <cfRule type="cellIs" dxfId="4409" priority="3228" stopIfTrue="1" operator="equal">
      <formula>"High"</formula>
    </cfRule>
    <cfRule type="cellIs" dxfId="4408" priority="3229" stopIfTrue="1" operator="equal">
      <formula>"Moderate"</formula>
    </cfRule>
  </conditionalFormatting>
  <conditionalFormatting sqref="GC6">
    <cfRule type="cellIs" dxfId="4407" priority="3226" stopIfTrue="1" operator="equal">
      <formula>"Y"</formula>
    </cfRule>
  </conditionalFormatting>
  <conditionalFormatting sqref="GC9">
    <cfRule type="cellIs" dxfId="4406" priority="3223" stopIfTrue="1" operator="equal">
      <formula>"Very High"</formula>
    </cfRule>
    <cfRule type="cellIs" dxfId="4405" priority="3224" stopIfTrue="1" operator="equal">
      <formula>"High"</formula>
    </cfRule>
    <cfRule type="cellIs" dxfId="4404" priority="3225" stopIfTrue="1" operator="equal">
      <formula>"Moderate"</formula>
    </cfRule>
  </conditionalFormatting>
  <conditionalFormatting sqref="GC9">
    <cfRule type="cellIs" dxfId="4403" priority="3222" stopIfTrue="1" operator="equal">
      <formula>"Y"</formula>
    </cfRule>
  </conditionalFormatting>
  <conditionalFormatting sqref="GC14">
    <cfRule type="cellIs" dxfId="4402" priority="3219" stopIfTrue="1" operator="equal">
      <formula>"Very High"</formula>
    </cfRule>
    <cfRule type="cellIs" dxfId="4401" priority="3220" stopIfTrue="1" operator="equal">
      <formula>"High"</formula>
    </cfRule>
    <cfRule type="cellIs" dxfId="4400" priority="3221" stopIfTrue="1" operator="equal">
      <formula>"Moderate"</formula>
    </cfRule>
  </conditionalFormatting>
  <conditionalFormatting sqref="GC14">
    <cfRule type="cellIs" dxfId="4399" priority="3218" stopIfTrue="1" operator="equal">
      <formula>"Y"</formula>
    </cfRule>
  </conditionalFormatting>
  <conditionalFormatting sqref="GC20">
    <cfRule type="cellIs" dxfId="4398" priority="3215" stopIfTrue="1" operator="equal">
      <formula>"Very High"</formula>
    </cfRule>
    <cfRule type="cellIs" dxfId="4397" priority="3216" stopIfTrue="1" operator="equal">
      <formula>"High"</formula>
    </cfRule>
    <cfRule type="cellIs" dxfId="4396" priority="3217" stopIfTrue="1" operator="equal">
      <formula>"Moderate"</formula>
    </cfRule>
  </conditionalFormatting>
  <conditionalFormatting sqref="GC20">
    <cfRule type="cellIs" dxfId="4395" priority="3214" stopIfTrue="1" operator="equal">
      <formula>"Y"</formula>
    </cfRule>
  </conditionalFormatting>
  <conditionalFormatting sqref="GC21">
    <cfRule type="cellIs" dxfId="4394" priority="3211" stopIfTrue="1" operator="equal">
      <formula>"Very High"</formula>
    </cfRule>
    <cfRule type="cellIs" dxfId="4393" priority="3212" stopIfTrue="1" operator="equal">
      <formula>"High"</formula>
    </cfRule>
    <cfRule type="cellIs" dxfId="4392" priority="3213" stopIfTrue="1" operator="equal">
      <formula>"Moderate"</formula>
    </cfRule>
  </conditionalFormatting>
  <conditionalFormatting sqref="GC21">
    <cfRule type="cellIs" dxfId="4391" priority="3210" stopIfTrue="1" operator="equal">
      <formula>"Y"</formula>
    </cfRule>
  </conditionalFormatting>
  <conditionalFormatting sqref="GC22">
    <cfRule type="cellIs" dxfId="4390" priority="3207" stopIfTrue="1" operator="equal">
      <formula>"Very High"</formula>
    </cfRule>
    <cfRule type="cellIs" dxfId="4389" priority="3208" stopIfTrue="1" operator="equal">
      <formula>"High"</formula>
    </cfRule>
    <cfRule type="cellIs" dxfId="4388" priority="3209" stopIfTrue="1" operator="equal">
      <formula>"Moderate"</formula>
    </cfRule>
  </conditionalFormatting>
  <conditionalFormatting sqref="GC22">
    <cfRule type="cellIs" dxfId="4387" priority="3206" stopIfTrue="1" operator="equal">
      <formula>"Y"</formula>
    </cfRule>
  </conditionalFormatting>
  <conditionalFormatting sqref="GC24">
    <cfRule type="cellIs" dxfId="4386" priority="3203" stopIfTrue="1" operator="equal">
      <formula>"Very High"</formula>
    </cfRule>
    <cfRule type="cellIs" dxfId="4385" priority="3204" stopIfTrue="1" operator="equal">
      <formula>"High"</formula>
    </cfRule>
    <cfRule type="cellIs" dxfId="4384" priority="3205" stopIfTrue="1" operator="equal">
      <formula>"Moderate"</formula>
    </cfRule>
  </conditionalFormatting>
  <conditionalFormatting sqref="GC24">
    <cfRule type="cellIs" dxfId="4383" priority="3202" stopIfTrue="1" operator="equal">
      <formula>"Y"</formula>
    </cfRule>
  </conditionalFormatting>
  <conditionalFormatting sqref="GC36">
    <cfRule type="cellIs" dxfId="4382" priority="3199" stopIfTrue="1" operator="equal">
      <formula>"Very High"</formula>
    </cfRule>
    <cfRule type="cellIs" dxfId="4381" priority="3200" stopIfTrue="1" operator="equal">
      <formula>"High"</formula>
    </cfRule>
    <cfRule type="cellIs" dxfId="4380" priority="3201" stopIfTrue="1" operator="equal">
      <formula>"Moderate"</formula>
    </cfRule>
  </conditionalFormatting>
  <conditionalFormatting sqref="GC36">
    <cfRule type="cellIs" dxfId="4379" priority="3198" stopIfTrue="1" operator="equal">
      <formula>"Y"</formula>
    </cfRule>
  </conditionalFormatting>
  <conditionalFormatting sqref="GC38">
    <cfRule type="cellIs" dxfId="4378" priority="3195" stopIfTrue="1" operator="equal">
      <formula>"Very High"</formula>
    </cfRule>
    <cfRule type="cellIs" dxfId="4377" priority="3196" stopIfTrue="1" operator="equal">
      <formula>"High"</formula>
    </cfRule>
    <cfRule type="cellIs" dxfId="4376" priority="3197" stopIfTrue="1" operator="equal">
      <formula>"Moderate"</formula>
    </cfRule>
  </conditionalFormatting>
  <conditionalFormatting sqref="GC38">
    <cfRule type="cellIs" dxfId="4375" priority="3194" stopIfTrue="1" operator="equal">
      <formula>"Y"</formula>
    </cfRule>
  </conditionalFormatting>
  <conditionalFormatting sqref="GC46">
    <cfRule type="cellIs" dxfId="4374" priority="3191" stopIfTrue="1" operator="equal">
      <formula>"Very High"</formula>
    </cfRule>
    <cfRule type="cellIs" dxfId="4373" priority="3192" stopIfTrue="1" operator="equal">
      <formula>"High"</formula>
    </cfRule>
    <cfRule type="cellIs" dxfId="4372" priority="3193" stopIfTrue="1" operator="equal">
      <formula>"Moderate"</formula>
    </cfRule>
  </conditionalFormatting>
  <conditionalFormatting sqref="GC46">
    <cfRule type="cellIs" dxfId="4371" priority="3190" stopIfTrue="1" operator="equal">
      <formula>"Y"</formula>
    </cfRule>
  </conditionalFormatting>
  <conditionalFormatting sqref="GC51">
    <cfRule type="cellIs" dxfId="4370" priority="3187" stopIfTrue="1" operator="equal">
      <formula>"Very High"</formula>
    </cfRule>
    <cfRule type="cellIs" dxfId="4369" priority="3188" stopIfTrue="1" operator="equal">
      <formula>"High"</formula>
    </cfRule>
    <cfRule type="cellIs" dxfId="4368" priority="3189" stopIfTrue="1" operator="equal">
      <formula>"Moderate"</formula>
    </cfRule>
  </conditionalFormatting>
  <conditionalFormatting sqref="GC51">
    <cfRule type="cellIs" dxfId="4367" priority="3186" stopIfTrue="1" operator="equal">
      <formula>"Y"</formula>
    </cfRule>
  </conditionalFormatting>
  <conditionalFormatting sqref="GC52">
    <cfRule type="cellIs" dxfId="4366" priority="3183" stopIfTrue="1" operator="equal">
      <formula>"Very High"</formula>
    </cfRule>
    <cfRule type="cellIs" dxfId="4365" priority="3184" stopIfTrue="1" operator="equal">
      <formula>"High"</formula>
    </cfRule>
    <cfRule type="cellIs" dxfId="4364" priority="3185" stopIfTrue="1" operator="equal">
      <formula>"Moderate"</formula>
    </cfRule>
  </conditionalFormatting>
  <conditionalFormatting sqref="GC52">
    <cfRule type="cellIs" dxfId="4363" priority="3182" stopIfTrue="1" operator="equal">
      <formula>"Y"</formula>
    </cfRule>
  </conditionalFormatting>
  <conditionalFormatting sqref="GC57">
    <cfRule type="cellIs" dxfId="4362" priority="3179" stopIfTrue="1" operator="equal">
      <formula>"Very High"</formula>
    </cfRule>
    <cfRule type="cellIs" dxfId="4361" priority="3180" stopIfTrue="1" operator="equal">
      <formula>"High"</formula>
    </cfRule>
    <cfRule type="cellIs" dxfId="4360" priority="3181" stopIfTrue="1" operator="equal">
      <formula>"Moderate"</formula>
    </cfRule>
  </conditionalFormatting>
  <conditionalFormatting sqref="GC57">
    <cfRule type="cellIs" dxfId="4359" priority="3178" stopIfTrue="1" operator="equal">
      <formula>"Y"</formula>
    </cfRule>
  </conditionalFormatting>
  <conditionalFormatting sqref="GX5 GX10:GX13 GX15:GX19 GX23 GX25:GX35 GX37 GX39:GX45 GX47:GX50 GX8 GX53:GX56 GX58:GX74">
    <cfRule type="cellIs" dxfId="4358" priority="3175" stopIfTrue="1" operator="equal">
      <formula>"Very High"</formula>
    </cfRule>
    <cfRule type="cellIs" dxfId="4357" priority="3176" stopIfTrue="1" operator="equal">
      <formula>"High"</formula>
    </cfRule>
    <cfRule type="cellIs" dxfId="4356" priority="3177" stopIfTrue="1" operator="equal">
      <formula>"Moderate"</formula>
    </cfRule>
  </conditionalFormatting>
  <conditionalFormatting sqref="GX10:GX13 GX15:GX19 GX23 GX25:GX35 GX37 GX39:GX45 GX47:GX50 GX8 GX53:GX56 GX58:GX1048576">
    <cfRule type="cellIs" dxfId="4355" priority="3174" stopIfTrue="1" operator="equal">
      <formula>"Y"</formula>
    </cfRule>
  </conditionalFormatting>
  <conditionalFormatting sqref="GX7">
    <cfRule type="cellIs" dxfId="4354" priority="3171" stopIfTrue="1" operator="equal">
      <formula>"Very High"</formula>
    </cfRule>
    <cfRule type="cellIs" dxfId="4353" priority="3172" stopIfTrue="1" operator="equal">
      <formula>"High"</formula>
    </cfRule>
    <cfRule type="cellIs" dxfId="4352" priority="3173" stopIfTrue="1" operator="equal">
      <formula>"Moderate"</formula>
    </cfRule>
  </conditionalFormatting>
  <conditionalFormatting sqref="GX7">
    <cfRule type="cellIs" dxfId="4351" priority="3170" stopIfTrue="1" operator="equal">
      <formula>"Y"</formula>
    </cfRule>
  </conditionalFormatting>
  <conditionalFormatting sqref="GX6">
    <cfRule type="cellIs" dxfId="4350" priority="3167" stopIfTrue="1" operator="equal">
      <formula>"Very High"</formula>
    </cfRule>
    <cfRule type="cellIs" dxfId="4349" priority="3168" stopIfTrue="1" operator="equal">
      <formula>"High"</formula>
    </cfRule>
    <cfRule type="cellIs" dxfId="4348" priority="3169" stopIfTrue="1" operator="equal">
      <formula>"Moderate"</formula>
    </cfRule>
  </conditionalFormatting>
  <conditionalFormatting sqref="GX6">
    <cfRule type="cellIs" dxfId="4347" priority="3166" stopIfTrue="1" operator="equal">
      <formula>"Y"</formula>
    </cfRule>
  </conditionalFormatting>
  <conditionalFormatting sqref="GX9">
    <cfRule type="cellIs" dxfId="4346" priority="3163" stopIfTrue="1" operator="equal">
      <formula>"Very High"</formula>
    </cfRule>
    <cfRule type="cellIs" dxfId="4345" priority="3164" stopIfTrue="1" operator="equal">
      <formula>"High"</formula>
    </cfRule>
    <cfRule type="cellIs" dxfId="4344" priority="3165" stopIfTrue="1" operator="equal">
      <formula>"Moderate"</formula>
    </cfRule>
  </conditionalFormatting>
  <conditionalFormatting sqref="GX9">
    <cfRule type="cellIs" dxfId="4343" priority="3162" stopIfTrue="1" operator="equal">
      <formula>"Y"</formula>
    </cfRule>
  </conditionalFormatting>
  <conditionalFormatting sqref="GX14">
    <cfRule type="cellIs" dxfId="4342" priority="3159" stopIfTrue="1" operator="equal">
      <formula>"Very High"</formula>
    </cfRule>
    <cfRule type="cellIs" dxfId="4341" priority="3160" stopIfTrue="1" operator="equal">
      <formula>"High"</formula>
    </cfRule>
    <cfRule type="cellIs" dxfId="4340" priority="3161" stopIfTrue="1" operator="equal">
      <formula>"Moderate"</formula>
    </cfRule>
  </conditionalFormatting>
  <conditionalFormatting sqref="GX14">
    <cfRule type="cellIs" dxfId="4339" priority="3158" stopIfTrue="1" operator="equal">
      <formula>"Y"</formula>
    </cfRule>
  </conditionalFormatting>
  <conditionalFormatting sqref="GX20">
    <cfRule type="cellIs" dxfId="4338" priority="3155" stopIfTrue="1" operator="equal">
      <formula>"Very High"</formula>
    </cfRule>
    <cfRule type="cellIs" dxfId="4337" priority="3156" stopIfTrue="1" operator="equal">
      <formula>"High"</formula>
    </cfRule>
    <cfRule type="cellIs" dxfId="4336" priority="3157" stopIfTrue="1" operator="equal">
      <formula>"Moderate"</formula>
    </cfRule>
  </conditionalFormatting>
  <conditionalFormatting sqref="GX20">
    <cfRule type="cellIs" dxfId="4335" priority="3154" stopIfTrue="1" operator="equal">
      <formula>"Y"</formula>
    </cfRule>
  </conditionalFormatting>
  <conditionalFormatting sqref="GX21">
    <cfRule type="cellIs" dxfId="4334" priority="3151" stopIfTrue="1" operator="equal">
      <formula>"Very High"</formula>
    </cfRule>
    <cfRule type="cellIs" dxfId="4333" priority="3152" stopIfTrue="1" operator="equal">
      <formula>"High"</formula>
    </cfRule>
    <cfRule type="cellIs" dxfId="4332" priority="3153" stopIfTrue="1" operator="equal">
      <formula>"Moderate"</formula>
    </cfRule>
  </conditionalFormatting>
  <conditionalFormatting sqref="GX21">
    <cfRule type="cellIs" dxfId="4331" priority="3150" stopIfTrue="1" operator="equal">
      <formula>"Y"</formula>
    </cfRule>
  </conditionalFormatting>
  <conditionalFormatting sqref="GX22">
    <cfRule type="cellIs" dxfId="4330" priority="3147" stopIfTrue="1" operator="equal">
      <formula>"Very High"</formula>
    </cfRule>
    <cfRule type="cellIs" dxfId="4329" priority="3148" stopIfTrue="1" operator="equal">
      <formula>"High"</formula>
    </cfRule>
    <cfRule type="cellIs" dxfId="4328" priority="3149" stopIfTrue="1" operator="equal">
      <formula>"Moderate"</formula>
    </cfRule>
  </conditionalFormatting>
  <conditionalFormatting sqref="GX22">
    <cfRule type="cellIs" dxfId="4327" priority="3146" stopIfTrue="1" operator="equal">
      <formula>"Y"</formula>
    </cfRule>
  </conditionalFormatting>
  <conditionalFormatting sqref="GX24">
    <cfRule type="cellIs" dxfId="4326" priority="3143" stopIfTrue="1" operator="equal">
      <formula>"Very High"</formula>
    </cfRule>
    <cfRule type="cellIs" dxfId="4325" priority="3144" stopIfTrue="1" operator="equal">
      <formula>"High"</formula>
    </cfRule>
    <cfRule type="cellIs" dxfId="4324" priority="3145" stopIfTrue="1" operator="equal">
      <formula>"Moderate"</formula>
    </cfRule>
  </conditionalFormatting>
  <conditionalFormatting sqref="GX24">
    <cfRule type="cellIs" dxfId="4323" priority="3142" stopIfTrue="1" operator="equal">
      <formula>"Y"</formula>
    </cfRule>
  </conditionalFormatting>
  <conditionalFormatting sqref="GX36">
    <cfRule type="cellIs" dxfId="4322" priority="3139" stopIfTrue="1" operator="equal">
      <formula>"Very High"</formula>
    </cfRule>
    <cfRule type="cellIs" dxfId="4321" priority="3140" stopIfTrue="1" operator="equal">
      <formula>"High"</formula>
    </cfRule>
    <cfRule type="cellIs" dxfId="4320" priority="3141" stopIfTrue="1" operator="equal">
      <formula>"Moderate"</formula>
    </cfRule>
  </conditionalFormatting>
  <conditionalFormatting sqref="GX36">
    <cfRule type="cellIs" dxfId="4319" priority="3138" stopIfTrue="1" operator="equal">
      <formula>"Y"</formula>
    </cfRule>
  </conditionalFormatting>
  <conditionalFormatting sqref="GX38">
    <cfRule type="cellIs" dxfId="4318" priority="3135" stopIfTrue="1" operator="equal">
      <formula>"Very High"</formula>
    </cfRule>
    <cfRule type="cellIs" dxfId="4317" priority="3136" stopIfTrue="1" operator="equal">
      <formula>"High"</formula>
    </cfRule>
    <cfRule type="cellIs" dxfId="4316" priority="3137" stopIfTrue="1" operator="equal">
      <formula>"Moderate"</formula>
    </cfRule>
  </conditionalFormatting>
  <conditionalFormatting sqref="GX38">
    <cfRule type="cellIs" dxfId="4315" priority="3134" stopIfTrue="1" operator="equal">
      <formula>"Y"</formula>
    </cfRule>
  </conditionalFormatting>
  <conditionalFormatting sqref="GX46">
    <cfRule type="cellIs" dxfId="4314" priority="3131" stopIfTrue="1" operator="equal">
      <formula>"Very High"</formula>
    </cfRule>
    <cfRule type="cellIs" dxfId="4313" priority="3132" stopIfTrue="1" operator="equal">
      <formula>"High"</formula>
    </cfRule>
    <cfRule type="cellIs" dxfId="4312" priority="3133" stopIfTrue="1" operator="equal">
      <formula>"Moderate"</formula>
    </cfRule>
  </conditionalFormatting>
  <conditionalFormatting sqref="GX46">
    <cfRule type="cellIs" dxfId="4311" priority="3130" stopIfTrue="1" operator="equal">
      <formula>"Y"</formula>
    </cfRule>
  </conditionalFormatting>
  <conditionalFormatting sqref="GX51">
    <cfRule type="cellIs" dxfId="4310" priority="3127" stopIfTrue="1" operator="equal">
      <formula>"Very High"</formula>
    </cfRule>
    <cfRule type="cellIs" dxfId="4309" priority="3128" stopIfTrue="1" operator="equal">
      <formula>"High"</formula>
    </cfRule>
    <cfRule type="cellIs" dxfId="4308" priority="3129" stopIfTrue="1" operator="equal">
      <formula>"Moderate"</formula>
    </cfRule>
  </conditionalFormatting>
  <conditionalFormatting sqref="GX51">
    <cfRule type="cellIs" dxfId="4307" priority="3126" stopIfTrue="1" operator="equal">
      <formula>"Y"</formula>
    </cfRule>
  </conditionalFormatting>
  <conditionalFormatting sqref="GX52">
    <cfRule type="cellIs" dxfId="4306" priority="3123" stopIfTrue="1" operator="equal">
      <formula>"Very High"</formula>
    </cfRule>
    <cfRule type="cellIs" dxfId="4305" priority="3124" stopIfTrue="1" operator="equal">
      <formula>"High"</formula>
    </cfRule>
    <cfRule type="cellIs" dxfId="4304" priority="3125" stopIfTrue="1" operator="equal">
      <formula>"Moderate"</formula>
    </cfRule>
  </conditionalFormatting>
  <conditionalFormatting sqref="GX52">
    <cfRule type="cellIs" dxfId="4303" priority="3122" stopIfTrue="1" operator="equal">
      <formula>"Y"</formula>
    </cfRule>
  </conditionalFormatting>
  <conditionalFormatting sqref="GX57">
    <cfRule type="cellIs" dxfId="4302" priority="3119" stopIfTrue="1" operator="equal">
      <formula>"Very High"</formula>
    </cfRule>
    <cfRule type="cellIs" dxfId="4301" priority="3120" stopIfTrue="1" operator="equal">
      <formula>"High"</formula>
    </cfRule>
    <cfRule type="cellIs" dxfId="4300" priority="3121" stopIfTrue="1" operator="equal">
      <formula>"Moderate"</formula>
    </cfRule>
  </conditionalFormatting>
  <conditionalFormatting sqref="GX57">
    <cfRule type="cellIs" dxfId="4299" priority="3118" stopIfTrue="1" operator="equal">
      <formula>"Y"</formula>
    </cfRule>
  </conditionalFormatting>
  <conditionalFormatting sqref="L6">
    <cfRule type="cellIs" dxfId="4298" priority="3115" stopIfTrue="1" operator="equal">
      <formula>"Very High"</formula>
    </cfRule>
    <cfRule type="cellIs" dxfId="4297" priority="3116" stopIfTrue="1" operator="equal">
      <formula>"High"</formula>
    </cfRule>
    <cfRule type="cellIs" dxfId="4296" priority="3117" stopIfTrue="1" operator="equal">
      <formula>"Moderate"</formula>
    </cfRule>
  </conditionalFormatting>
  <conditionalFormatting sqref="R6">
    <cfRule type="cellIs" dxfId="4295" priority="3112" stopIfTrue="1" operator="equal">
      <formula>"Very High"</formula>
    </cfRule>
    <cfRule type="cellIs" dxfId="4294" priority="3113" stopIfTrue="1" operator="equal">
      <formula>"High"</formula>
    </cfRule>
    <cfRule type="cellIs" dxfId="4293" priority="3114" stopIfTrue="1" operator="equal">
      <formula>"Moderate"</formula>
    </cfRule>
  </conditionalFormatting>
  <conditionalFormatting sqref="G6:J6 L6:P6 R6">
    <cfRule type="cellIs" dxfId="4292" priority="3111" stopIfTrue="1" operator="equal">
      <formula>"Y"</formula>
    </cfRule>
  </conditionalFormatting>
  <conditionalFormatting sqref="L7">
    <cfRule type="cellIs" dxfId="4291" priority="3108" stopIfTrue="1" operator="equal">
      <formula>"Very High"</formula>
    </cfRule>
    <cfRule type="cellIs" dxfId="4290" priority="3109" stopIfTrue="1" operator="equal">
      <formula>"High"</formula>
    </cfRule>
    <cfRule type="cellIs" dxfId="4289" priority="3110" stopIfTrue="1" operator="equal">
      <formula>"Moderate"</formula>
    </cfRule>
  </conditionalFormatting>
  <conditionalFormatting sqref="R7">
    <cfRule type="cellIs" dxfId="4288" priority="3105" stopIfTrue="1" operator="equal">
      <formula>"Very High"</formula>
    </cfRule>
    <cfRule type="cellIs" dxfId="4287" priority="3106" stopIfTrue="1" operator="equal">
      <formula>"High"</formula>
    </cfRule>
    <cfRule type="cellIs" dxfId="4286" priority="3107" stopIfTrue="1" operator="equal">
      <formula>"Moderate"</formula>
    </cfRule>
  </conditionalFormatting>
  <conditionalFormatting sqref="G7:J7 L7:P7 R7">
    <cfRule type="cellIs" dxfId="4285" priority="3104" stopIfTrue="1" operator="equal">
      <formula>"Y"</formula>
    </cfRule>
  </conditionalFormatting>
  <conditionalFormatting sqref="L9">
    <cfRule type="cellIs" dxfId="4284" priority="3101" stopIfTrue="1" operator="equal">
      <formula>"Very High"</formula>
    </cfRule>
    <cfRule type="cellIs" dxfId="4283" priority="3102" stopIfTrue="1" operator="equal">
      <formula>"High"</formula>
    </cfRule>
    <cfRule type="cellIs" dxfId="4282" priority="3103" stopIfTrue="1" operator="equal">
      <formula>"Moderate"</formula>
    </cfRule>
  </conditionalFormatting>
  <conditionalFormatting sqref="G9:J9 L9:P9">
    <cfRule type="cellIs" dxfId="4281" priority="3097" stopIfTrue="1" operator="equal">
      <formula>"Y"</formula>
    </cfRule>
  </conditionalFormatting>
  <conditionalFormatting sqref="L20">
    <cfRule type="cellIs" dxfId="4280" priority="3087" stopIfTrue="1" operator="equal">
      <formula>"Very High"</formula>
    </cfRule>
    <cfRule type="cellIs" dxfId="4279" priority="3088" stopIfTrue="1" operator="equal">
      <formula>"High"</formula>
    </cfRule>
    <cfRule type="cellIs" dxfId="4278" priority="3089" stopIfTrue="1" operator="equal">
      <formula>"Moderate"</formula>
    </cfRule>
  </conditionalFormatting>
  <conditionalFormatting sqref="R20">
    <cfRule type="cellIs" dxfId="4277" priority="3084" stopIfTrue="1" operator="equal">
      <formula>"Very High"</formula>
    </cfRule>
    <cfRule type="cellIs" dxfId="4276" priority="3085" stopIfTrue="1" operator="equal">
      <formula>"High"</formula>
    </cfRule>
    <cfRule type="cellIs" dxfId="4275" priority="3086" stopIfTrue="1" operator="equal">
      <formula>"Moderate"</formula>
    </cfRule>
  </conditionalFormatting>
  <conditionalFormatting sqref="G20:J20 L20:P20 R20">
    <cfRule type="cellIs" dxfId="4274" priority="3083" stopIfTrue="1" operator="equal">
      <formula>"Y"</formula>
    </cfRule>
  </conditionalFormatting>
  <conditionalFormatting sqref="L21">
    <cfRule type="cellIs" dxfId="4273" priority="3080" stopIfTrue="1" operator="equal">
      <formula>"Very High"</formula>
    </cfRule>
    <cfRule type="cellIs" dxfId="4272" priority="3081" stopIfTrue="1" operator="equal">
      <formula>"High"</formula>
    </cfRule>
    <cfRule type="cellIs" dxfId="4271" priority="3082" stopIfTrue="1" operator="equal">
      <formula>"Moderate"</formula>
    </cfRule>
  </conditionalFormatting>
  <conditionalFormatting sqref="R21">
    <cfRule type="cellIs" dxfId="4270" priority="3077" stopIfTrue="1" operator="equal">
      <formula>"Very High"</formula>
    </cfRule>
    <cfRule type="cellIs" dxfId="4269" priority="3078" stopIfTrue="1" operator="equal">
      <formula>"High"</formula>
    </cfRule>
    <cfRule type="cellIs" dxfId="4268" priority="3079" stopIfTrue="1" operator="equal">
      <formula>"Moderate"</formula>
    </cfRule>
  </conditionalFormatting>
  <conditionalFormatting sqref="G21:J21 L21:P21 R21">
    <cfRule type="cellIs" dxfId="4267" priority="3076" stopIfTrue="1" operator="equal">
      <formula>"Y"</formula>
    </cfRule>
  </conditionalFormatting>
  <conditionalFormatting sqref="L22">
    <cfRule type="cellIs" dxfId="4266" priority="3073" stopIfTrue="1" operator="equal">
      <formula>"Very High"</formula>
    </cfRule>
    <cfRule type="cellIs" dxfId="4265" priority="3074" stopIfTrue="1" operator="equal">
      <formula>"High"</formula>
    </cfRule>
    <cfRule type="cellIs" dxfId="4264" priority="3075" stopIfTrue="1" operator="equal">
      <formula>"Moderate"</formula>
    </cfRule>
  </conditionalFormatting>
  <conditionalFormatting sqref="R22">
    <cfRule type="cellIs" dxfId="4263" priority="3070" stopIfTrue="1" operator="equal">
      <formula>"Very High"</formula>
    </cfRule>
    <cfRule type="cellIs" dxfId="4262" priority="3071" stopIfTrue="1" operator="equal">
      <formula>"High"</formula>
    </cfRule>
    <cfRule type="cellIs" dxfId="4261" priority="3072" stopIfTrue="1" operator="equal">
      <formula>"Moderate"</formula>
    </cfRule>
  </conditionalFormatting>
  <conditionalFormatting sqref="G22:J22 L22:P22 R22">
    <cfRule type="cellIs" dxfId="4260" priority="3069" stopIfTrue="1" operator="equal">
      <formula>"Y"</formula>
    </cfRule>
  </conditionalFormatting>
  <conditionalFormatting sqref="L36">
    <cfRule type="cellIs" dxfId="4259" priority="3059" stopIfTrue="1" operator="equal">
      <formula>"Very High"</formula>
    </cfRule>
    <cfRule type="cellIs" dxfId="4258" priority="3060" stopIfTrue="1" operator="equal">
      <formula>"High"</formula>
    </cfRule>
    <cfRule type="cellIs" dxfId="4257" priority="3061" stopIfTrue="1" operator="equal">
      <formula>"Moderate"</formula>
    </cfRule>
  </conditionalFormatting>
  <conditionalFormatting sqref="R36">
    <cfRule type="cellIs" dxfId="4256" priority="3056" stopIfTrue="1" operator="equal">
      <formula>"Very High"</formula>
    </cfRule>
    <cfRule type="cellIs" dxfId="4255" priority="3057" stopIfTrue="1" operator="equal">
      <formula>"High"</formula>
    </cfRule>
    <cfRule type="cellIs" dxfId="4254" priority="3058" stopIfTrue="1" operator="equal">
      <formula>"Moderate"</formula>
    </cfRule>
  </conditionalFormatting>
  <conditionalFormatting sqref="G36:J36 L36:P36 R36">
    <cfRule type="cellIs" dxfId="4253" priority="3055" stopIfTrue="1" operator="equal">
      <formula>"Y"</formula>
    </cfRule>
  </conditionalFormatting>
  <conditionalFormatting sqref="L38">
    <cfRule type="cellIs" dxfId="4252" priority="3052" stopIfTrue="1" operator="equal">
      <formula>"Very High"</formula>
    </cfRule>
    <cfRule type="cellIs" dxfId="4251" priority="3053" stopIfTrue="1" operator="equal">
      <formula>"High"</formula>
    </cfRule>
    <cfRule type="cellIs" dxfId="4250" priority="3054" stopIfTrue="1" operator="equal">
      <formula>"Moderate"</formula>
    </cfRule>
  </conditionalFormatting>
  <conditionalFormatting sqref="R38">
    <cfRule type="cellIs" dxfId="4249" priority="3049" stopIfTrue="1" operator="equal">
      <formula>"Very High"</formula>
    </cfRule>
    <cfRule type="cellIs" dxfId="4248" priority="3050" stopIfTrue="1" operator="equal">
      <formula>"High"</formula>
    </cfRule>
    <cfRule type="cellIs" dxfId="4247" priority="3051" stopIfTrue="1" operator="equal">
      <formula>"Moderate"</formula>
    </cfRule>
  </conditionalFormatting>
  <conditionalFormatting sqref="G38:J38 L38:P38 R38">
    <cfRule type="cellIs" dxfId="4246" priority="3048" stopIfTrue="1" operator="equal">
      <formula>"Y"</formula>
    </cfRule>
  </conditionalFormatting>
  <conditionalFormatting sqref="L51">
    <cfRule type="cellIs" dxfId="4245" priority="3038" stopIfTrue="1" operator="equal">
      <formula>"Very High"</formula>
    </cfRule>
    <cfRule type="cellIs" dxfId="4244" priority="3039" stopIfTrue="1" operator="equal">
      <formula>"High"</formula>
    </cfRule>
    <cfRule type="cellIs" dxfId="4243" priority="3040" stopIfTrue="1" operator="equal">
      <formula>"Moderate"</formula>
    </cfRule>
  </conditionalFormatting>
  <conditionalFormatting sqref="R51">
    <cfRule type="cellIs" dxfId="4242" priority="3035" stopIfTrue="1" operator="equal">
      <formula>"Very High"</formula>
    </cfRule>
    <cfRule type="cellIs" dxfId="4241" priority="3036" stopIfTrue="1" operator="equal">
      <formula>"High"</formula>
    </cfRule>
    <cfRule type="cellIs" dxfId="4240" priority="3037" stopIfTrue="1" operator="equal">
      <formula>"Moderate"</formula>
    </cfRule>
  </conditionalFormatting>
  <conditionalFormatting sqref="G51:J51 L51:P51 R51">
    <cfRule type="cellIs" dxfId="4239" priority="3034" stopIfTrue="1" operator="equal">
      <formula>"Y"</formula>
    </cfRule>
  </conditionalFormatting>
  <conditionalFormatting sqref="L52">
    <cfRule type="cellIs" dxfId="4238" priority="3031" stopIfTrue="1" operator="equal">
      <formula>"Very High"</formula>
    </cfRule>
    <cfRule type="cellIs" dxfId="4237" priority="3032" stopIfTrue="1" operator="equal">
      <formula>"High"</formula>
    </cfRule>
    <cfRule type="cellIs" dxfId="4236" priority="3033" stopIfTrue="1" operator="equal">
      <formula>"Moderate"</formula>
    </cfRule>
  </conditionalFormatting>
  <conditionalFormatting sqref="R52">
    <cfRule type="cellIs" dxfId="4235" priority="3028" stopIfTrue="1" operator="equal">
      <formula>"Very High"</formula>
    </cfRule>
    <cfRule type="cellIs" dxfId="4234" priority="3029" stopIfTrue="1" operator="equal">
      <formula>"High"</formula>
    </cfRule>
    <cfRule type="cellIs" dxfId="4233" priority="3030" stopIfTrue="1" operator="equal">
      <formula>"Moderate"</formula>
    </cfRule>
  </conditionalFormatting>
  <conditionalFormatting sqref="G52:J52 L52:P52 R52">
    <cfRule type="cellIs" dxfId="4232" priority="3027" stopIfTrue="1" operator="equal">
      <formula>"Y"</formula>
    </cfRule>
  </conditionalFormatting>
  <conditionalFormatting sqref="L57">
    <cfRule type="cellIs" dxfId="4231" priority="3024" stopIfTrue="1" operator="equal">
      <formula>"Very High"</formula>
    </cfRule>
    <cfRule type="cellIs" dxfId="4230" priority="3025" stopIfTrue="1" operator="equal">
      <formula>"High"</formula>
    </cfRule>
    <cfRule type="cellIs" dxfId="4229" priority="3026" stopIfTrue="1" operator="equal">
      <formula>"Moderate"</formula>
    </cfRule>
  </conditionalFormatting>
  <conditionalFormatting sqref="R57">
    <cfRule type="cellIs" dxfId="4228" priority="3021" stopIfTrue="1" operator="equal">
      <formula>"Very High"</formula>
    </cfRule>
    <cfRule type="cellIs" dxfId="4227" priority="3022" stopIfTrue="1" operator="equal">
      <formula>"High"</formula>
    </cfRule>
    <cfRule type="cellIs" dxfId="4226" priority="3023" stopIfTrue="1" operator="equal">
      <formula>"Moderate"</formula>
    </cfRule>
  </conditionalFormatting>
  <conditionalFormatting sqref="G57:J57 L57:P57 R57">
    <cfRule type="cellIs" dxfId="4225" priority="3020" stopIfTrue="1" operator="equal">
      <formula>"Y"</formula>
    </cfRule>
  </conditionalFormatting>
  <conditionalFormatting sqref="AF6">
    <cfRule type="cellIs" dxfId="4224" priority="3017" stopIfTrue="1" operator="equal">
      <formula>"Very High"</formula>
    </cfRule>
    <cfRule type="cellIs" dxfId="4223" priority="3018" stopIfTrue="1" operator="equal">
      <formula>"High"</formula>
    </cfRule>
    <cfRule type="cellIs" dxfId="4222" priority="3019" stopIfTrue="1" operator="equal">
      <formula>"Moderate"</formula>
    </cfRule>
  </conditionalFormatting>
  <conditionalFormatting sqref="AL6">
    <cfRule type="cellIs" dxfId="4221" priority="3014" stopIfTrue="1" operator="equal">
      <formula>"Very High"</formula>
    </cfRule>
    <cfRule type="cellIs" dxfId="4220" priority="3015" stopIfTrue="1" operator="equal">
      <formula>"High"</formula>
    </cfRule>
    <cfRule type="cellIs" dxfId="4219" priority="3016" stopIfTrue="1" operator="equal">
      <formula>"Moderate"</formula>
    </cfRule>
  </conditionalFormatting>
  <conditionalFormatting sqref="AA6:AD6 AF6:AJ6 AL6">
    <cfRule type="cellIs" dxfId="4218" priority="3013" stopIfTrue="1" operator="equal">
      <formula>"Y"</formula>
    </cfRule>
  </conditionalFormatting>
  <conditionalFormatting sqref="AF7">
    <cfRule type="cellIs" dxfId="4217" priority="3010" stopIfTrue="1" operator="equal">
      <formula>"Very High"</formula>
    </cfRule>
    <cfRule type="cellIs" dxfId="4216" priority="3011" stopIfTrue="1" operator="equal">
      <formula>"High"</formula>
    </cfRule>
    <cfRule type="cellIs" dxfId="4215" priority="3012" stopIfTrue="1" operator="equal">
      <formula>"Moderate"</formula>
    </cfRule>
  </conditionalFormatting>
  <conditionalFormatting sqref="AL7">
    <cfRule type="cellIs" dxfId="4214" priority="3007" stopIfTrue="1" operator="equal">
      <formula>"Very High"</formula>
    </cfRule>
    <cfRule type="cellIs" dxfId="4213" priority="3008" stopIfTrue="1" operator="equal">
      <formula>"High"</formula>
    </cfRule>
    <cfRule type="cellIs" dxfId="4212" priority="3009" stopIfTrue="1" operator="equal">
      <formula>"Moderate"</formula>
    </cfRule>
  </conditionalFormatting>
  <conditionalFormatting sqref="AA7:AD7 AF7:AJ7 AL7">
    <cfRule type="cellIs" dxfId="4211" priority="3006" stopIfTrue="1" operator="equal">
      <formula>"Y"</formula>
    </cfRule>
  </conditionalFormatting>
  <conditionalFormatting sqref="AF20:AF22">
    <cfRule type="cellIs" dxfId="4210" priority="2996" stopIfTrue="1" operator="equal">
      <formula>"Very High"</formula>
    </cfRule>
    <cfRule type="cellIs" dxfId="4209" priority="2997" stopIfTrue="1" operator="equal">
      <formula>"High"</formula>
    </cfRule>
    <cfRule type="cellIs" dxfId="4208" priority="2998" stopIfTrue="1" operator="equal">
      <formula>"Moderate"</formula>
    </cfRule>
  </conditionalFormatting>
  <conditionalFormatting sqref="AL20:AL22">
    <cfRule type="cellIs" dxfId="4207" priority="2993" stopIfTrue="1" operator="equal">
      <formula>"Very High"</formula>
    </cfRule>
    <cfRule type="cellIs" dxfId="4206" priority="2994" stopIfTrue="1" operator="equal">
      <formula>"High"</formula>
    </cfRule>
    <cfRule type="cellIs" dxfId="4205" priority="2995" stopIfTrue="1" operator="equal">
      <formula>"Moderate"</formula>
    </cfRule>
  </conditionalFormatting>
  <conditionalFormatting sqref="AA20:AD22 AF20:AJ22 AL20:AL22">
    <cfRule type="cellIs" dxfId="4204" priority="2992" stopIfTrue="1" operator="equal">
      <formula>"Y"</formula>
    </cfRule>
  </conditionalFormatting>
  <conditionalFormatting sqref="AF36">
    <cfRule type="cellIs" dxfId="4203" priority="2982" stopIfTrue="1" operator="equal">
      <formula>"Very High"</formula>
    </cfRule>
    <cfRule type="cellIs" dxfId="4202" priority="2983" stopIfTrue="1" operator="equal">
      <formula>"High"</formula>
    </cfRule>
    <cfRule type="cellIs" dxfId="4201" priority="2984" stopIfTrue="1" operator="equal">
      <formula>"Moderate"</formula>
    </cfRule>
  </conditionalFormatting>
  <conditionalFormatting sqref="AL36">
    <cfRule type="cellIs" dxfId="4200" priority="2979" stopIfTrue="1" operator="equal">
      <formula>"Very High"</formula>
    </cfRule>
    <cfRule type="cellIs" dxfId="4199" priority="2980" stopIfTrue="1" operator="equal">
      <formula>"High"</formula>
    </cfRule>
    <cfRule type="cellIs" dxfId="4198" priority="2981" stopIfTrue="1" operator="equal">
      <formula>"Moderate"</formula>
    </cfRule>
  </conditionalFormatting>
  <conditionalFormatting sqref="AA36:AD36 AF36:AJ36 AL36">
    <cfRule type="cellIs" dxfId="4197" priority="2978" stopIfTrue="1" operator="equal">
      <formula>"Y"</formula>
    </cfRule>
  </conditionalFormatting>
  <conditionalFormatting sqref="AF38">
    <cfRule type="cellIs" dxfId="4196" priority="2975" stopIfTrue="1" operator="equal">
      <formula>"Very High"</formula>
    </cfRule>
    <cfRule type="cellIs" dxfId="4195" priority="2976" stopIfTrue="1" operator="equal">
      <formula>"High"</formula>
    </cfRule>
    <cfRule type="cellIs" dxfId="4194" priority="2977" stopIfTrue="1" operator="equal">
      <formula>"Moderate"</formula>
    </cfRule>
  </conditionalFormatting>
  <conditionalFormatting sqref="AL38">
    <cfRule type="cellIs" dxfId="4193" priority="2972" stopIfTrue="1" operator="equal">
      <formula>"Very High"</formula>
    </cfRule>
    <cfRule type="cellIs" dxfId="4192" priority="2973" stopIfTrue="1" operator="equal">
      <formula>"High"</formula>
    </cfRule>
    <cfRule type="cellIs" dxfId="4191" priority="2974" stopIfTrue="1" operator="equal">
      <formula>"Moderate"</formula>
    </cfRule>
  </conditionalFormatting>
  <conditionalFormatting sqref="AA38:AD38 AF38:AJ38 AL38">
    <cfRule type="cellIs" dxfId="4190" priority="2971" stopIfTrue="1" operator="equal">
      <formula>"Y"</formula>
    </cfRule>
  </conditionalFormatting>
  <conditionalFormatting sqref="AF51:AF52">
    <cfRule type="cellIs" dxfId="4189" priority="2961" stopIfTrue="1" operator="equal">
      <formula>"Very High"</formula>
    </cfRule>
    <cfRule type="cellIs" dxfId="4188" priority="2962" stopIfTrue="1" operator="equal">
      <formula>"High"</formula>
    </cfRule>
    <cfRule type="cellIs" dxfId="4187" priority="2963" stopIfTrue="1" operator="equal">
      <formula>"Moderate"</formula>
    </cfRule>
  </conditionalFormatting>
  <conditionalFormatting sqref="AL51:AL52">
    <cfRule type="cellIs" dxfId="4186" priority="2958" stopIfTrue="1" operator="equal">
      <formula>"Very High"</formula>
    </cfRule>
    <cfRule type="cellIs" dxfId="4185" priority="2959" stopIfTrue="1" operator="equal">
      <formula>"High"</formula>
    </cfRule>
    <cfRule type="cellIs" dxfId="4184" priority="2960" stopIfTrue="1" operator="equal">
      <formula>"Moderate"</formula>
    </cfRule>
  </conditionalFormatting>
  <conditionalFormatting sqref="AA51:AD52 AF51:AJ52 AL51:AL52">
    <cfRule type="cellIs" dxfId="4183" priority="2957" stopIfTrue="1" operator="equal">
      <formula>"Y"</formula>
    </cfRule>
  </conditionalFormatting>
  <conditionalFormatting sqref="AF57">
    <cfRule type="cellIs" dxfId="4182" priority="2954" stopIfTrue="1" operator="equal">
      <formula>"Very High"</formula>
    </cfRule>
    <cfRule type="cellIs" dxfId="4181" priority="2955" stopIfTrue="1" operator="equal">
      <formula>"High"</formula>
    </cfRule>
    <cfRule type="cellIs" dxfId="4180" priority="2956" stopIfTrue="1" operator="equal">
      <formula>"Moderate"</formula>
    </cfRule>
  </conditionalFormatting>
  <conditionalFormatting sqref="AL57">
    <cfRule type="cellIs" dxfId="4179" priority="2951" stopIfTrue="1" operator="equal">
      <formula>"Very High"</formula>
    </cfRule>
    <cfRule type="cellIs" dxfId="4178" priority="2952" stopIfTrue="1" operator="equal">
      <formula>"High"</formula>
    </cfRule>
    <cfRule type="cellIs" dxfId="4177" priority="2953" stopIfTrue="1" operator="equal">
      <formula>"Moderate"</formula>
    </cfRule>
  </conditionalFormatting>
  <conditionalFormatting sqref="AA57:AD57 AF57:AJ57 AL57">
    <cfRule type="cellIs" dxfId="4176" priority="2950" stopIfTrue="1" operator="equal">
      <formula>"Y"</formula>
    </cfRule>
  </conditionalFormatting>
  <conditionalFormatting sqref="BT6">
    <cfRule type="cellIs" dxfId="4175" priority="2875" stopIfTrue="1" operator="equal">
      <formula>"Very High"</formula>
    </cfRule>
    <cfRule type="cellIs" dxfId="4174" priority="2876" stopIfTrue="1" operator="equal">
      <formula>"High"</formula>
    </cfRule>
    <cfRule type="cellIs" dxfId="4173" priority="2877" stopIfTrue="1" operator="equal">
      <formula>"Moderate"</formula>
    </cfRule>
  </conditionalFormatting>
  <conditionalFormatting sqref="BZ6">
    <cfRule type="cellIs" dxfId="4172" priority="2872" stopIfTrue="1" operator="equal">
      <formula>"Very High"</formula>
    </cfRule>
    <cfRule type="cellIs" dxfId="4171" priority="2873" stopIfTrue="1" operator="equal">
      <formula>"High"</formula>
    </cfRule>
    <cfRule type="cellIs" dxfId="4170" priority="2874" stopIfTrue="1" operator="equal">
      <formula>"Moderate"</formula>
    </cfRule>
  </conditionalFormatting>
  <conditionalFormatting sqref="BT7">
    <cfRule type="cellIs" dxfId="4169" priority="2869" stopIfTrue="1" operator="equal">
      <formula>"Very High"</formula>
    </cfRule>
    <cfRule type="cellIs" dxfId="4168" priority="2870" stopIfTrue="1" operator="equal">
      <formula>"High"</formula>
    </cfRule>
    <cfRule type="cellIs" dxfId="4167" priority="2871" stopIfTrue="1" operator="equal">
      <formula>"Moderate"</formula>
    </cfRule>
  </conditionalFormatting>
  <conditionalFormatting sqref="BZ7">
    <cfRule type="cellIs" dxfId="4166" priority="2866" stopIfTrue="1" operator="equal">
      <formula>"Very High"</formula>
    </cfRule>
    <cfRule type="cellIs" dxfId="4165" priority="2867" stopIfTrue="1" operator="equal">
      <formula>"High"</formula>
    </cfRule>
    <cfRule type="cellIs" dxfId="4164" priority="2868" stopIfTrue="1" operator="equal">
      <formula>"Moderate"</formula>
    </cfRule>
  </conditionalFormatting>
  <conditionalFormatting sqref="CO7">
    <cfRule type="cellIs" dxfId="4163" priority="2863" stopIfTrue="1" operator="equal">
      <formula>"Very High"</formula>
    </cfRule>
    <cfRule type="cellIs" dxfId="4162" priority="2864" stopIfTrue="1" operator="equal">
      <formula>"High"</formula>
    </cfRule>
    <cfRule type="cellIs" dxfId="4161" priority="2865" stopIfTrue="1" operator="equal">
      <formula>"Moderate"</formula>
    </cfRule>
  </conditionalFormatting>
  <conditionalFormatting sqref="CU7">
    <cfRule type="cellIs" dxfId="4160" priority="2860" stopIfTrue="1" operator="equal">
      <formula>"Very High"</formula>
    </cfRule>
    <cfRule type="cellIs" dxfId="4159" priority="2861" stopIfTrue="1" operator="equal">
      <formula>"High"</formula>
    </cfRule>
    <cfRule type="cellIs" dxfId="4158" priority="2862" stopIfTrue="1" operator="equal">
      <formula>"Moderate"</formula>
    </cfRule>
  </conditionalFormatting>
  <conditionalFormatting sqref="CO36">
    <cfRule type="cellIs" dxfId="4157" priority="2821" stopIfTrue="1" operator="equal">
      <formula>"Very High"</formula>
    </cfRule>
    <cfRule type="cellIs" dxfId="4156" priority="2822" stopIfTrue="1" operator="equal">
      <formula>"High"</formula>
    </cfRule>
    <cfRule type="cellIs" dxfId="4155" priority="2823" stopIfTrue="1" operator="equal">
      <formula>"Moderate"</formula>
    </cfRule>
  </conditionalFormatting>
  <conditionalFormatting sqref="CU36">
    <cfRule type="cellIs" dxfId="4154" priority="2818" stopIfTrue="1" operator="equal">
      <formula>"Very High"</formula>
    </cfRule>
    <cfRule type="cellIs" dxfId="4153" priority="2819" stopIfTrue="1" operator="equal">
      <formula>"High"</formula>
    </cfRule>
    <cfRule type="cellIs" dxfId="4152" priority="2820" stopIfTrue="1" operator="equal">
      <formula>"Moderate"</formula>
    </cfRule>
  </conditionalFormatting>
  <conditionalFormatting sqref="CO38">
    <cfRule type="cellIs" dxfId="4151" priority="2815" stopIfTrue="1" operator="equal">
      <formula>"Very High"</formula>
    </cfRule>
    <cfRule type="cellIs" dxfId="4150" priority="2816" stopIfTrue="1" operator="equal">
      <formula>"High"</formula>
    </cfRule>
    <cfRule type="cellIs" dxfId="4149" priority="2817" stopIfTrue="1" operator="equal">
      <formula>"Moderate"</formula>
    </cfRule>
  </conditionalFormatting>
  <conditionalFormatting sqref="CU38">
    <cfRule type="cellIs" dxfId="4148" priority="2812" stopIfTrue="1" operator="equal">
      <formula>"Very High"</formula>
    </cfRule>
    <cfRule type="cellIs" dxfId="4147" priority="2813" stopIfTrue="1" operator="equal">
      <formula>"High"</formula>
    </cfRule>
    <cfRule type="cellIs" dxfId="4146" priority="2814" stopIfTrue="1" operator="equal">
      <formula>"Moderate"</formula>
    </cfRule>
  </conditionalFormatting>
  <conditionalFormatting sqref="CO51">
    <cfRule type="cellIs" dxfId="4145" priority="2803" stopIfTrue="1" operator="equal">
      <formula>"Very High"</formula>
    </cfRule>
    <cfRule type="cellIs" dxfId="4144" priority="2804" stopIfTrue="1" operator="equal">
      <formula>"High"</formula>
    </cfRule>
    <cfRule type="cellIs" dxfId="4143" priority="2805" stopIfTrue="1" operator="equal">
      <formula>"Moderate"</formula>
    </cfRule>
  </conditionalFormatting>
  <conditionalFormatting sqref="CU51">
    <cfRule type="cellIs" dxfId="4142" priority="2800" stopIfTrue="1" operator="equal">
      <formula>"Very High"</formula>
    </cfRule>
    <cfRule type="cellIs" dxfId="4141" priority="2801" stopIfTrue="1" operator="equal">
      <formula>"High"</formula>
    </cfRule>
    <cfRule type="cellIs" dxfId="4140" priority="2802" stopIfTrue="1" operator="equal">
      <formula>"Moderate"</formula>
    </cfRule>
  </conditionalFormatting>
  <conditionalFormatting sqref="CO52">
    <cfRule type="cellIs" dxfId="4139" priority="2797" stopIfTrue="1" operator="equal">
      <formula>"Very High"</formula>
    </cfRule>
    <cfRule type="cellIs" dxfId="4138" priority="2798" stopIfTrue="1" operator="equal">
      <formula>"High"</formula>
    </cfRule>
    <cfRule type="cellIs" dxfId="4137" priority="2799" stopIfTrue="1" operator="equal">
      <formula>"Moderate"</formula>
    </cfRule>
  </conditionalFormatting>
  <conditionalFormatting sqref="CU52">
    <cfRule type="cellIs" dxfId="4136" priority="2794" stopIfTrue="1" operator="equal">
      <formula>"Very High"</formula>
    </cfRule>
    <cfRule type="cellIs" dxfId="4135" priority="2795" stopIfTrue="1" operator="equal">
      <formula>"High"</formula>
    </cfRule>
    <cfRule type="cellIs" dxfId="4134" priority="2796" stopIfTrue="1" operator="equal">
      <formula>"Moderate"</formula>
    </cfRule>
  </conditionalFormatting>
  <conditionalFormatting sqref="CO57">
    <cfRule type="cellIs" dxfId="4133" priority="2791" stopIfTrue="1" operator="equal">
      <formula>"Very High"</formula>
    </cfRule>
    <cfRule type="cellIs" dxfId="4132" priority="2792" stopIfTrue="1" operator="equal">
      <formula>"High"</formula>
    </cfRule>
    <cfRule type="cellIs" dxfId="4131" priority="2793" stopIfTrue="1" operator="equal">
      <formula>"Moderate"</formula>
    </cfRule>
  </conditionalFormatting>
  <conditionalFormatting sqref="CU57">
    <cfRule type="cellIs" dxfId="4130" priority="2788" stopIfTrue="1" operator="equal">
      <formula>"Very High"</formula>
    </cfRule>
    <cfRule type="cellIs" dxfId="4129" priority="2789" stopIfTrue="1" operator="equal">
      <formula>"High"</formula>
    </cfRule>
    <cfRule type="cellIs" dxfId="4128" priority="2790" stopIfTrue="1" operator="equal">
      <formula>"Moderate"</formula>
    </cfRule>
  </conditionalFormatting>
  <conditionalFormatting sqref="DK6">
    <cfRule type="cellIs" dxfId="4127" priority="2785" stopIfTrue="1" operator="equal">
      <formula>"Very High"</formula>
    </cfRule>
    <cfRule type="cellIs" dxfId="4126" priority="2786" stopIfTrue="1" operator="equal">
      <formula>"High"</formula>
    </cfRule>
    <cfRule type="cellIs" dxfId="4125" priority="2787" stopIfTrue="1" operator="equal">
      <formula>"Moderate"</formula>
    </cfRule>
  </conditionalFormatting>
  <conditionalFormatting sqref="DQ6">
    <cfRule type="cellIs" dxfId="4124" priority="2782" stopIfTrue="1" operator="equal">
      <formula>"Very High"</formula>
    </cfRule>
    <cfRule type="cellIs" dxfId="4123" priority="2783" stopIfTrue="1" operator="equal">
      <formula>"High"</formula>
    </cfRule>
    <cfRule type="cellIs" dxfId="4122" priority="2784" stopIfTrue="1" operator="equal">
      <formula>"Moderate"</formula>
    </cfRule>
  </conditionalFormatting>
  <conditionalFormatting sqref="DK51">
    <cfRule type="cellIs" dxfId="4121" priority="2719" stopIfTrue="1" operator="equal">
      <formula>"Very High"</formula>
    </cfRule>
    <cfRule type="cellIs" dxfId="4120" priority="2720" stopIfTrue="1" operator="equal">
      <formula>"High"</formula>
    </cfRule>
    <cfRule type="cellIs" dxfId="4119" priority="2721" stopIfTrue="1" operator="equal">
      <formula>"Moderate"</formula>
    </cfRule>
  </conditionalFormatting>
  <conditionalFormatting sqref="DQ51">
    <cfRule type="cellIs" dxfId="4118" priority="2716" stopIfTrue="1" operator="equal">
      <formula>"Very High"</formula>
    </cfRule>
    <cfRule type="cellIs" dxfId="4117" priority="2717" stopIfTrue="1" operator="equal">
      <formula>"High"</formula>
    </cfRule>
    <cfRule type="cellIs" dxfId="4116" priority="2718" stopIfTrue="1" operator="equal">
      <formula>"Moderate"</formula>
    </cfRule>
  </conditionalFormatting>
  <conditionalFormatting sqref="EM36">
    <cfRule type="cellIs" dxfId="4115" priority="2671" stopIfTrue="1" operator="equal">
      <formula>"Very High"</formula>
    </cfRule>
    <cfRule type="cellIs" dxfId="4114" priority="2672" stopIfTrue="1" operator="equal">
      <formula>"High"</formula>
    </cfRule>
    <cfRule type="cellIs" dxfId="4113" priority="2673" stopIfTrue="1" operator="equal">
      <formula>"Moderate"</formula>
    </cfRule>
  </conditionalFormatting>
  <conditionalFormatting sqref="EM36">
    <cfRule type="cellIs" dxfId="4112" priority="2670" stopIfTrue="1" operator="equal">
      <formula>"Y"</formula>
    </cfRule>
  </conditionalFormatting>
  <conditionalFormatting sqref="EM24">
    <cfRule type="cellIs" dxfId="4111" priority="2661" stopIfTrue="1" operator="equal">
      <formula>"Very High"</formula>
    </cfRule>
    <cfRule type="cellIs" dxfId="4110" priority="2662" stopIfTrue="1" operator="equal">
      <formula>"High"</formula>
    </cfRule>
    <cfRule type="cellIs" dxfId="4109" priority="2663" stopIfTrue="1" operator="equal">
      <formula>"Moderate"</formula>
    </cfRule>
  </conditionalFormatting>
  <conditionalFormatting sqref="EM24">
    <cfRule type="cellIs" dxfId="4108" priority="2660" stopIfTrue="1" operator="equal">
      <formula>"Y"</formula>
    </cfRule>
  </conditionalFormatting>
  <conditionalFormatting sqref="EM20">
    <cfRule type="cellIs" dxfId="4107" priority="2651" stopIfTrue="1" operator="equal">
      <formula>"Very High"</formula>
    </cfRule>
    <cfRule type="cellIs" dxfId="4106" priority="2652" stopIfTrue="1" operator="equal">
      <formula>"High"</formula>
    </cfRule>
    <cfRule type="cellIs" dxfId="4105" priority="2653" stopIfTrue="1" operator="equal">
      <formula>"Moderate"</formula>
    </cfRule>
  </conditionalFormatting>
  <conditionalFormatting sqref="EM20">
    <cfRule type="cellIs" dxfId="4104" priority="2650" stopIfTrue="1" operator="equal">
      <formula>"Y"</formula>
    </cfRule>
  </conditionalFormatting>
  <conditionalFormatting sqref="EM21">
    <cfRule type="cellIs" dxfId="4103" priority="2641" stopIfTrue="1" operator="equal">
      <formula>"Very High"</formula>
    </cfRule>
    <cfRule type="cellIs" dxfId="4102" priority="2642" stopIfTrue="1" operator="equal">
      <formula>"High"</formula>
    </cfRule>
    <cfRule type="cellIs" dxfId="4101" priority="2643" stopIfTrue="1" operator="equal">
      <formula>"Moderate"</formula>
    </cfRule>
  </conditionalFormatting>
  <conditionalFormatting sqref="EM21">
    <cfRule type="cellIs" dxfId="4100" priority="2640" stopIfTrue="1" operator="equal">
      <formula>"Y"</formula>
    </cfRule>
  </conditionalFormatting>
  <conditionalFormatting sqref="EM22">
    <cfRule type="cellIs" dxfId="4099" priority="2631" stopIfTrue="1" operator="equal">
      <formula>"Very High"</formula>
    </cfRule>
    <cfRule type="cellIs" dxfId="4098" priority="2632" stopIfTrue="1" operator="equal">
      <formula>"High"</formula>
    </cfRule>
    <cfRule type="cellIs" dxfId="4097" priority="2633" stopIfTrue="1" operator="equal">
      <formula>"Moderate"</formula>
    </cfRule>
  </conditionalFormatting>
  <conditionalFormatting sqref="EM22">
    <cfRule type="cellIs" dxfId="4096" priority="2630" stopIfTrue="1" operator="equal">
      <formula>"Y"</formula>
    </cfRule>
  </conditionalFormatting>
  <conditionalFormatting sqref="EF6">
    <cfRule type="cellIs" dxfId="4095" priority="2603" stopIfTrue="1" operator="equal">
      <formula>"Very High"</formula>
    </cfRule>
    <cfRule type="cellIs" dxfId="4094" priority="2604" stopIfTrue="1" operator="equal">
      <formula>"High"</formula>
    </cfRule>
    <cfRule type="cellIs" dxfId="4093" priority="2605" stopIfTrue="1" operator="equal">
      <formula>"Moderate"</formula>
    </cfRule>
  </conditionalFormatting>
  <conditionalFormatting sqref="EL6">
    <cfRule type="cellIs" dxfId="4092" priority="2600" stopIfTrue="1" operator="equal">
      <formula>"Very High"</formula>
    </cfRule>
    <cfRule type="cellIs" dxfId="4091" priority="2601" stopIfTrue="1" operator="equal">
      <formula>"High"</formula>
    </cfRule>
    <cfRule type="cellIs" dxfId="4090" priority="2602" stopIfTrue="1" operator="equal">
      <formula>"Moderate"</formula>
    </cfRule>
  </conditionalFormatting>
  <conditionalFormatting sqref="FA6">
    <cfRule type="cellIs" dxfId="4089" priority="2597" stopIfTrue="1" operator="equal">
      <formula>"Very High"</formula>
    </cfRule>
    <cfRule type="cellIs" dxfId="4088" priority="2598" stopIfTrue="1" operator="equal">
      <formula>"High"</formula>
    </cfRule>
    <cfRule type="cellIs" dxfId="4087" priority="2599" stopIfTrue="1" operator="equal">
      <formula>"Moderate"</formula>
    </cfRule>
  </conditionalFormatting>
  <conditionalFormatting sqref="FG6">
    <cfRule type="cellIs" dxfId="4086" priority="2594" stopIfTrue="1" operator="equal">
      <formula>"Very High"</formula>
    </cfRule>
    <cfRule type="cellIs" dxfId="4085" priority="2595" stopIfTrue="1" operator="equal">
      <formula>"High"</formula>
    </cfRule>
    <cfRule type="cellIs" dxfId="4084" priority="2596" stopIfTrue="1" operator="equal">
      <formula>"Moderate"</formula>
    </cfRule>
  </conditionalFormatting>
  <conditionalFormatting sqref="FA36">
    <cfRule type="cellIs" dxfId="4083" priority="2549" stopIfTrue="1" operator="equal">
      <formula>"Very High"</formula>
    </cfRule>
    <cfRule type="cellIs" dxfId="4082" priority="2550" stopIfTrue="1" operator="equal">
      <formula>"High"</formula>
    </cfRule>
    <cfRule type="cellIs" dxfId="4081" priority="2551" stopIfTrue="1" operator="equal">
      <formula>"Moderate"</formula>
    </cfRule>
  </conditionalFormatting>
  <conditionalFormatting sqref="FG36">
    <cfRule type="cellIs" dxfId="4080" priority="2546" stopIfTrue="1" operator="equal">
      <formula>"Very High"</formula>
    </cfRule>
    <cfRule type="cellIs" dxfId="4079" priority="2547" stopIfTrue="1" operator="equal">
      <formula>"High"</formula>
    </cfRule>
    <cfRule type="cellIs" dxfId="4078" priority="2548" stopIfTrue="1" operator="equal">
      <formula>"Moderate"</formula>
    </cfRule>
  </conditionalFormatting>
  <conditionalFormatting sqref="FA51">
    <cfRule type="cellIs" dxfId="4077" priority="2531" stopIfTrue="1" operator="equal">
      <formula>"Very High"</formula>
    </cfRule>
    <cfRule type="cellIs" dxfId="4076" priority="2532" stopIfTrue="1" operator="equal">
      <formula>"High"</formula>
    </cfRule>
    <cfRule type="cellIs" dxfId="4075" priority="2533" stopIfTrue="1" operator="equal">
      <formula>"Moderate"</formula>
    </cfRule>
  </conditionalFormatting>
  <conditionalFormatting sqref="FG51">
    <cfRule type="cellIs" dxfId="4074" priority="2528" stopIfTrue="1" operator="equal">
      <formula>"Very High"</formula>
    </cfRule>
    <cfRule type="cellIs" dxfId="4073" priority="2529" stopIfTrue="1" operator="equal">
      <formula>"High"</formula>
    </cfRule>
    <cfRule type="cellIs" dxfId="4072" priority="2530" stopIfTrue="1" operator="equal">
      <formula>"Moderate"</formula>
    </cfRule>
  </conditionalFormatting>
  <conditionalFormatting sqref="FV38">
    <cfRule type="cellIs" dxfId="4071" priority="2489" stopIfTrue="1" operator="equal">
      <formula>"Very High"</formula>
    </cfRule>
    <cfRule type="cellIs" dxfId="4070" priority="2490" stopIfTrue="1" operator="equal">
      <formula>"High"</formula>
    </cfRule>
    <cfRule type="cellIs" dxfId="4069" priority="2491" stopIfTrue="1" operator="equal">
      <formula>"Moderate"</formula>
    </cfRule>
  </conditionalFormatting>
  <conditionalFormatting sqref="GB38">
    <cfRule type="cellIs" dxfId="4068" priority="2486" stopIfTrue="1" operator="equal">
      <formula>"Very High"</formula>
    </cfRule>
    <cfRule type="cellIs" dxfId="4067" priority="2487" stopIfTrue="1" operator="equal">
      <formula>"High"</formula>
    </cfRule>
    <cfRule type="cellIs" dxfId="4066" priority="2488" stopIfTrue="1" operator="equal">
      <formula>"Moderate"</formula>
    </cfRule>
  </conditionalFormatting>
  <conditionalFormatting sqref="FV36">
    <cfRule type="cellIs" dxfId="4065" priority="2483" stopIfTrue="1" operator="equal">
      <formula>"Very High"</formula>
    </cfRule>
    <cfRule type="cellIs" dxfId="4064" priority="2484" stopIfTrue="1" operator="equal">
      <formula>"High"</formula>
    </cfRule>
    <cfRule type="cellIs" dxfId="4063" priority="2485" stopIfTrue="1" operator="equal">
      <formula>"Moderate"</formula>
    </cfRule>
  </conditionalFormatting>
  <conditionalFormatting sqref="GB36">
    <cfRule type="cellIs" dxfId="4062" priority="2480" stopIfTrue="1" operator="equal">
      <formula>"Very High"</formula>
    </cfRule>
    <cfRule type="cellIs" dxfId="4061" priority="2481" stopIfTrue="1" operator="equal">
      <formula>"High"</formula>
    </cfRule>
    <cfRule type="cellIs" dxfId="4060" priority="2482" stopIfTrue="1" operator="equal">
      <formula>"Moderate"</formula>
    </cfRule>
  </conditionalFormatting>
  <conditionalFormatting sqref="FV20">
    <cfRule type="cellIs" dxfId="4059" priority="2471" stopIfTrue="1" operator="equal">
      <formula>"Very High"</formula>
    </cfRule>
    <cfRule type="cellIs" dxfId="4058" priority="2472" stopIfTrue="1" operator="equal">
      <formula>"High"</formula>
    </cfRule>
    <cfRule type="cellIs" dxfId="4057" priority="2473" stopIfTrue="1" operator="equal">
      <formula>"Moderate"</formula>
    </cfRule>
  </conditionalFormatting>
  <conditionalFormatting sqref="GB20">
    <cfRule type="cellIs" dxfId="4056" priority="2468" stopIfTrue="1" operator="equal">
      <formula>"Very High"</formula>
    </cfRule>
    <cfRule type="cellIs" dxfId="4055" priority="2469" stopIfTrue="1" operator="equal">
      <formula>"High"</formula>
    </cfRule>
    <cfRule type="cellIs" dxfId="4054" priority="2470" stopIfTrue="1" operator="equal">
      <formula>"Moderate"</formula>
    </cfRule>
  </conditionalFormatting>
  <conditionalFormatting sqref="FV21">
    <cfRule type="cellIs" dxfId="4053" priority="2465" stopIfTrue="1" operator="equal">
      <formula>"Very High"</formula>
    </cfRule>
    <cfRule type="cellIs" dxfId="4052" priority="2466" stopIfTrue="1" operator="equal">
      <formula>"High"</formula>
    </cfRule>
    <cfRule type="cellIs" dxfId="4051" priority="2467" stopIfTrue="1" operator="equal">
      <formula>"Moderate"</formula>
    </cfRule>
  </conditionalFormatting>
  <conditionalFormatting sqref="GB21">
    <cfRule type="cellIs" dxfId="4050" priority="2462" stopIfTrue="1" operator="equal">
      <formula>"Very High"</formula>
    </cfRule>
    <cfRule type="cellIs" dxfId="4049" priority="2463" stopIfTrue="1" operator="equal">
      <formula>"High"</formula>
    </cfRule>
    <cfRule type="cellIs" dxfId="4048" priority="2464" stopIfTrue="1" operator="equal">
      <formula>"Moderate"</formula>
    </cfRule>
  </conditionalFormatting>
  <conditionalFormatting sqref="FV22">
    <cfRule type="cellIs" dxfId="4047" priority="2459" stopIfTrue="1" operator="equal">
      <formula>"Very High"</formula>
    </cfRule>
    <cfRule type="cellIs" dxfId="4046" priority="2460" stopIfTrue="1" operator="equal">
      <formula>"High"</formula>
    </cfRule>
    <cfRule type="cellIs" dxfId="4045" priority="2461" stopIfTrue="1" operator="equal">
      <formula>"Moderate"</formula>
    </cfRule>
  </conditionalFormatting>
  <conditionalFormatting sqref="GB22">
    <cfRule type="cellIs" dxfId="4044" priority="2456" stopIfTrue="1" operator="equal">
      <formula>"Very High"</formula>
    </cfRule>
    <cfRule type="cellIs" dxfId="4043" priority="2457" stopIfTrue="1" operator="equal">
      <formula>"High"</formula>
    </cfRule>
    <cfRule type="cellIs" dxfId="4042" priority="2458" stopIfTrue="1" operator="equal">
      <formula>"Moderate"</formula>
    </cfRule>
  </conditionalFormatting>
  <conditionalFormatting sqref="FV6">
    <cfRule type="cellIs" dxfId="4041" priority="2447" stopIfTrue="1" operator="equal">
      <formula>"Very High"</formula>
    </cfRule>
    <cfRule type="cellIs" dxfId="4040" priority="2448" stopIfTrue="1" operator="equal">
      <formula>"High"</formula>
    </cfRule>
    <cfRule type="cellIs" dxfId="4039" priority="2449" stopIfTrue="1" operator="equal">
      <formula>"Moderate"</formula>
    </cfRule>
  </conditionalFormatting>
  <conditionalFormatting sqref="GB6">
    <cfRule type="cellIs" dxfId="4038" priority="2444" stopIfTrue="1" operator="equal">
      <formula>"Very High"</formula>
    </cfRule>
    <cfRule type="cellIs" dxfId="4037" priority="2445" stopIfTrue="1" operator="equal">
      <formula>"High"</formula>
    </cfRule>
    <cfRule type="cellIs" dxfId="4036" priority="2446" stopIfTrue="1" operator="equal">
      <formula>"Moderate"</formula>
    </cfRule>
  </conditionalFormatting>
  <conditionalFormatting sqref="FV7">
    <cfRule type="cellIs" dxfId="4035" priority="2441" stopIfTrue="1" operator="equal">
      <formula>"Very High"</formula>
    </cfRule>
    <cfRule type="cellIs" dxfId="4034" priority="2442" stopIfTrue="1" operator="equal">
      <formula>"High"</formula>
    </cfRule>
    <cfRule type="cellIs" dxfId="4033" priority="2443" stopIfTrue="1" operator="equal">
      <formula>"Moderate"</formula>
    </cfRule>
  </conditionalFormatting>
  <conditionalFormatting sqref="GB7">
    <cfRule type="cellIs" dxfId="4032" priority="2438" stopIfTrue="1" operator="equal">
      <formula>"Very High"</formula>
    </cfRule>
    <cfRule type="cellIs" dxfId="4031" priority="2439" stopIfTrue="1" operator="equal">
      <formula>"High"</formula>
    </cfRule>
    <cfRule type="cellIs" dxfId="4030" priority="2440" stopIfTrue="1" operator="equal">
      <formula>"Moderate"</formula>
    </cfRule>
  </conditionalFormatting>
  <conditionalFormatting sqref="FV9">
    <cfRule type="cellIs" dxfId="4029" priority="2435" stopIfTrue="1" operator="equal">
      <formula>"Very High"</formula>
    </cfRule>
    <cfRule type="cellIs" dxfId="4028" priority="2436" stopIfTrue="1" operator="equal">
      <formula>"High"</formula>
    </cfRule>
    <cfRule type="cellIs" dxfId="4027" priority="2437" stopIfTrue="1" operator="equal">
      <formula>"Moderate"</formula>
    </cfRule>
  </conditionalFormatting>
  <conditionalFormatting sqref="GB9">
    <cfRule type="cellIs" dxfId="4026" priority="2432" stopIfTrue="1" operator="equal">
      <formula>"Very High"</formula>
    </cfRule>
    <cfRule type="cellIs" dxfId="4025" priority="2433" stopIfTrue="1" operator="equal">
      <formula>"High"</formula>
    </cfRule>
    <cfRule type="cellIs" dxfId="4024" priority="2434" stopIfTrue="1" operator="equal">
      <formula>"Moderate"</formula>
    </cfRule>
  </conditionalFormatting>
  <conditionalFormatting sqref="AF25">
    <cfRule type="cellIs" dxfId="4023" priority="2426" stopIfTrue="1" operator="equal">
      <formula>"Very High"</formula>
    </cfRule>
    <cfRule type="cellIs" dxfId="4022" priority="2427" stopIfTrue="1" operator="equal">
      <formula>"High"</formula>
    </cfRule>
    <cfRule type="cellIs" dxfId="4021" priority="2428" stopIfTrue="1" operator="equal">
      <formula>"Moderate"</formula>
    </cfRule>
  </conditionalFormatting>
  <conditionalFormatting sqref="AI25">
    <cfRule type="cellIs" dxfId="4020" priority="2425" stopIfTrue="1" operator="equal">
      <formula>"Y"</formula>
    </cfRule>
  </conditionalFormatting>
  <conditionalFormatting sqref="AJ25">
    <cfRule type="cellIs" dxfId="4019" priority="2424" stopIfTrue="1" operator="equal">
      <formula>"Y"</formula>
    </cfRule>
  </conditionalFormatting>
  <conditionalFormatting sqref="AA25:AD25">
    <cfRule type="cellIs" dxfId="4018" priority="2423" stopIfTrue="1" operator="equal">
      <formula>"Y"</formula>
    </cfRule>
  </conditionalFormatting>
  <conditionalFormatting sqref="AF26">
    <cfRule type="cellIs" dxfId="4017" priority="2420" stopIfTrue="1" operator="equal">
      <formula>"Very High"</formula>
    </cfRule>
    <cfRule type="cellIs" dxfId="4016" priority="2421" stopIfTrue="1" operator="equal">
      <formula>"High"</formula>
    </cfRule>
    <cfRule type="cellIs" dxfId="4015" priority="2422" stopIfTrue="1" operator="equal">
      <formula>"Moderate"</formula>
    </cfRule>
  </conditionalFormatting>
  <conditionalFormatting sqref="AI26">
    <cfRule type="cellIs" dxfId="4014" priority="2419" stopIfTrue="1" operator="equal">
      <formula>"Y"</formula>
    </cfRule>
  </conditionalFormatting>
  <conditionalFormatting sqref="AJ26">
    <cfRule type="cellIs" dxfId="4013" priority="2418" stopIfTrue="1" operator="equal">
      <formula>"Y"</formula>
    </cfRule>
  </conditionalFormatting>
  <conditionalFormatting sqref="AA26:AD26">
    <cfRule type="cellIs" dxfId="4012" priority="2417" stopIfTrue="1" operator="equal">
      <formula>"Y"</formula>
    </cfRule>
  </conditionalFormatting>
  <conditionalFormatting sqref="AF29">
    <cfRule type="cellIs" dxfId="4011" priority="2414" stopIfTrue="1" operator="equal">
      <formula>"Very High"</formula>
    </cfRule>
    <cfRule type="cellIs" dxfId="4010" priority="2415" stopIfTrue="1" operator="equal">
      <formula>"High"</formula>
    </cfRule>
    <cfRule type="cellIs" dxfId="4009" priority="2416" stopIfTrue="1" operator="equal">
      <formula>"Moderate"</formula>
    </cfRule>
  </conditionalFormatting>
  <conditionalFormatting sqref="AI29">
    <cfRule type="cellIs" dxfId="4008" priority="2413" stopIfTrue="1" operator="equal">
      <formula>"Y"</formula>
    </cfRule>
  </conditionalFormatting>
  <conditionalFormatting sqref="AJ29">
    <cfRule type="cellIs" dxfId="4007" priority="2412" stopIfTrue="1" operator="equal">
      <formula>"Y"</formula>
    </cfRule>
  </conditionalFormatting>
  <conditionalFormatting sqref="AA29:AD29">
    <cfRule type="cellIs" dxfId="4006" priority="2411" stopIfTrue="1" operator="equal">
      <formula>"Y"</formula>
    </cfRule>
  </conditionalFormatting>
  <conditionalFormatting sqref="AZ20">
    <cfRule type="cellIs" dxfId="4005" priority="2408" stopIfTrue="1" operator="equal">
      <formula>"Very High"</formula>
    </cfRule>
    <cfRule type="cellIs" dxfId="4004" priority="2409" stopIfTrue="1" operator="equal">
      <formula>"High"</formula>
    </cfRule>
    <cfRule type="cellIs" dxfId="4003" priority="2410" stopIfTrue="1" operator="equal">
      <formula>"Moderate"</formula>
    </cfRule>
  </conditionalFormatting>
  <conditionalFormatting sqref="AZ21">
    <cfRule type="cellIs" dxfId="4002" priority="2405" stopIfTrue="1" operator="equal">
      <formula>"Very High"</formula>
    </cfRule>
    <cfRule type="cellIs" dxfId="4001" priority="2406" stopIfTrue="1" operator="equal">
      <formula>"High"</formula>
    </cfRule>
    <cfRule type="cellIs" dxfId="4000" priority="2407" stopIfTrue="1" operator="equal">
      <formula>"Moderate"</formula>
    </cfRule>
  </conditionalFormatting>
  <conditionalFormatting sqref="AZ22">
    <cfRule type="cellIs" dxfId="3999" priority="2402" stopIfTrue="1" operator="equal">
      <formula>"Very High"</formula>
    </cfRule>
    <cfRule type="cellIs" dxfId="3998" priority="2403" stopIfTrue="1" operator="equal">
      <formula>"High"</formula>
    </cfRule>
    <cfRule type="cellIs" dxfId="3997" priority="2404" stopIfTrue="1" operator="equal">
      <formula>"Moderate"</formula>
    </cfRule>
  </conditionalFormatting>
  <conditionalFormatting sqref="AZ36">
    <cfRule type="cellIs" dxfId="3996" priority="2396" stopIfTrue="1" operator="equal">
      <formula>"Very High"</formula>
    </cfRule>
    <cfRule type="cellIs" dxfId="3995" priority="2397" stopIfTrue="1" operator="equal">
      <formula>"High"</formula>
    </cfRule>
    <cfRule type="cellIs" dxfId="3994" priority="2398" stopIfTrue="1" operator="equal">
      <formula>"Moderate"</formula>
    </cfRule>
  </conditionalFormatting>
  <conditionalFormatting sqref="AZ38">
    <cfRule type="cellIs" dxfId="3993" priority="2393" stopIfTrue="1" operator="equal">
      <formula>"Very High"</formula>
    </cfRule>
    <cfRule type="cellIs" dxfId="3992" priority="2394" stopIfTrue="1" operator="equal">
      <formula>"High"</formula>
    </cfRule>
    <cfRule type="cellIs" dxfId="3991" priority="2395" stopIfTrue="1" operator="equal">
      <formula>"Moderate"</formula>
    </cfRule>
  </conditionalFormatting>
  <conditionalFormatting sqref="AZ51">
    <cfRule type="cellIs" dxfId="3990" priority="2384" stopIfTrue="1" operator="equal">
      <formula>"Very High"</formula>
    </cfRule>
    <cfRule type="cellIs" dxfId="3989" priority="2385" stopIfTrue="1" operator="equal">
      <formula>"High"</formula>
    </cfRule>
    <cfRule type="cellIs" dxfId="3988" priority="2386" stopIfTrue="1" operator="equal">
      <formula>"Moderate"</formula>
    </cfRule>
  </conditionalFormatting>
  <conditionalFormatting sqref="BF51">
    <cfRule type="cellIs" dxfId="3987" priority="2381" stopIfTrue="1" operator="equal">
      <formula>"Very High"</formula>
    </cfRule>
    <cfRule type="cellIs" dxfId="3986" priority="2382" stopIfTrue="1" operator="equal">
      <formula>"High"</formula>
    </cfRule>
    <cfRule type="cellIs" dxfId="3985" priority="2383" stopIfTrue="1" operator="equal">
      <formula>"Moderate"</formula>
    </cfRule>
  </conditionalFormatting>
  <conditionalFormatting sqref="AZ52">
    <cfRule type="cellIs" dxfId="3984" priority="2378" stopIfTrue="1" operator="equal">
      <formula>"Very High"</formula>
    </cfRule>
    <cfRule type="cellIs" dxfId="3983" priority="2379" stopIfTrue="1" operator="equal">
      <formula>"High"</formula>
    </cfRule>
    <cfRule type="cellIs" dxfId="3982" priority="2380" stopIfTrue="1" operator="equal">
      <formula>"Moderate"</formula>
    </cfRule>
  </conditionalFormatting>
  <conditionalFormatting sqref="BF52">
    <cfRule type="cellIs" dxfId="3981" priority="2375" stopIfTrue="1" operator="equal">
      <formula>"Very High"</formula>
    </cfRule>
    <cfRule type="cellIs" dxfId="3980" priority="2376" stopIfTrue="1" operator="equal">
      <formula>"High"</formula>
    </cfRule>
    <cfRule type="cellIs" dxfId="3979" priority="2377" stopIfTrue="1" operator="equal">
      <formula>"Moderate"</formula>
    </cfRule>
  </conditionalFormatting>
  <conditionalFormatting sqref="AZ57">
    <cfRule type="cellIs" dxfId="3978" priority="2372" stopIfTrue="1" operator="equal">
      <formula>"Very High"</formula>
    </cfRule>
    <cfRule type="cellIs" dxfId="3977" priority="2373" stopIfTrue="1" operator="equal">
      <formula>"High"</formula>
    </cfRule>
    <cfRule type="cellIs" dxfId="3976" priority="2374" stopIfTrue="1" operator="equal">
      <formula>"Moderate"</formula>
    </cfRule>
  </conditionalFormatting>
  <conditionalFormatting sqref="BF57">
    <cfRule type="cellIs" dxfId="3975" priority="2369" stopIfTrue="1" operator="equal">
      <formula>"Very High"</formula>
    </cfRule>
    <cfRule type="cellIs" dxfId="3974" priority="2370" stopIfTrue="1" operator="equal">
      <formula>"High"</formula>
    </cfRule>
    <cfRule type="cellIs" dxfId="3973" priority="2371" stopIfTrue="1" operator="equal">
      <formula>"Moderate"</formula>
    </cfRule>
  </conditionalFormatting>
  <conditionalFormatting sqref="BT9">
    <cfRule type="cellIs" dxfId="3972" priority="2366" stopIfTrue="1" operator="equal">
      <formula>"Very High"</formula>
    </cfRule>
    <cfRule type="cellIs" dxfId="3971" priority="2367" stopIfTrue="1" operator="equal">
      <formula>"High"</formula>
    </cfRule>
    <cfRule type="cellIs" dxfId="3970" priority="2368" stopIfTrue="1" operator="equal">
      <formula>"Moderate"</formula>
    </cfRule>
  </conditionalFormatting>
  <conditionalFormatting sqref="BZ9">
    <cfRule type="cellIs" dxfId="3969" priority="2363" stopIfTrue="1" operator="equal">
      <formula>"Very High"</formula>
    </cfRule>
    <cfRule type="cellIs" dxfId="3968" priority="2364" stopIfTrue="1" operator="equal">
      <formula>"High"</formula>
    </cfRule>
    <cfRule type="cellIs" dxfId="3967" priority="2365" stopIfTrue="1" operator="equal">
      <formula>"Moderate"</formula>
    </cfRule>
  </conditionalFormatting>
  <conditionalFormatting sqref="BT14">
    <cfRule type="cellIs" dxfId="3966" priority="2360" stopIfTrue="1" operator="equal">
      <formula>"Very High"</formula>
    </cfRule>
    <cfRule type="cellIs" dxfId="3965" priority="2361" stopIfTrue="1" operator="equal">
      <formula>"High"</formula>
    </cfRule>
    <cfRule type="cellIs" dxfId="3964" priority="2362" stopIfTrue="1" operator="equal">
      <formula>"Moderate"</formula>
    </cfRule>
  </conditionalFormatting>
  <conditionalFormatting sqref="BZ14">
    <cfRule type="cellIs" dxfId="3963" priority="2357" stopIfTrue="1" operator="equal">
      <formula>"Very High"</formula>
    </cfRule>
    <cfRule type="cellIs" dxfId="3962" priority="2358" stopIfTrue="1" operator="equal">
      <formula>"High"</formula>
    </cfRule>
    <cfRule type="cellIs" dxfId="3961" priority="2359" stopIfTrue="1" operator="equal">
      <formula>"Moderate"</formula>
    </cfRule>
  </conditionalFormatting>
  <conditionalFormatting sqref="BT20">
    <cfRule type="cellIs" dxfId="3960" priority="2354" stopIfTrue="1" operator="equal">
      <formula>"Very High"</formula>
    </cfRule>
    <cfRule type="cellIs" dxfId="3959" priority="2355" stopIfTrue="1" operator="equal">
      <formula>"High"</formula>
    </cfRule>
    <cfRule type="cellIs" dxfId="3958" priority="2356" stopIfTrue="1" operator="equal">
      <formula>"Moderate"</formula>
    </cfRule>
  </conditionalFormatting>
  <conditionalFormatting sqref="BZ20">
    <cfRule type="cellIs" dxfId="3957" priority="2351" stopIfTrue="1" operator="equal">
      <formula>"Very High"</formula>
    </cfRule>
    <cfRule type="cellIs" dxfId="3956" priority="2352" stopIfTrue="1" operator="equal">
      <formula>"High"</formula>
    </cfRule>
    <cfRule type="cellIs" dxfId="3955" priority="2353" stopIfTrue="1" operator="equal">
      <formula>"Moderate"</formula>
    </cfRule>
  </conditionalFormatting>
  <conditionalFormatting sqref="BT21">
    <cfRule type="cellIs" dxfId="3954" priority="2348" stopIfTrue="1" operator="equal">
      <formula>"Very High"</formula>
    </cfRule>
    <cfRule type="cellIs" dxfId="3953" priority="2349" stopIfTrue="1" operator="equal">
      <formula>"High"</formula>
    </cfRule>
    <cfRule type="cellIs" dxfId="3952" priority="2350" stopIfTrue="1" operator="equal">
      <formula>"Moderate"</formula>
    </cfRule>
  </conditionalFormatting>
  <conditionalFormatting sqref="BZ21">
    <cfRule type="cellIs" dxfId="3951" priority="2345" stopIfTrue="1" operator="equal">
      <formula>"Very High"</formula>
    </cfRule>
    <cfRule type="cellIs" dxfId="3950" priority="2346" stopIfTrue="1" operator="equal">
      <formula>"High"</formula>
    </cfRule>
    <cfRule type="cellIs" dxfId="3949" priority="2347" stopIfTrue="1" operator="equal">
      <formula>"Moderate"</formula>
    </cfRule>
  </conditionalFormatting>
  <conditionalFormatting sqref="BT22">
    <cfRule type="cellIs" dxfId="3948" priority="2342" stopIfTrue="1" operator="equal">
      <formula>"Very High"</formula>
    </cfRule>
    <cfRule type="cellIs" dxfId="3947" priority="2343" stopIfTrue="1" operator="equal">
      <formula>"High"</formula>
    </cfRule>
    <cfRule type="cellIs" dxfId="3946" priority="2344" stopIfTrue="1" operator="equal">
      <formula>"Moderate"</formula>
    </cfRule>
  </conditionalFormatting>
  <conditionalFormatting sqref="BZ22">
    <cfRule type="cellIs" dxfId="3945" priority="2339" stopIfTrue="1" operator="equal">
      <formula>"Very High"</formula>
    </cfRule>
    <cfRule type="cellIs" dxfId="3944" priority="2340" stopIfTrue="1" operator="equal">
      <formula>"High"</formula>
    </cfRule>
    <cfRule type="cellIs" dxfId="3943" priority="2341" stopIfTrue="1" operator="equal">
      <formula>"Moderate"</formula>
    </cfRule>
  </conditionalFormatting>
  <conditionalFormatting sqref="BT36">
    <cfRule type="cellIs" dxfId="3942" priority="2330" stopIfTrue="1" operator="equal">
      <formula>"Very High"</formula>
    </cfRule>
    <cfRule type="cellIs" dxfId="3941" priority="2331" stopIfTrue="1" operator="equal">
      <formula>"High"</formula>
    </cfRule>
    <cfRule type="cellIs" dxfId="3940" priority="2332" stopIfTrue="1" operator="equal">
      <formula>"Moderate"</formula>
    </cfRule>
  </conditionalFormatting>
  <conditionalFormatting sqref="BZ36">
    <cfRule type="cellIs" dxfId="3939" priority="2327" stopIfTrue="1" operator="equal">
      <formula>"Very High"</formula>
    </cfRule>
    <cfRule type="cellIs" dxfId="3938" priority="2328" stopIfTrue="1" operator="equal">
      <formula>"High"</formula>
    </cfRule>
    <cfRule type="cellIs" dxfId="3937" priority="2329" stopIfTrue="1" operator="equal">
      <formula>"Moderate"</formula>
    </cfRule>
  </conditionalFormatting>
  <conditionalFormatting sqref="BT38">
    <cfRule type="cellIs" dxfId="3936" priority="2324" stopIfTrue="1" operator="equal">
      <formula>"Very High"</formula>
    </cfRule>
    <cfRule type="cellIs" dxfId="3935" priority="2325" stopIfTrue="1" operator="equal">
      <formula>"High"</formula>
    </cfRule>
    <cfRule type="cellIs" dxfId="3934" priority="2326" stopIfTrue="1" operator="equal">
      <formula>"Moderate"</formula>
    </cfRule>
  </conditionalFormatting>
  <conditionalFormatting sqref="BZ38">
    <cfRule type="cellIs" dxfId="3933" priority="2321" stopIfTrue="1" operator="equal">
      <formula>"Very High"</formula>
    </cfRule>
    <cfRule type="cellIs" dxfId="3932" priority="2322" stopIfTrue="1" operator="equal">
      <formula>"High"</formula>
    </cfRule>
    <cfRule type="cellIs" dxfId="3931" priority="2323" stopIfTrue="1" operator="equal">
      <formula>"Moderate"</formula>
    </cfRule>
  </conditionalFormatting>
  <conditionalFormatting sqref="BT51">
    <cfRule type="cellIs" dxfId="3930" priority="2318" stopIfTrue="1" operator="equal">
      <formula>"Very High"</formula>
    </cfRule>
    <cfRule type="cellIs" dxfId="3929" priority="2319" stopIfTrue="1" operator="equal">
      <formula>"High"</formula>
    </cfRule>
    <cfRule type="cellIs" dxfId="3928" priority="2320" stopIfTrue="1" operator="equal">
      <formula>"Moderate"</formula>
    </cfRule>
  </conditionalFormatting>
  <conditionalFormatting sqref="BZ51">
    <cfRule type="cellIs" dxfId="3927" priority="2315" stopIfTrue="1" operator="equal">
      <formula>"Very High"</formula>
    </cfRule>
    <cfRule type="cellIs" dxfId="3926" priority="2316" stopIfTrue="1" operator="equal">
      <formula>"High"</formula>
    </cfRule>
    <cfRule type="cellIs" dxfId="3925" priority="2317" stopIfTrue="1" operator="equal">
      <formula>"Moderate"</formula>
    </cfRule>
  </conditionalFormatting>
  <conditionalFormatting sqref="BT52">
    <cfRule type="cellIs" dxfId="3924" priority="2312" stopIfTrue="1" operator="equal">
      <formula>"Very High"</formula>
    </cfRule>
    <cfRule type="cellIs" dxfId="3923" priority="2313" stopIfTrue="1" operator="equal">
      <formula>"High"</formula>
    </cfRule>
    <cfRule type="cellIs" dxfId="3922" priority="2314" stopIfTrue="1" operator="equal">
      <formula>"Moderate"</formula>
    </cfRule>
  </conditionalFormatting>
  <conditionalFormatting sqref="BZ52">
    <cfRule type="cellIs" dxfId="3921" priority="2309" stopIfTrue="1" operator="equal">
      <formula>"Very High"</formula>
    </cfRule>
    <cfRule type="cellIs" dxfId="3920" priority="2310" stopIfTrue="1" operator="equal">
      <formula>"High"</formula>
    </cfRule>
    <cfRule type="cellIs" dxfId="3919" priority="2311" stopIfTrue="1" operator="equal">
      <formula>"Moderate"</formula>
    </cfRule>
  </conditionalFormatting>
  <conditionalFormatting sqref="BT57">
    <cfRule type="cellIs" dxfId="3918" priority="2306" stopIfTrue="1" operator="equal">
      <formula>"Very High"</formula>
    </cfRule>
    <cfRule type="cellIs" dxfId="3917" priority="2307" stopIfTrue="1" operator="equal">
      <formula>"High"</formula>
    </cfRule>
    <cfRule type="cellIs" dxfId="3916" priority="2308" stopIfTrue="1" operator="equal">
      <formula>"Moderate"</formula>
    </cfRule>
  </conditionalFormatting>
  <conditionalFormatting sqref="BZ57">
    <cfRule type="cellIs" dxfId="3915" priority="2303" stopIfTrue="1" operator="equal">
      <formula>"Very High"</formula>
    </cfRule>
    <cfRule type="cellIs" dxfId="3914" priority="2304" stopIfTrue="1" operator="equal">
      <formula>"High"</formula>
    </cfRule>
    <cfRule type="cellIs" dxfId="3913" priority="2305" stopIfTrue="1" operator="equal">
      <formula>"Moderate"</formula>
    </cfRule>
  </conditionalFormatting>
  <conditionalFormatting sqref="CO9">
    <cfRule type="cellIs" dxfId="3912" priority="2300" stopIfTrue="1" operator="equal">
      <formula>"Very High"</formula>
    </cfRule>
    <cfRule type="cellIs" dxfId="3911" priority="2301" stopIfTrue="1" operator="equal">
      <formula>"High"</formula>
    </cfRule>
    <cfRule type="cellIs" dxfId="3910" priority="2302" stopIfTrue="1" operator="equal">
      <formula>"Moderate"</formula>
    </cfRule>
  </conditionalFormatting>
  <conditionalFormatting sqref="CU9">
    <cfRule type="cellIs" dxfId="3909" priority="2297" stopIfTrue="1" operator="equal">
      <formula>"Very High"</formula>
    </cfRule>
    <cfRule type="cellIs" dxfId="3908" priority="2298" stopIfTrue="1" operator="equal">
      <formula>"High"</formula>
    </cfRule>
    <cfRule type="cellIs" dxfId="3907" priority="2299" stopIfTrue="1" operator="equal">
      <formula>"Moderate"</formula>
    </cfRule>
  </conditionalFormatting>
  <conditionalFormatting sqref="CV10">
    <cfRule type="cellIs" dxfId="3906" priority="2294" stopIfTrue="1" operator="equal">
      <formula>"Very High"</formula>
    </cfRule>
    <cfRule type="cellIs" dxfId="3905" priority="2295" stopIfTrue="1" operator="equal">
      <formula>"High"</formula>
    </cfRule>
    <cfRule type="cellIs" dxfId="3904" priority="2296" stopIfTrue="1" operator="equal">
      <formula>"Moderate"</formula>
    </cfRule>
  </conditionalFormatting>
  <conditionalFormatting sqref="CV10">
    <cfRule type="cellIs" dxfId="3903" priority="2293" stopIfTrue="1" operator="equal">
      <formula>"Y"</formula>
    </cfRule>
  </conditionalFormatting>
  <conditionalFormatting sqref="CO20">
    <cfRule type="cellIs" dxfId="3902" priority="2290" stopIfTrue="1" operator="equal">
      <formula>"Very High"</formula>
    </cfRule>
    <cfRule type="cellIs" dxfId="3901" priority="2291" stopIfTrue="1" operator="equal">
      <formula>"High"</formula>
    </cfRule>
    <cfRule type="cellIs" dxfId="3900" priority="2292" stopIfTrue="1" operator="equal">
      <formula>"Moderate"</formula>
    </cfRule>
  </conditionalFormatting>
  <conditionalFormatting sqref="CU20">
    <cfRule type="cellIs" dxfId="3899" priority="2287" stopIfTrue="1" operator="equal">
      <formula>"Very High"</formula>
    </cfRule>
    <cfRule type="cellIs" dxfId="3898" priority="2288" stopIfTrue="1" operator="equal">
      <formula>"High"</formula>
    </cfRule>
    <cfRule type="cellIs" dxfId="3897" priority="2289" stopIfTrue="1" operator="equal">
      <formula>"Moderate"</formula>
    </cfRule>
  </conditionalFormatting>
  <conditionalFormatting sqref="CO21">
    <cfRule type="cellIs" dxfId="3896" priority="2284" stopIfTrue="1" operator="equal">
      <formula>"Very High"</formula>
    </cfRule>
    <cfRule type="cellIs" dxfId="3895" priority="2285" stopIfTrue="1" operator="equal">
      <formula>"High"</formula>
    </cfRule>
    <cfRule type="cellIs" dxfId="3894" priority="2286" stopIfTrue="1" operator="equal">
      <formula>"Moderate"</formula>
    </cfRule>
  </conditionalFormatting>
  <conditionalFormatting sqref="CU21">
    <cfRule type="cellIs" dxfId="3893" priority="2281" stopIfTrue="1" operator="equal">
      <formula>"Very High"</formula>
    </cfRule>
    <cfRule type="cellIs" dxfId="3892" priority="2282" stopIfTrue="1" operator="equal">
      <formula>"High"</formula>
    </cfRule>
    <cfRule type="cellIs" dxfId="3891" priority="2283" stopIfTrue="1" operator="equal">
      <formula>"Moderate"</formula>
    </cfRule>
  </conditionalFormatting>
  <conditionalFormatting sqref="CO22">
    <cfRule type="cellIs" dxfId="3890" priority="2278" stopIfTrue="1" operator="equal">
      <formula>"Very High"</formula>
    </cfRule>
    <cfRule type="cellIs" dxfId="3889" priority="2279" stopIfTrue="1" operator="equal">
      <formula>"High"</formula>
    </cfRule>
    <cfRule type="cellIs" dxfId="3888" priority="2280" stopIfTrue="1" operator="equal">
      <formula>"Moderate"</formula>
    </cfRule>
  </conditionalFormatting>
  <conditionalFormatting sqref="CU22">
    <cfRule type="cellIs" dxfId="3887" priority="2275" stopIfTrue="1" operator="equal">
      <formula>"Very High"</formula>
    </cfRule>
    <cfRule type="cellIs" dxfId="3886" priority="2276" stopIfTrue="1" operator="equal">
      <formula>"High"</formula>
    </cfRule>
    <cfRule type="cellIs" dxfId="3885" priority="2277" stopIfTrue="1" operator="equal">
      <formula>"Moderate"</formula>
    </cfRule>
  </conditionalFormatting>
  <conditionalFormatting sqref="AF8">
    <cfRule type="cellIs" dxfId="3884" priority="2272" stopIfTrue="1" operator="equal">
      <formula>"Very High"</formula>
    </cfRule>
    <cfRule type="cellIs" dxfId="3883" priority="2273" stopIfTrue="1" operator="equal">
      <formula>"High"</formula>
    </cfRule>
    <cfRule type="cellIs" dxfId="3882" priority="2274" stopIfTrue="1" operator="equal">
      <formula>"Moderate"</formula>
    </cfRule>
  </conditionalFormatting>
  <conditionalFormatting sqref="AL8">
    <cfRule type="cellIs" dxfId="3881" priority="2269" stopIfTrue="1" operator="equal">
      <formula>"Very High"</formula>
    </cfRule>
    <cfRule type="cellIs" dxfId="3880" priority="2270" stopIfTrue="1" operator="equal">
      <formula>"High"</formula>
    </cfRule>
    <cfRule type="cellIs" dxfId="3879" priority="2271" stopIfTrue="1" operator="equal">
      <formula>"Moderate"</formula>
    </cfRule>
  </conditionalFormatting>
  <conditionalFormatting sqref="AZ8">
    <cfRule type="cellIs" dxfId="3878" priority="2266" stopIfTrue="1" operator="equal">
      <formula>"Very High"</formula>
    </cfRule>
    <cfRule type="cellIs" dxfId="3877" priority="2267" stopIfTrue="1" operator="equal">
      <formula>"High"</formula>
    </cfRule>
    <cfRule type="cellIs" dxfId="3876" priority="2268" stopIfTrue="1" operator="equal">
      <formula>"Moderate"</formula>
    </cfRule>
  </conditionalFormatting>
  <conditionalFormatting sqref="BF8">
    <cfRule type="cellIs" dxfId="3875" priority="2263" stopIfTrue="1" operator="equal">
      <formula>"Very High"</formula>
    </cfRule>
    <cfRule type="cellIs" dxfId="3874" priority="2264" stopIfTrue="1" operator="equal">
      <formula>"High"</formula>
    </cfRule>
    <cfRule type="cellIs" dxfId="3873" priority="2265" stopIfTrue="1" operator="equal">
      <formula>"Moderate"</formula>
    </cfRule>
  </conditionalFormatting>
  <conditionalFormatting sqref="BT8">
    <cfRule type="cellIs" dxfId="3872" priority="2260" stopIfTrue="1" operator="equal">
      <formula>"Very High"</formula>
    </cfRule>
    <cfRule type="cellIs" dxfId="3871" priority="2261" stopIfTrue="1" operator="equal">
      <formula>"High"</formula>
    </cfRule>
    <cfRule type="cellIs" dxfId="3870" priority="2262" stopIfTrue="1" operator="equal">
      <formula>"Moderate"</formula>
    </cfRule>
  </conditionalFormatting>
  <conditionalFormatting sqref="BZ8">
    <cfRule type="cellIs" dxfId="3869" priority="2257" stopIfTrue="1" operator="equal">
      <formula>"Very High"</formula>
    </cfRule>
    <cfRule type="cellIs" dxfId="3868" priority="2258" stopIfTrue="1" operator="equal">
      <formula>"High"</formula>
    </cfRule>
    <cfRule type="cellIs" dxfId="3867" priority="2259" stopIfTrue="1" operator="equal">
      <formula>"Moderate"</formula>
    </cfRule>
  </conditionalFormatting>
  <conditionalFormatting sqref="CO8">
    <cfRule type="cellIs" dxfId="3866" priority="2254" stopIfTrue="1" operator="equal">
      <formula>"Very High"</formula>
    </cfRule>
    <cfRule type="cellIs" dxfId="3865" priority="2255" stopIfTrue="1" operator="equal">
      <formula>"High"</formula>
    </cfRule>
    <cfRule type="cellIs" dxfId="3864" priority="2256" stopIfTrue="1" operator="equal">
      <formula>"Moderate"</formula>
    </cfRule>
  </conditionalFormatting>
  <conditionalFormatting sqref="CU8">
    <cfRule type="cellIs" dxfId="3863" priority="2251" stopIfTrue="1" operator="equal">
      <formula>"Very High"</formula>
    </cfRule>
    <cfRule type="cellIs" dxfId="3862" priority="2252" stopIfTrue="1" operator="equal">
      <formula>"High"</formula>
    </cfRule>
    <cfRule type="cellIs" dxfId="3861" priority="2253" stopIfTrue="1" operator="equal">
      <formula>"Moderate"</formula>
    </cfRule>
  </conditionalFormatting>
  <conditionalFormatting sqref="DK8">
    <cfRule type="cellIs" dxfId="3860" priority="2248" stopIfTrue="1" operator="equal">
      <formula>"Very High"</formula>
    </cfRule>
    <cfRule type="cellIs" dxfId="3859" priority="2249" stopIfTrue="1" operator="equal">
      <formula>"High"</formula>
    </cfRule>
    <cfRule type="cellIs" dxfId="3858" priority="2250" stopIfTrue="1" operator="equal">
      <formula>"Moderate"</formula>
    </cfRule>
  </conditionalFormatting>
  <conditionalFormatting sqref="DQ8">
    <cfRule type="cellIs" dxfId="3857" priority="2245" stopIfTrue="1" operator="equal">
      <formula>"Very High"</formula>
    </cfRule>
    <cfRule type="cellIs" dxfId="3856" priority="2246" stopIfTrue="1" operator="equal">
      <formula>"High"</formula>
    </cfRule>
    <cfRule type="cellIs" dxfId="3855" priority="2247" stopIfTrue="1" operator="equal">
      <formula>"Moderate"</formula>
    </cfRule>
  </conditionalFormatting>
  <conditionalFormatting sqref="EF8">
    <cfRule type="cellIs" dxfId="3854" priority="2242" stopIfTrue="1" operator="equal">
      <formula>"Very High"</formula>
    </cfRule>
    <cfRule type="cellIs" dxfId="3853" priority="2243" stopIfTrue="1" operator="equal">
      <formula>"High"</formula>
    </cfRule>
    <cfRule type="cellIs" dxfId="3852" priority="2244" stopIfTrue="1" operator="equal">
      <formula>"Moderate"</formula>
    </cfRule>
  </conditionalFormatting>
  <conditionalFormatting sqref="EL8">
    <cfRule type="cellIs" dxfId="3851" priority="2239" stopIfTrue="1" operator="equal">
      <formula>"Very High"</formula>
    </cfRule>
    <cfRule type="cellIs" dxfId="3850" priority="2240" stopIfTrue="1" operator="equal">
      <formula>"High"</formula>
    </cfRule>
    <cfRule type="cellIs" dxfId="3849" priority="2241" stopIfTrue="1" operator="equal">
      <formula>"Moderate"</formula>
    </cfRule>
  </conditionalFormatting>
  <conditionalFormatting sqref="FA8">
    <cfRule type="cellIs" dxfId="3848" priority="2236" stopIfTrue="1" operator="equal">
      <formula>"Very High"</formula>
    </cfRule>
    <cfRule type="cellIs" dxfId="3847" priority="2237" stopIfTrue="1" operator="equal">
      <formula>"High"</formula>
    </cfRule>
    <cfRule type="cellIs" dxfId="3846" priority="2238" stopIfTrue="1" operator="equal">
      <formula>"Moderate"</formula>
    </cfRule>
  </conditionalFormatting>
  <conditionalFormatting sqref="FG8">
    <cfRule type="cellIs" dxfId="3845" priority="2233" stopIfTrue="1" operator="equal">
      <formula>"Very High"</formula>
    </cfRule>
    <cfRule type="cellIs" dxfId="3844" priority="2234" stopIfTrue="1" operator="equal">
      <formula>"High"</formula>
    </cfRule>
    <cfRule type="cellIs" dxfId="3843" priority="2235" stopIfTrue="1" operator="equal">
      <formula>"Moderate"</formula>
    </cfRule>
  </conditionalFormatting>
  <conditionalFormatting sqref="DK7">
    <cfRule type="cellIs" dxfId="3842" priority="2230" stopIfTrue="1" operator="equal">
      <formula>"Very High"</formula>
    </cfRule>
    <cfRule type="cellIs" dxfId="3841" priority="2231" stopIfTrue="1" operator="equal">
      <formula>"High"</formula>
    </cfRule>
    <cfRule type="cellIs" dxfId="3840" priority="2232" stopIfTrue="1" operator="equal">
      <formula>"Moderate"</formula>
    </cfRule>
  </conditionalFormatting>
  <conditionalFormatting sqref="DQ7">
    <cfRule type="cellIs" dxfId="3839" priority="2227" stopIfTrue="1" operator="equal">
      <formula>"Very High"</formula>
    </cfRule>
    <cfRule type="cellIs" dxfId="3838" priority="2228" stopIfTrue="1" operator="equal">
      <formula>"High"</formula>
    </cfRule>
    <cfRule type="cellIs" dxfId="3837" priority="2229" stopIfTrue="1" operator="equal">
      <formula>"Moderate"</formula>
    </cfRule>
  </conditionalFormatting>
  <conditionalFormatting sqref="DK9">
    <cfRule type="cellIs" dxfId="3836" priority="2224" stopIfTrue="1" operator="equal">
      <formula>"Very High"</formula>
    </cfRule>
    <cfRule type="cellIs" dxfId="3835" priority="2225" stopIfTrue="1" operator="equal">
      <formula>"High"</formula>
    </cfRule>
    <cfRule type="cellIs" dxfId="3834" priority="2226" stopIfTrue="1" operator="equal">
      <formula>"Moderate"</formula>
    </cfRule>
  </conditionalFormatting>
  <conditionalFormatting sqref="DQ9">
    <cfRule type="cellIs" dxfId="3833" priority="2221" stopIfTrue="1" operator="equal">
      <formula>"Very High"</formula>
    </cfRule>
    <cfRule type="cellIs" dxfId="3832" priority="2222" stopIfTrue="1" operator="equal">
      <formula>"High"</formula>
    </cfRule>
    <cfRule type="cellIs" dxfId="3831" priority="2223" stopIfTrue="1" operator="equal">
      <formula>"Moderate"</formula>
    </cfRule>
  </conditionalFormatting>
  <conditionalFormatting sqref="DK20">
    <cfRule type="cellIs" dxfId="3830" priority="2212" stopIfTrue="1" operator="equal">
      <formula>"Very High"</formula>
    </cfRule>
    <cfRule type="cellIs" dxfId="3829" priority="2213" stopIfTrue="1" operator="equal">
      <formula>"High"</formula>
    </cfRule>
    <cfRule type="cellIs" dxfId="3828" priority="2214" stopIfTrue="1" operator="equal">
      <formula>"Moderate"</formula>
    </cfRule>
  </conditionalFormatting>
  <conditionalFormatting sqref="DQ20">
    <cfRule type="cellIs" dxfId="3827" priority="2209" stopIfTrue="1" operator="equal">
      <formula>"Very High"</formula>
    </cfRule>
    <cfRule type="cellIs" dxfId="3826" priority="2210" stopIfTrue="1" operator="equal">
      <formula>"High"</formula>
    </cfRule>
    <cfRule type="cellIs" dxfId="3825" priority="2211" stopIfTrue="1" operator="equal">
      <formula>"Moderate"</formula>
    </cfRule>
  </conditionalFormatting>
  <conditionalFormatting sqref="DK21">
    <cfRule type="cellIs" dxfId="3824" priority="2206" stopIfTrue="1" operator="equal">
      <formula>"Very High"</formula>
    </cfRule>
    <cfRule type="cellIs" dxfId="3823" priority="2207" stopIfTrue="1" operator="equal">
      <formula>"High"</formula>
    </cfRule>
    <cfRule type="cellIs" dxfId="3822" priority="2208" stopIfTrue="1" operator="equal">
      <formula>"Moderate"</formula>
    </cfRule>
  </conditionalFormatting>
  <conditionalFormatting sqref="DQ21">
    <cfRule type="cellIs" dxfId="3821" priority="2203" stopIfTrue="1" operator="equal">
      <formula>"Very High"</formula>
    </cfRule>
    <cfRule type="cellIs" dxfId="3820" priority="2204" stopIfTrue="1" operator="equal">
      <formula>"High"</formula>
    </cfRule>
    <cfRule type="cellIs" dxfId="3819" priority="2205" stopIfTrue="1" operator="equal">
      <formula>"Moderate"</formula>
    </cfRule>
  </conditionalFormatting>
  <conditionalFormatting sqref="DK22">
    <cfRule type="cellIs" dxfId="3818" priority="2200" stopIfTrue="1" operator="equal">
      <formula>"Very High"</formula>
    </cfRule>
    <cfRule type="cellIs" dxfId="3817" priority="2201" stopIfTrue="1" operator="equal">
      <formula>"High"</formula>
    </cfRule>
    <cfRule type="cellIs" dxfId="3816" priority="2202" stopIfTrue="1" operator="equal">
      <formula>"Moderate"</formula>
    </cfRule>
  </conditionalFormatting>
  <conditionalFormatting sqref="DQ22">
    <cfRule type="cellIs" dxfId="3815" priority="2197" stopIfTrue="1" operator="equal">
      <formula>"Very High"</formula>
    </cfRule>
    <cfRule type="cellIs" dxfId="3814" priority="2198" stopIfTrue="1" operator="equal">
      <formula>"High"</formula>
    </cfRule>
    <cfRule type="cellIs" dxfId="3813" priority="2199" stopIfTrue="1" operator="equal">
      <formula>"Moderate"</formula>
    </cfRule>
  </conditionalFormatting>
  <conditionalFormatting sqref="DK36">
    <cfRule type="cellIs" dxfId="3812" priority="2188" stopIfTrue="1" operator="equal">
      <formula>"Very High"</formula>
    </cfRule>
    <cfRule type="cellIs" dxfId="3811" priority="2189" stopIfTrue="1" operator="equal">
      <formula>"High"</formula>
    </cfRule>
    <cfRule type="cellIs" dxfId="3810" priority="2190" stopIfTrue="1" operator="equal">
      <formula>"Moderate"</formula>
    </cfRule>
  </conditionalFormatting>
  <conditionalFormatting sqref="DQ36">
    <cfRule type="cellIs" dxfId="3809" priority="2185" stopIfTrue="1" operator="equal">
      <formula>"Very High"</formula>
    </cfRule>
    <cfRule type="cellIs" dxfId="3808" priority="2186" stopIfTrue="1" operator="equal">
      <formula>"High"</formula>
    </cfRule>
    <cfRule type="cellIs" dxfId="3807" priority="2187" stopIfTrue="1" operator="equal">
      <formula>"Moderate"</formula>
    </cfRule>
  </conditionalFormatting>
  <conditionalFormatting sqref="DK38">
    <cfRule type="cellIs" dxfId="3806" priority="2182" stopIfTrue="1" operator="equal">
      <formula>"Very High"</formula>
    </cfRule>
    <cfRule type="cellIs" dxfId="3805" priority="2183" stopIfTrue="1" operator="equal">
      <formula>"High"</formula>
    </cfRule>
    <cfRule type="cellIs" dxfId="3804" priority="2184" stopIfTrue="1" operator="equal">
      <formula>"Moderate"</formula>
    </cfRule>
  </conditionalFormatting>
  <conditionalFormatting sqref="DQ38">
    <cfRule type="cellIs" dxfId="3803" priority="2179" stopIfTrue="1" operator="equal">
      <formula>"Very High"</formula>
    </cfRule>
    <cfRule type="cellIs" dxfId="3802" priority="2180" stopIfTrue="1" operator="equal">
      <formula>"High"</formula>
    </cfRule>
    <cfRule type="cellIs" dxfId="3801" priority="2181" stopIfTrue="1" operator="equal">
      <formula>"Moderate"</formula>
    </cfRule>
  </conditionalFormatting>
  <conditionalFormatting sqref="AM10">
    <cfRule type="cellIs" dxfId="3800" priority="2170" stopIfTrue="1" operator="equal">
      <formula>"Very High"</formula>
    </cfRule>
    <cfRule type="cellIs" dxfId="3799" priority="2171" stopIfTrue="1" operator="equal">
      <formula>"High"</formula>
    </cfRule>
    <cfRule type="cellIs" dxfId="3798" priority="2172" stopIfTrue="1" operator="equal">
      <formula>"Moderate"</formula>
    </cfRule>
  </conditionalFormatting>
  <conditionalFormatting sqref="AM10">
    <cfRule type="cellIs" dxfId="3797" priority="2169" stopIfTrue="1" operator="equal">
      <formula>"Y"</formula>
    </cfRule>
  </conditionalFormatting>
  <conditionalFormatting sqref="BG10">
    <cfRule type="cellIs" dxfId="3796" priority="2166" stopIfTrue="1" operator="equal">
      <formula>"Very High"</formula>
    </cfRule>
    <cfRule type="cellIs" dxfId="3795" priority="2167" stopIfTrue="1" operator="equal">
      <formula>"High"</formula>
    </cfRule>
    <cfRule type="cellIs" dxfId="3794" priority="2168" stopIfTrue="1" operator="equal">
      <formula>"Moderate"</formula>
    </cfRule>
  </conditionalFormatting>
  <conditionalFormatting sqref="BG10">
    <cfRule type="cellIs" dxfId="3793" priority="2165" stopIfTrue="1" operator="equal">
      <formula>"Y"</formula>
    </cfRule>
  </conditionalFormatting>
  <conditionalFormatting sqref="CA10">
    <cfRule type="cellIs" dxfId="3792" priority="2162" stopIfTrue="1" operator="equal">
      <formula>"Very High"</formula>
    </cfRule>
    <cfRule type="cellIs" dxfId="3791" priority="2163" stopIfTrue="1" operator="equal">
      <formula>"High"</formula>
    </cfRule>
    <cfRule type="cellIs" dxfId="3790" priority="2164" stopIfTrue="1" operator="equal">
      <formula>"Moderate"</formula>
    </cfRule>
  </conditionalFormatting>
  <conditionalFormatting sqref="CA10">
    <cfRule type="cellIs" dxfId="3789" priority="2161" stopIfTrue="1" operator="equal">
      <formula>"Y"</formula>
    </cfRule>
  </conditionalFormatting>
  <conditionalFormatting sqref="DK52">
    <cfRule type="cellIs" dxfId="3788" priority="2158" stopIfTrue="1" operator="equal">
      <formula>"Very High"</formula>
    </cfRule>
    <cfRule type="cellIs" dxfId="3787" priority="2159" stopIfTrue="1" operator="equal">
      <formula>"High"</formula>
    </cfRule>
    <cfRule type="cellIs" dxfId="3786" priority="2160" stopIfTrue="1" operator="equal">
      <formula>"Moderate"</formula>
    </cfRule>
  </conditionalFormatting>
  <conditionalFormatting sqref="DQ52">
    <cfRule type="cellIs" dxfId="3785" priority="2155" stopIfTrue="1" operator="equal">
      <formula>"Very High"</formula>
    </cfRule>
    <cfRule type="cellIs" dxfId="3784" priority="2156" stopIfTrue="1" operator="equal">
      <formula>"High"</formula>
    </cfRule>
    <cfRule type="cellIs" dxfId="3783" priority="2157" stopIfTrue="1" operator="equal">
      <formula>"Moderate"</formula>
    </cfRule>
  </conditionalFormatting>
  <conditionalFormatting sqref="DK57">
    <cfRule type="cellIs" dxfId="3782" priority="2152" stopIfTrue="1" operator="equal">
      <formula>"Very High"</formula>
    </cfRule>
    <cfRule type="cellIs" dxfId="3781" priority="2153" stopIfTrue="1" operator="equal">
      <formula>"High"</formula>
    </cfRule>
    <cfRule type="cellIs" dxfId="3780" priority="2154" stopIfTrue="1" operator="equal">
      <formula>"Moderate"</formula>
    </cfRule>
  </conditionalFormatting>
  <conditionalFormatting sqref="DQ57">
    <cfRule type="cellIs" dxfId="3779" priority="2149" stopIfTrue="1" operator="equal">
      <formula>"Very High"</formula>
    </cfRule>
    <cfRule type="cellIs" dxfId="3778" priority="2150" stopIfTrue="1" operator="equal">
      <formula>"High"</formula>
    </cfRule>
    <cfRule type="cellIs" dxfId="3777" priority="2151" stopIfTrue="1" operator="equal">
      <formula>"Moderate"</formula>
    </cfRule>
  </conditionalFormatting>
  <conditionalFormatting sqref="DK62">
    <cfRule type="cellIs" dxfId="3776" priority="2146" stopIfTrue="1" operator="equal">
      <formula>"Very High"</formula>
    </cfRule>
    <cfRule type="cellIs" dxfId="3775" priority="2147" stopIfTrue="1" operator="equal">
      <formula>"High"</formula>
    </cfRule>
    <cfRule type="cellIs" dxfId="3774" priority="2148" stopIfTrue="1" operator="equal">
      <formula>"Moderate"</formula>
    </cfRule>
  </conditionalFormatting>
  <conditionalFormatting sqref="DQ62">
    <cfRule type="cellIs" dxfId="3773" priority="2143" stopIfTrue="1" operator="equal">
      <formula>"Very High"</formula>
    </cfRule>
    <cfRule type="cellIs" dxfId="3772" priority="2144" stopIfTrue="1" operator="equal">
      <formula>"High"</formula>
    </cfRule>
    <cfRule type="cellIs" dxfId="3771" priority="2145" stopIfTrue="1" operator="equal">
      <formula>"Moderate"</formula>
    </cfRule>
  </conditionalFormatting>
  <conditionalFormatting sqref="DK63">
    <cfRule type="cellIs" dxfId="3770" priority="2140" stopIfTrue="1" operator="equal">
      <formula>"Very High"</formula>
    </cfRule>
    <cfRule type="cellIs" dxfId="3769" priority="2141" stopIfTrue="1" operator="equal">
      <formula>"High"</formula>
    </cfRule>
    <cfRule type="cellIs" dxfId="3768" priority="2142" stopIfTrue="1" operator="equal">
      <formula>"Moderate"</formula>
    </cfRule>
  </conditionalFormatting>
  <conditionalFormatting sqref="DQ63">
    <cfRule type="cellIs" dxfId="3767" priority="2137" stopIfTrue="1" operator="equal">
      <formula>"Very High"</formula>
    </cfRule>
    <cfRule type="cellIs" dxfId="3766" priority="2138" stopIfTrue="1" operator="equal">
      <formula>"High"</formula>
    </cfRule>
    <cfRule type="cellIs" dxfId="3765" priority="2139" stopIfTrue="1" operator="equal">
      <formula>"Moderate"</formula>
    </cfRule>
  </conditionalFormatting>
  <conditionalFormatting sqref="DK71">
    <cfRule type="cellIs" dxfId="3764" priority="2134" stopIfTrue="1" operator="equal">
      <formula>"Very High"</formula>
    </cfRule>
    <cfRule type="cellIs" dxfId="3763" priority="2135" stopIfTrue="1" operator="equal">
      <formula>"High"</formula>
    </cfRule>
    <cfRule type="cellIs" dxfId="3762" priority="2136" stopIfTrue="1" operator="equal">
      <formula>"Moderate"</formula>
    </cfRule>
  </conditionalFormatting>
  <conditionalFormatting sqref="DQ71">
    <cfRule type="cellIs" dxfId="3761" priority="2131" stopIfTrue="1" operator="equal">
      <formula>"Very High"</formula>
    </cfRule>
    <cfRule type="cellIs" dxfId="3760" priority="2132" stopIfTrue="1" operator="equal">
      <formula>"High"</formula>
    </cfRule>
    <cfRule type="cellIs" dxfId="3759" priority="2133" stopIfTrue="1" operator="equal">
      <formula>"Moderate"</formula>
    </cfRule>
  </conditionalFormatting>
  <conditionalFormatting sqref="DK72">
    <cfRule type="cellIs" dxfId="3758" priority="2128" stopIfTrue="1" operator="equal">
      <formula>"Very High"</formula>
    </cfRule>
    <cfRule type="cellIs" dxfId="3757" priority="2129" stopIfTrue="1" operator="equal">
      <formula>"High"</formula>
    </cfRule>
    <cfRule type="cellIs" dxfId="3756" priority="2130" stopIfTrue="1" operator="equal">
      <formula>"Moderate"</formula>
    </cfRule>
  </conditionalFormatting>
  <conditionalFormatting sqref="DQ72">
    <cfRule type="cellIs" dxfId="3755" priority="2125" stopIfTrue="1" operator="equal">
      <formula>"Very High"</formula>
    </cfRule>
    <cfRule type="cellIs" dxfId="3754" priority="2126" stopIfTrue="1" operator="equal">
      <formula>"High"</formula>
    </cfRule>
    <cfRule type="cellIs" dxfId="3753" priority="2127" stopIfTrue="1" operator="equal">
      <formula>"Moderate"</formula>
    </cfRule>
  </conditionalFormatting>
  <conditionalFormatting sqref="DK73">
    <cfRule type="cellIs" dxfId="3752" priority="2122" stopIfTrue="1" operator="equal">
      <formula>"Very High"</formula>
    </cfRule>
    <cfRule type="cellIs" dxfId="3751" priority="2123" stopIfTrue="1" operator="equal">
      <formula>"High"</formula>
    </cfRule>
    <cfRule type="cellIs" dxfId="3750" priority="2124" stopIfTrue="1" operator="equal">
      <formula>"Moderate"</formula>
    </cfRule>
  </conditionalFormatting>
  <conditionalFormatting sqref="DQ73">
    <cfRule type="cellIs" dxfId="3749" priority="2119" stopIfTrue="1" operator="equal">
      <formula>"Very High"</formula>
    </cfRule>
    <cfRule type="cellIs" dxfId="3748" priority="2120" stopIfTrue="1" operator="equal">
      <formula>"High"</formula>
    </cfRule>
    <cfRule type="cellIs" dxfId="3747" priority="2121" stopIfTrue="1" operator="equal">
      <formula>"Moderate"</formula>
    </cfRule>
  </conditionalFormatting>
  <conditionalFormatting sqref="DK74">
    <cfRule type="cellIs" dxfId="3746" priority="2116" stopIfTrue="1" operator="equal">
      <formula>"Very High"</formula>
    </cfRule>
    <cfRule type="cellIs" dxfId="3745" priority="2117" stopIfTrue="1" operator="equal">
      <formula>"High"</formula>
    </cfRule>
    <cfRule type="cellIs" dxfId="3744" priority="2118" stopIfTrue="1" operator="equal">
      <formula>"Moderate"</formula>
    </cfRule>
  </conditionalFormatting>
  <conditionalFormatting sqref="DQ74">
    <cfRule type="cellIs" dxfId="3743" priority="2113" stopIfTrue="1" operator="equal">
      <formula>"Very High"</formula>
    </cfRule>
    <cfRule type="cellIs" dxfId="3742" priority="2114" stopIfTrue="1" operator="equal">
      <formula>"High"</formula>
    </cfRule>
    <cfRule type="cellIs" dxfId="3741" priority="2115" stopIfTrue="1" operator="equal">
      <formula>"Moderate"</formula>
    </cfRule>
  </conditionalFormatting>
  <conditionalFormatting sqref="EF7">
    <cfRule type="cellIs" dxfId="3740" priority="2103" stopIfTrue="1" operator="equal">
      <formula>"Very High"</formula>
    </cfRule>
    <cfRule type="cellIs" dxfId="3739" priority="2104" stopIfTrue="1" operator="equal">
      <formula>"High"</formula>
    </cfRule>
    <cfRule type="cellIs" dxfId="3738" priority="2105" stopIfTrue="1" operator="equal">
      <formula>"Moderate"</formula>
    </cfRule>
  </conditionalFormatting>
  <conditionalFormatting sqref="EL7">
    <cfRule type="cellIs" dxfId="3737" priority="2100" stopIfTrue="1" operator="equal">
      <formula>"Very High"</formula>
    </cfRule>
    <cfRule type="cellIs" dxfId="3736" priority="2101" stopIfTrue="1" operator="equal">
      <formula>"High"</formula>
    </cfRule>
    <cfRule type="cellIs" dxfId="3735" priority="2102" stopIfTrue="1" operator="equal">
      <formula>"Moderate"</formula>
    </cfRule>
  </conditionalFormatting>
  <conditionalFormatting sqref="EF9">
    <cfRule type="cellIs" dxfId="3734" priority="2097" stopIfTrue="1" operator="equal">
      <formula>"Very High"</formula>
    </cfRule>
    <cfRule type="cellIs" dxfId="3733" priority="2098" stopIfTrue="1" operator="equal">
      <formula>"High"</formula>
    </cfRule>
    <cfRule type="cellIs" dxfId="3732" priority="2099" stopIfTrue="1" operator="equal">
      <formula>"Moderate"</formula>
    </cfRule>
  </conditionalFormatting>
  <conditionalFormatting sqref="EL9">
    <cfRule type="cellIs" dxfId="3731" priority="2094" stopIfTrue="1" operator="equal">
      <formula>"Very High"</formula>
    </cfRule>
    <cfRule type="cellIs" dxfId="3730" priority="2095" stopIfTrue="1" operator="equal">
      <formula>"High"</formula>
    </cfRule>
    <cfRule type="cellIs" dxfId="3729" priority="2096" stopIfTrue="1" operator="equal">
      <formula>"Moderate"</formula>
    </cfRule>
  </conditionalFormatting>
  <conditionalFormatting sqref="EF20">
    <cfRule type="cellIs" dxfId="3728" priority="2085" stopIfTrue="1" operator="equal">
      <formula>"Very High"</formula>
    </cfRule>
    <cfRule type="cellIs" dxfId="3727" priority="2086" stopIfTrue="1" operator="equal">
      <formula>"High"</formula>
    </cfRule>
    <cfRule type="cellIs" dxfId="3726" priority="2087" stopIfTrue="1" operator="equal">
      <formula>"Moderate"</formula>
    </cfRule>
  </conditionalFormatting>
  <conditionalFormatting sqref="EL20">
    <cfRule type="cellIs" dxfId="3725" priority="2082" stopIfTrue="1" operator="equal">
      <formula>"Very High"</formula>
    </cfRule>
    <cfRule type="cellIs" dxfId="3724" priority="2083" stopIfTrue="1" operator="equal">
      <formula>"High"</formula>
    </cfRule>
    <cfRule type="cellIs" dxfId="3723" priority="2084" stopIfTrue="1" operator="equal">
      <formula>"Moderate"</formula>
    </cfRule>
  </conditionalFormatting>
  <conditionalFormatting sqref="EF21">
    <cfRule type="cellIs" dxfId="3722" priority="2079" stopIfTrue="1" operator="equal">
      <formula>"Very High"</formula>
    </cfRule>
    <cfRule type="cellIs" dxfId="3721" priority="2080" stopIfTrue="1" operator="equal">
      <formula>"High"</formula>
    </cfRule>
    <cfRule type="cellIs" dxfId="3720" priority="2081" stopIfTrue="1" operator="equal">
      <formula>"Moderate"</formula>
    </cfRule>
  </conditionalFormatting>
  <conditionalFormatting sqref="EL21">
    <cfRule type="cellIs" dxfId="3719" priority="2076" stopIfTrue="1" operator="equal">
      <formula>"Very High"</formula>
    </cfRule>
    <cfRule type="cellIs" dxfId="3718" priority="2077" stopIfTrue="1" operator="equal">
      <formula>"High"</formula>
    </cfRule>
    <cfRule type="cellIs" dxfId="3717" priority="2078" stopIfTrue="1" operator="equal">
      <formula>"Moderate"</formula>
    </cfRule>
  </conditionalFormatting>
  <conditionalFormatting sqref="EF22">
    <cfRule type="cellIs" dxfId="3716" priority="2073" stopIfTrue="1" operator="equal">
      <formula>"Very High"</formula>
    </cfRule>
    <cfRule type="cellIs" dxfId="3715" priority="2074" stopIfTrue="1" operator="equal">
      <formula>"High"</formula>
    </cfRule>
    <cfRule type="cellIs" dxfId="3714" priority="2075" stopIfTrue="1" operator="equal">
      <formula>"Moderate"</formula>
    </cfRule>
  </conditionalFormatting>
  <conditionalFormatting sqref="EL22">
    <cfRule type="cellIs" dxfId="3713" priority="2070" stopIfTrue="1" operator="equal">
      <formula>"Very High"</formula>
    </cfRule>
    <cfRule type="cellIs" dxfId="3712" priority="2071" stopIfTrue="1" operator="equal">
      <formula>"High"</formula>
    </cfRule>
    <cfRule type="cellIs" dxfId="3711" priority="2072" stopIfTrue="1" operator="equal">
      <formula>"Moderate"</formula>
    </cfRule>
  </conditionalFormatting>
  <conditionalFormatting sqref="EF36">
    <cfRule type="cellIs" dxfId="3710" priority="2061" stopIfTrue="1" operator="equal">
      <formula>"Very High"</formula>
    </cfRule>
    <cfRule type="cellIs" dxfId="3709" priority="2062" stopIfTrue="1" operator="equal">
      <formula>"High"</formula>
    </cfRule>
    <cfRule type="cellIs" dxfId="3708" priority="2063" stopIfTrue="1" operator="equal">
      <formula>"Moderate"</formula>
    </cfRule>
  </conditionalFormatting>
  <conditionalFormatting sqref="EL36">
    <cfRule type="cellIs" dxfId="3707" priority="2058" stopIfTrue="1" operator="equal">
      <formula>"Very High"</formula>
    </cfRule>
    <cfRule type="cellIs" dxfId="3706" priority="2059" stopIfTrue="1" operator="equal">
      <formula>"High"</formula>
    </cfRule>
    <cfRule type="cellIs" dxfId="3705" priority="2060" stopIfTrue="1" operator="equal">
      <formula>"Moderate"</formula>
    </cfRule>
  </conditionalFormatting>
  <conditionalFormatting sqref="EF38">
    <cfRule type="cellIs" dxfId="3704" priority="2055" stopIfTrue="1" operator="equal">
      <formula>"Very High"</formula>
    </cfRule>
    <cfRule type="cellIs" dxfId="3703" priority="2056" stopIfTrue="1" operator="equal">
      <formula>"High"</formula>
    </cfRule>
    <cfRule type="cellIs" dxfId="3702" priority="2057" stopIfTrue="1" operator="equal">
      <formula>"Moderate"</formula>
    </cfRule>
  </conditionalFormatting>
  <conditionalFormatting sqref="EL38">
    <cfRule type="cellIs" dxfId="3701" priority="2052" stopIfTrue="1" operator="equal">
      <formula>"Very High"</formula>
    </cfRule>
    <cfRule type="cellIs" dxfId="3700" priority="2053" stopIfTrue="1" operator="equal">
      <formula>"High"</formula>
    </cfRule>
    <cfRule type="cellIs" dxfId="3699" priority="2054" stopIfTrue="1" operator="equal">
      <formula>"Moderate"</formula>
    </cfRule>
  </conditionalFormatting>
  <conditionalFormatting sqref="EF51">
    <cfRule type="cellIs" dxfId="3698" priority="2043" stopIfTrue="1" operator="equal">
      <formula>"Very High"</formula>
    </cfRule>
    <cfRule type="cellIs" dxfId="3697" priority="2044" stopIfTrue="1" operator="equal">
      <formula>"High"</formula>
    </cfRule>
    <cfRule type="cellIs" dxfId="3696" priority="2045" stopIfTrue="1" operator="equal">
      <formula>"Moderate"</formula>
    </cfRule>
  </conditionalFormatting>
  <conditionalFormatting sqref="EL51">
    <cfRule type="cellIs" dxfId="3695" priority="2040" stopIfTrue="1" operator="equal">
      <formula>"Very High"</formula>
    </cfRule>
    <cfRule type="cellIs" dxfId="3694" priority="2041" stopIfTrue="1" operator="equal">
      <formula>"High"</formula>
    </cfRule>
    <cfRule type="cellIs" dxfId="3693" priority="2042" stopIfTrue="1" operator="equal">
      <formula>"Moderate"</formula>
    </cfRule>
  </conditionalFormatting>
  <conditionalFormatting sqref="EF52">
    <cfRule type="cellIs" dxfId="3692" priority="2037" stopIfTrue="1" operator="equal">
      <formula>"Very High"</formula>
    </cfRule>
    <cfRule type="cellIs" dxfId="3691" priority="2038" stopIfTrue="1" operator="equal">
      <formula>"High"</formula>
    </cfRule>
    <cfRule type="cellIs" dxfId="3690" priority="2039" stopIfTrue="1" operator="equal">
      <formula>"Moderate"</formula>
    </cfRule>
  </conditionalFormatting>
  <conditionalFormatting sqref="EL52">
    <cfRule type="cellIs" dxfId="3689" priority="2034" stopIfTrue="1" operator="equal">
      <formula>"Very High"</formula>
    </cfRule>
    <cfRule type="cellIs" dxfId="3688" priority="2035" stopIfTrue="1" operator="equal">
      <formula>"High"</formula>
    </cfRule>
    <cfRule type="cellIs" dxfId="3687" priority="2036" stopIfTrue="1" operator="equal">
      <formula>"Moderate"</formula>
    </cfRule>
  </conditionalFormatting>
  <conditionalFormatting sqref="EF57">
    <cfRule type="cellIs" dxfId="3686" priority="2031" stopIfTrue="1" operator="equal">
      <formula>"Very High"</formula>
    </cfRule>
    <cfRule type="cellIs" dxfId="3685" priority="2032" stopIfTrue="1" operator="equal">
      <formula>"High"</formula>
    </cfRule>
    <cfRule type="cellIs" dxfId="3684" priority="2033" stopIfTrue="1" operator="equal">
      <formula>"Moderate"</formula>
    </cfRule>
  </conditionalFormatting>
  <conditionalFormatting sqref="EL57">
    <cfRule type="cellIs" dxfId="3683" priority="2028" stopIfTrue="1" operator="equal">
      <formula>"Very High"</formula>
    </cfRule>
    <cfRule type="cellIs" dxfId="3682" priority="2029" stopIfTrue="1" operator="equal">
      <formula>"High"</formula>
    </cfRule>
    <cfRule type="cellIs" dxfId="3681" priority="2030" stopIfTrue="1" operator="equal">
      <formula>"Moderate"</formula>
    </cfRule>
  </conditionalFormatting>
  <conditionalFormatting sqref="L14">
    <cfRule type="cellIs" dxfId="3680" priority="2025" stopIfTrue="1" operator="equal">
      <formula>"Very High"</formula>
    </cfRule>
    <cfRule type="cellIs" dxfId="3679" priority="2026" stopIfTrue="1" operator="equal">
      <formula>"High"</formula>
    </cfRule>
    <cfRule type="cellIs" dxfId="3678" priority="2027" stopIfTrue="1" operator="equal">
      <formula>"Moderate"</formula>
    </cfRule>
  </conditionalFormatting>
  <conditionalFormatting sqref="R14">
    <cfRule type="cellIs" dxfId="3677" priority="2022" stopIfTrue="1" operator="equal">
      <formula>"Very High"</formula>
    </cfRule>
    <cfRule type="cellIs" dxfId="3676" priority="2023" stopIfTrue="1" operator="equal">
      <formula>"High"</formula>
    </cfRule>
    <cfRule type="cellIs" dxfId="3675" priority="2024" stopIfTrue="1" operator="equal">
      <formula>"Moderate"</formula>
    </cfRule>
  </conditionalFormatting>
  <conditionalFormatting sqref="AF14">
    <cfRule type="cellIs" dxfId="3674" priority="2019" stopIfTrue="1" operator="equal">
      <formula>"Very High"</formula>
    </cfRule>
    <cfRule type="cellIs" dxfId="3673" priority="2020" stopIfTrue="1" operator="equal">
      <formula>"High"</formula>
    </cfRule>
    <cfRule type="cellIs" dxfId="3672" priority="2021" stopIfTrue="1" operator="equal">
      <formula>"Moderate"</formula>
    </cfRule>
  </conditionalFormatting>
  <conditionalFormatting sqref="AL14">
    <cfRule type="cellIs" dxfId="3671" priority="2016" stopIfTrue="1" operator="equal">
      <formula>"Very High"</formula>
    </cfRule>
    <cfRule type="cellIs" dxfId="3670" priority="2017" stopIfTrue="1" operator="equal">
      <formula>"High"</formula>
    </cfRule>
    <cfRule type="cellIs" dxfId="3669" priority="2018" stopIfTrue="1" operator="equal">
      <formula>"Moderate"</formula>
    </cfRule>
  </conditionalFormatting>
  <conditionalFormatting sqref="FA7">
    <cfRule type="cellIs" dxfId="3668" priority="2013" stopIfTrue="1" operator="equal">
      <formula>"Very High"</formula>
    </cfRule>
    <cfRule type="cellIs" dxfId="3667" priority="2014" stopIfTrue="1" operator="equal">
      <formula>"High"</formula>
    </cfRule>
    <cfRule type="cellIs" dxfId="3666" priority="2015" stopIfTrue="1" operator="equal">
      <formula>"Moderate"</formula>
    </cfRule>
  </conditionalFormatting>
  <conditionalFormatting sqref="FG7">
    <cfRule type="cellIs" dxfId="3665" priority="2010" stopIfTrue="1" operator="equal">
      <formula>"Very High"</formula>
    </cfRule>
    <cfRule type="cellIs" dxfId="3664" priority="2011" stopIfTrue="1" operator="equal">
      <formula>"High"</formula>
    </cfRule>
    <cfRule type="cellIs" dxfId="3663" priority="2012" stopIfTrue="1" operator="equal">
      <formula>"Moderate"</formula>
    </cfRule>
  </conditionalFormatting>
  <conditionalFormatting sqref="FA9">
    <cfRule type="cellIs" dxfId="3662" priority="2007" stopIfTrue="1" operator="equal">
      <formula>"Very High"</formula>
    </cfRule>
    <cfRule type="cellIs" dxfId="3661" priority="2008" stopIfTrue="1" operator="equal">
      <formula>"High"</formula>
    </cfRule>
    <cfRule type="cellIs" dxfId="3660" priority="2009" stopIfTrue="1" operator="equal">
      <formula>"Moderate"</formula>
    </cfRule>
  </conditionalFormatting>
  <conditionalFormatting sqref="FG9">
    <cfRule type="cellIs" dxfId="3659" priority="2004" stopIfTrue="1" operator="equal">
      <formula>"Very High"</formula>
    </cfRule>
    <cfRule type="cellIs" dxfId="3658" priority="2005" stopIfTrue="1" operator="equal">
      <formula>"High"</formula>
    </cfRule>
    <cfRule type="cellIs" dxfId="3657" priority="2006" stopIfTrue="1" operator="equal">
      <formula>"Moderate"</formula>
    </cfRule>
  </conditionalFormatting>
  <conditionalFormatting sqref="AZ14">
    <cfRule type="cellIs" dxfId="3656" priority="2001" stopIfTrue="1" operator="equal">
      <formula>"Very High"</formula>
    </cfRule>
    <cfRule type="cellIs" dxfId="3655" priority="2002" stopIfTrue="1" operator="equal">
      <formula>"High"</formula>
    </cfRule>
    <cfRule type="cellIs" dxfId="3654" priority="2003" stopIfTrue="1" operator="equal">
      <formula>"Moderate"</formula>
    </cfRule>
  </conditionalFormatting>
  <conditionalFormatting sqref="BF14">
    <cfRule type="cellIs" dxfId="3653" priority="1998" stopIfTrue="1" operator="equal">
      <formula>"Very High"</formula>
    </cfRule>
    <cfRule type="cellIs" dxfId="3652" priority="1999" stopIfTrue="1" operator="equal">
      <formula>"High"</formula>
    </cfRule>
    <cfRule type="cellIs" dxfId="3651" priority="2000" stopIfTrue="1" operator="equal">
      <formula>"Moderate"</formula>
    </cfRule>
  </conditionalFormatting>
  <conditionalFormatting sqref="FA14">
    <cfRule type="cellIs" dxfId="3650" priority="1995" stopIfTrue="1" operator="equal">
      <formula>"Very High"</formula>
    </cfRule>
    <cfRule type="cellIs" dxfId="3649" priority="1996" stopIfTrue="1" operator="equal">
      <formula>"High"</formula>
    </cfRule>
    <cfRule type="cellIs" dxfId="3648" priority="1997" stopIfTrue="1" operator="equal">
      <formula>"Moderate"</formula>
    </cfRule>
  </conditionalFormatting>
  <conditionalFormatting sqref="FG14">
    <cfRule type="cellIs" dxfId="3647" priority="1992" stopIfTrue="1" operator="equal">
      <formula>"Very High"</formula>
    </cfRule>
    <cfRule type="cellIs" dxfId="3646" priority="1993" stopIfTrue="1" operator="equal">
      <formula>"High"</formula>
    </cfRule>
    <cfRule type="cellIs" dxfId="3645" priority="1994" stopIfTrue="1" operator="equal">
      <formula>"Moderate"</formula>
    </cfRule>
  </conditionalFormatting>
  <conditionalFormatting sqref="FA20">
    <cfRule type="cellIs" dxfId="3644" priority="1989" stopIfTrue="1" operator="equal">
      <formula>"Very High"</formula>
    </cfRule>
    <cfRule type="cellIs" dxfId="3643" priority="1990" stopIfTrue="1" operator="equal">
      <formula>"High"</formula>
    </cfRule>
    <cfRule type="cellIs" dxfId="3642" priority="1991" stopIfTrue="1" operator="equal">
      <formula>"Moderate"</formula>
    </cfRule>
  </conditionalFormatting>
  <conditionalFormatting sqref="FG20">
    <cfRule type="cellIs" dxfId="3641" priority="1986" stopIfTrue="1" operator="equal">
      <formula>"Very High"</formula>
    </cfRule>
    <cfRule type="cellIs" dxfId="3640" priority="1987" stopIfTrue="1" operator="equal">
      <formula>"High"</formula>
    </cfRule>
    <cfRule type="cellIs" dxfId="3639" priority="1988" stopIfTrue="1" operator="equal">
      <formula>"Moderate"</formula>
    </cfRule>
  </conditionalFormatting>
  <conditionalFormatting sqref="FA21">
    <cfRule type="cellIs" dxfId="3638" priority="1983" stopIfTrue="1" operator="equal">
      <formula>"Very High"</formula>
    </cfRule>
    <cfRule type="cellIs" dxfId="3637" priority="1984" stopIfTrue="1" operator="equal">
      <formula>"High"</formula>
    </cfRule>
    <cfRule type="cellIs" dxfId="3636" priority="1985" stopIfTrue="1" operator="equal">
      <formula>"Moderate"</formula>
    </cfRule>
  </conditionalFormatting>
  <conditionalFormatting sqref="FG21">
    <cfRule type="cellIs" dxfId="3635" priority="1980" stopIfTrue="1" operator="equal">
      <formula>"Very High"</formula>
    </cfRule>
    <cfRule type="cellIs" dxfId="3634" priority="1981" stopIfTrue="1" operator="equal">
      <formula>"High"</formula>
    </cfRule>
    <cfRule type="cellIs" dxfId="3633" priority="1982" stopIfTrue="1" operator="equal">
      <formula>"Moderate"</formula>
    </cfRule>
  </conditionalFormatting>
  <conditionalFormatting sqref="FA22">
    <cfRule type="cellIs" dxfId="3632" priority="1977" stopIfTrue="1" operator="equal">
      <formula>"Very High"</formula>
    </cfRule>
    <cfRule type="cellIs" dxfId="3631" priority="1978" stopIfTrue="1" operator="equal">
      <formula>"High"</formula>
    </cfRule>
    <cfRule type="cellIs" dxfId="3630" priority="1979" stopIfTrue="1" operator="equal">
      <formula>"Moderate"</formula>
    </cfRule>
  </conditionalFormatting>
  <conditionalFormatting sqref="FG22">
    <cfRule type="cellIs" dxfId="3629" priority="1974" stopIfTrue="1" operator="equal">
      <formula>"Very High"</formula>
    </cfRule>
    <cfRule type="cellIs" dxfId="3628" priority="1975" stopIfTrue="1" operator="equal">
      <formula>"High"</formula>
    </cfRule>
    <cfRule type="cellIs" dxfId="3627" priority="1976" stopIfTrue="1" operator="equal">
      <formula>"Moderate"</formula>
    </cfRule>
  </conditionalFormatting>
  <conditionalFormatting sqref="CO14">
    <cfRule type="cellIs" dxfId="3626" priority="1965" stopIfTrue="1" operator="equal">
      <formula>"Very High"</formula>
    </cfRule>
    <cfRule type="cellIs" dxfId="3625" priority="1966" stopIfTrue="1" operator="equal">
      <formula>"High"</formula>
    </cfRule>
    <cfRule type="cellIs" dxfId="3624" priority="1967" stopIfTrue="1" operator="equal">
      <formula>"Moderate"</formula>
    </cfRule>
  </conditionalFormatting>
  <conditionalFormatting sqref="CU14">
    <cfRule type="cellIs" dxfId="3623" priority="1962" stopIfTrue="1" operator="equal">
      <formula>"Very High"</formula>
    </cfRule>
    <cfRule type="cellIs" dxfId="3622" priority="1963" stopIfTrue="1" operator="equal">
      <formula>"High"</formula>
    </cfRule>
    <cfRule type="cellIs" dxfId="3621" priority="1964" stopIfTrue="1" operator="equal">
      <formula>"Moderate"</formula>
    </cfRule>
  </conditionalFormatting>
  <conditionalFormatting sqref="DK14">
    <cfRule type="cellIs" dxfId="3620" priority="1959" stopIfTrue="1" operator="equal">
      <formula>"Very High"</formula>
    </cfRule>
    <cfRule type="cellIs" dxfId="3619" priority="1960" stopIfTrue="1" operator="equal">
      <formula>"High"</formula>
    </cfRule>
    <cfRule type="cellIs" dxfId="3618" priority="1961" stopIfTrue="1" operator="equal">
      <formula>"Moderate"</formula>
    </cfRule>
  </conditionalFormatting>
  <conditionalFormatting sqref="DQ14">
    <cfRule type="cellIs" dxfId="3617" priority="1956" stopIfTrue="1" operator="equal">
      <formula>"Very High"</formula>
    </cfRule>
    <cfRule type="cellIs" dxfId="3616" priority="1957" stopIfTrue="1" operator="equal">
      <formula>"High"</formula>
    </cfRule>
    <cfRule type="cellIs" dxfId="3615" priority="1958" stopIfTrue="1" operator="equal">
      <formula>"Moderate"</formula>
    </cfRule>
  </conditionalFormatting>
  <conditionalFormatting sqref="EF14">
    <cfRule type="cellIs" dxfId="3614" priority="1953" stopIfTrue="1" operator="equal">
      <formula>"Very High"</formula>
    </cfRule>
    <cfRule type="cellIs" dxfId="3613" priority="1954" stopIfTrue="1" operator="equal">
      <formula>"High"</formula>
    </cfRule>
    <cfRule type="cellIs" dxfId="3612" priority="1955" stopIfTrue="1" operator="equal">
      <formula>"Moderate"</formula>
    </cfRule>
  </conditionalFormatting>
  <conditionalFormatting sqref="EL14">
    <cfRule type="cellIs" dxfId="3611" priority="1950" stopIfTrue="1" operator="equal">
      <formula>"Very High"</formula>
    </cfRule>
    <cfRule type="cellIs" dxfId="3610" priority="1951" stopIfTrue="1" operator="equal">
      <formula>"High"</formula>
    </cfRule>
    <cfRule type="cellIs" dxfId="3609" priority="1952" stopIfTrue="1" operator="equal">
      <formula>"Moderate"</formula>
    </cfRule>
  </conditionalFormatting>
  <conditionalFormatting sqref="FA38">
    <cfRule type="cellIs" dxfId="3608" priority="1947" stopIfTrue="1" operator="equal">
      <formula>"Very High"</formula>
    </cfRule>
    <cfRule type="cellIs" dxfId="3607" priority="1948" stopIfTrue="1" operator="equal">
      <formula>"High"</formula>
    </cfRule>
    <cfRule type="cellIs" dxfId="3606" priority="1949" stopIfTrue="1" operator="equal">
      <formula>"Moderate"</formula>
    </cfRule>
  </conditionalFormatting>
  <conditionalFormatting sqref="FG38">
    <cfRule type="cellIs" dxfId="3605" priority="1944" stopIfTrue="1" operator="equal">
      <formula>"Very High"</formula>
    </cfRule>
    <cfRule type="cellIs" dxfId="3604" priority="1945" stopIfTrue="1" operator="equal">
      <formula>"High"</formula>
    </cfRule>
    <cfRule type="cellIs" dxfId="3603" priority="1946" stopIfTrue="1" operator="equal">
      <formula>"Moderate"</formula>
    </cfRule>
  </conditionalFormatting>
  <conditionalFormatting sqref="FA52">
    <cfRule type="cellIs" dxfId="3602" priority="1935" stopIfTrue="1" operator="equal">
      <formula>"Very High"</formula>
    </cfRule>
    <cfRule type="cellIs" dxfId="3601" priority="1936" stopIfTrue="1" operator="equal">
      <formula>"High"</formula>
    </cfRule>
    <cfRule type="cellIs" dxfId="3600" priority="1937" stopIfTrue="1" operator="equal">
      <formula>"Moderate"</formula>
    </cfRule>
  </conditionalFormatting>
  <conditionalFormatting sqref="FG52">
    <cfRule type="cellIs" dxfId="3599" priority="1932" stopIfTrue="1" operator="equal">
      <formula>"Very High"</formula>
    </cfRule>
    <cfRule type="cellIs" dxfId="3598" priority="1933" stopIfTrue="1" operator="equal">
      <formula>"High"</formula>
    </cfRule>
    <cfRule type="cellIs" dxfId="3597" priority="1934" stopIfTrue="1" operator="equal">
      <formula>"Moderate"</formula>
    </cfRule>
  </conditionalFormatting>
  <conditionalFormatting sqref="FA57">
    <cfRule type="cellIs" dxfId="3596" priority="1929" stopIfTrue="1" operator="equal">
      <formula>"Very High"</formula>
    </cfRule>
    <cfRule type="cellIs" dxfId="3595" priority="1930" stopIfTrue="1" operator="equal">
      <formula>"High"</formula>
    </cfRule>
    <cfRule type="cellIs" dxfId="3594" priority="1931" stopIfTrue="1" operator="equal">
      <formula>"Moderate"</formula>
    </cfRule>
  </conditionalFormatting>
  <conditionalFormatting sqref="FG57">
    <cfRule type="cellIs" dxfId="3593" priority="1926" stopIfTrue="1" operator="equal">
      <formula>"Very High"</formula>
    </cfRule>
    <cfRule type="cellIs" dxfId="3592" priority="1927" stopIfTrue="1" operator="equal">
      <formula>"High"</formula>
    </cfRule>
    <cfRule type="cellIs" dxfId="3591" priority="1928" stopIfTrue="1" operator="equal">
      <formula>"Moderate"</formula>
    </cfRule>
  </conditionalFormatting>
  <conditionalFormatting sqref="FV14">
    <cfRule type="cellIs" dxfId="3590" priority="1923" stopIfTrue="1" operator="equal">
      <formula>"Very High"</formula>
    </cfRule>
    <cfRule type="cellIs" dxfId="3589" priority="1924" stopIfTrue="1" operator="equal">
      <formula>"High"</formula>
    </cfRule>
    <cfRule type="cellIs" dxfId="3588" priority="1925" stopIfTrue="1" operator="equal">
      <formula>"Moderate"</formula>
    </cfRule>
  </conditionalFormatting>
  <conditionalFormatting sqref="GB14">
    <cfRule type="cellIs" dxfId="3587" priority="1920" stopIfTrue="1" operator="equal">
      <formula>"Very High"</formula>
    </cfRule>
    <cfRule type="cellIs" dxfId="3586" priority="1921" stopIfTrue="1" operator="equal">
      <formula>"High"</formula>
    </cfRule>
    <cfRule type="cellIs" dxfId="3585" priority="1922" stopIfTrue="1" operator="equal">
      <formula>"Moderate"</formula>
    </cfRule>
  </conditionalFormatting>
  <conditionalFormatting sqref="L17:L18">
    <cfRule type="cellIs" dxfId="3584" priority="1911" stopIfTrue="1" operator="equal">
      <formula>"Very High"</formula>
    </cfRule>
    <cfRule type="cellIs" dxfId="3583" priority="1912" stopIfTrue="1" operator="equal">
      <formula>"High"</formula>
    </cfRule>
    <cfRule type="cellIs" dxfId="3582" priority="1913" stopIfTrue="1" operator="equal">
      <formula>"Moderate"</formula>
    </cfRule>
  </conditionalFormatting>
  <conditionalFormatting sqref="R17:R18">
    <cfRule type="cellIs" dxfId="3581" priority="1908" stopIfTrue="1" operator="equal">
      <formula>"Very High"</formula>
    </cfRule>
    <cfRule type="cellIs" dxfId="3580" priority="1909" stopIfTrue="1" operator="equal">
      <formula>"High"</formula>
    </cfRule>
    <cfRule type="cellIs" dxfId="3579" priority="1910" stopIfTrue="1" operator="equal">
      <formula>"Moderate"</formula>
    </cfRule>
  </conditionalFormatting>
  <conditionalFormatting sqref="AF17:AF18">
    <cfRule type="cellIs" dxfId="3578" priority="1905" stopIfTrue="1" operator="equal">
      <formula>"Very High"</formula>
    </cfRule>
    <cfRule type="cellIs" dxfId="3577" priority="1906" stopIfTrue="1" operator="equal">
      <formula>"High"</formula>
    </cfRule>
    <cfRule type="cellIs" dxfId="3576" priority="1907" stopIfTrue="1" operator="equal">
      <formula>"Moderate"</formula>
    </cfRule>
  </conditionalFormatting>
  <conditionalFormatting sqref="AL17:AL18">
    <cfRule type="cellIs" dxfId="3575" priority="1902" stopIfTrue="1" operator="equal">
      <formula>"Very High"</formula>
    </cfRule>
    <cfRule type="cellIs" dxfId="3574" priority="1903" stopIfTrue="1" operator="equal">
      <formula>"High"</formula>
    </cfRule>
    <cfRule type="cellIs" dxfId="3573" priority="1904" stopIfTrue="1" operator="equal">
      <formula>"Moderate"</formula>
    </cfRule>
  </conditionalFormatting>
  <conditionalFormatting sqref="AZ17">
    <cfRule type="cellIs" dxfId="3572" priority="1893" stopIfTrue="1" operator="equal">
      <formula>"Very High"</formula>
    </cfRule>
    <cfRule type="cellIs" dxfId="3571" priority="1894" stopIfTrue="1" operator="equal">
      <formula>"High"</formula>
    </cfRule>
    <cfRule type="cellIs" dxfId="3570" priority="1895" stopIfTrue="1" operator="equal">
      <formula>"Moderate"</formula>
    </cfRule>
  </conditionalFormatting>
  <conditionalFormatting sqref="BF17">
    <cfRule type="cellIs" dxfId="3569" priority="1890" stopIfTrue="1" operator="equal">
      <formula>"Very High"</formula>
    </cfRule>
    <cfRule type="cellIs" dxfId="3568" priority="1891" stopIfTrue="1" operator="equal">
      <formula>"High"</formula>
    </cfRule>
    <cfRule type="cellIs" dxfId="3567" priority="1892" stopIfTrue="1" operator="equal">
      <formula>"Moderate"</formula>
    </cfRule>
  </conditionalFormatting>
  <conditionalFormatting sqref="BT17">
    <cfRule type="cellIs" dxfId="3566" priority="1887" stopIfTrue="1" operator="equal">
      <formula>"Very High"</formula>
    </cfRule>
    <cfRule type="cellIs" dxfId="3565" priority="1888" stopIfTrue="1" operator="equal">
      <formula>"High"</formula>
    </cfRule>
    <cfRule type="cellIs" dxfId="3564" priority="1889" stopIfTrue="1" operator="equal">
      <formula>"Moderate"</formula>
    </cfRule>
  </conditionalFormatting>
  <conditionalFormatting sqref="BZ17">
    <cfRule type="cellIs" dxfId="3563" priority="1884" stopIfTrue="1" operator="equal">
      <formula>"Very High"</formula>
    </cfRule>
    <cfRule type="cellIs" dxfId="3562" priority="1885" stopIfTrue="1" operator="equal">
      <formula>"High"</formula>
    </cfRule>
    <cfRule type="cellIs" dxfId="3561" priority="1886" stopIfTrue="1" operator="equal">
      <formula>"Moderate"</formula>
    </cfRule>
  </conditionalFormatting>
  <conditionalFormatting sqref="CO17">
    <cfRule type="cellIs" dxfId="3560" priority="1881" stopIfTrue="1" operator="equal">
      <formula>"Very High"</formula>
    </cfRule>
    <cfRule type="cellIs" dxfId="3559" priority="1882" stopIfTrue="1" operator="equal">
      <formula>"High"</formula>
    </cfRule>
    <cfRule type="cellIs" dxfId="3558" priority="1883" stopIfTrue="1" operator="equal">
      <formula>"Moderate"</formula>
    </cfRule>
  </conditionalFormatting>
  <conditionalFormatting sqref="CU17">
    <cfRule type="cellIs" dxfId="3557" priority="1878" stopIfTrue="1" operator="equal">
      <formula>"Very High"</formula>
    </cfRule>
    <cfRule type="cellIs" dxfId="3556" priority="1879" stopIfTrue="1" operator="equal">
      <formula>"High"</formula>
    </cfRule>
    <cfRule type="cellIs" dxfId="3555" priority="1880" stopIfTrue="1" operator="equal">
      <formula>"Moderate"</formula>
    </cfRule>
  </conditionalFormatting>
  <conditionalFormatting sqref="FV51">
    <cfRule type="cellIs" dxfId="3554" priority="1869" stopIfTrue="1" operator="equal">
      <formula>"Very High"</formula>
    </cfRule>
    <cfRule type="cellIs" dxfId="3553" priority="1870" stopIfTrue="1" operator="equal">
      <formula>"High"</formula>
    </cfRule>
    <cfRule type="cellIs" dxfId="3552" priority="1871" stopIfTrue="1" operator="equal">
      <formula>"Moderate"</formula>
    </cfRule>
  </conditionalFormatting>
  <conditionalFormatting sqref="GB51">
    <cfRule type="cellIs" dxfId="3551" priority="1866" stopIfTrue="1" operator="equal">
      <formula>"Very High"</formula>
    </cfRule>
    <cfRule type="cellIs" dxfId="3550" priority="1867" stopIfTrue="1" operator="equal">
      <formula>"High"</formula>
    </cfRule>
    <cfRule type="cellIs" dxfId="3549" priority="1868" stopIfTrue="1" operator="equal">
      <formula>"Moderate"</formula>
    </cfRule>
  </conditionalFormatting>
  <conditionalFormatting sqref="FV52">
    <cfRule type="cellIs" dxfId="3548" priority="1863" stopIfTrue="1" operator="equal">
      <formula>"Very High"</formula>
    </cfRule>
    <cfRule type="cellIs" dxfId="3547" priority="1864" stopIfTrue="1" operator="equal">
      <formula>"High"</formula>
    </cfRule>
    <cfRule type="cellIs" dxfId="3546" priority="1865" stopIfTrue="1" operator="equal">
      <formula>"Moderate"</formula>
    </cfRule>
  </conditionalFormatting>
  <conditionalFormatting sqref="GB52">
    <cfRule type="cellIs" dxfId="3545" priority="1860" stopIfTrue="1" operator="equal">
      <formula>"Very High"</formula>
    </cfRule>
    <cfRule type="cellIs" dxfId="3544" priority="1861" stopIfTrue="1" operator="equal">
      <formula>"High"</formula>
    </cfRule>
    <cfRule type="cellIs" dxfId="3543" priority="1862" stopIfTrue="1" operator="equal">
      <formula>"Moderate"</formula>
    </cfRule>
  </conditionalFormatting>
  <conditionalFormatting sqref="FV57">
    <cfRule type="cellIs" dxfId="3542" priority="1857" stopIfTrue="1" operator="equal">
      <formula>"Very High"</formula>
    </cfRule>
    <cfRule type="cellIs" dxfId="3541" priority="1858" stopIfTrue="1" operator="equal">
      <formula>"High"</formula>
    </cfRule>
    <cfRule type="cellIs" dxfId="3540" priority="1859" stopIfTrue="1" operator="equal">
      <formula>"Moderate"</formula>
    </cfRule>
  </conditionalFormatting>
  <conditionalFormatting sqref="GB57">
    <cfRule type="cellIs" dxfId="3539" priority="1854" stopIfTrue="1" operator="equal">
      <formula>"Very High"</formula>
    </cfRule>
    <cfRule type="cellIs" dxfId="3538" priority="1855" stopIfTrue="1" operator="equal">
      <formula>"High"</formula>
    </cfRule>
    <cfRule type="cellIs" dxfId="3537" priority="1856" stopIfTrue="1" operator="equal">
      <formula>"Moderate"</formula>
    </cfRule>
  </conditionalFormatting>
  <conditionalFormatting sqref="EF17">
    <cfRule type="cellIs" dxfId="3536" priority="1851" stopIfTrue="1" operator="equal">
      <formula>"Very High"</formula>
    </cfRule>
    <cfRule type="cellIs" dxfId="3535" priority="1852" stopIfTrue="1" operator="equal">
      <formula>"High"</formula>
    </cfRule>
    <cfRule type="cellIs" dxfId="3534" priority="1853" stopIfTrue="1" operator="equal">
      <formula>"Moderate"</formula>
    </cfRule>
  </conditionalFormatting>
  <conditionalFormatting sqref="EL17">
    <cfRule type="cellIs" dxfId="3533" priority="1848" stopIfTrue="1" operator="equal">
      <formula>"Very High"</formula>
    </cfRule>
    <cfRule type="cellIs" dxfId="3532" priority="1849" stopIfTrue="1" operator="equal">
      <formula>"High"</formula>
    </cfRule>
    <cfRule type="cellIs" dxfId="3531" priority="1850" stopIfTrue="1" operator="equal">
      <formula>"Moderate"</formula>
    </cfRule>
  </conditionalFormatting>
  <conditionalFormatting sqref="FA17">
    <cfRule type="cellIs" dxfId="3530" priority="1845" stopIfTrue="1" operator="equal">
      <formula>"Very High"</formula>
    </cfRule>
    <cfRule type="cellIs" dxfId="3529" priority="1846" stopIfTrue="1" operator="equal">
      <formula>"High"</formula>
    </cfRule>
    <cfRule type="cellIs" dxfId="3528" priority="1847" stopIfTrue="1" operator="equal">
      <formula>"Moderate"</formula>
    </cfRule>
  </conditionalFormatting>
  <conditionalFormatting sqref="FG17">
    <cfRule type="cellIs" dxfId="3527" priority="1842" stopIfTrue="1" operator="equal">
      <formula>"Very High"</formula>
    </cfRule>
    <cfRule type="cellIs" dxfId="3526" priority="1843" stopIfTrue="1" operator="equal">
      <formula>"High"</formula>
    </cfRule>
    <cfRule type="cellIs" dxfId="3525" priority="1844" stopIfTrue="1" operator="equal">
      <formula>"Moderate"</formula>
    </cfRule>
  </conditionalFormatting>
  <conditionalFormatting sqref="FV17">
    <cfRule type="cellIs" dxfId="3524" priority="1839" stopIfTrue="1" operator="equal">
      <formula>"Very High"</formula>
    </cfRule>
    <cfRule type="cellIs" dxfId="3523" priority="1840" stopIfTrue="1" operator="equal">
      <formula>"High"</formula>
    </cfRule>
    <cfRule type="cellIs" dxfId="3522" priority="1841" stopIfTrue="1" operator="equal">
      <formula>"Moderate"</formula>
    </cfRule>
  </conditionalFormatting>
  <conditionalFormatting sqref="GB17">
    <cfRule type="cellIs" dxfId="3521" priority="1836" stopIfTrue="1" operator="equal">
      <formula>"Very High"</formula>
    </cfRule>
    <cfRule type="cellIs" dxfId="3520" priority="1837" stopIfTrue="1" operator="equal">
      <formula>"High"</formula>
    </cfRule>
    <cfRule type="cellIs" dxfId="3519" priority="1838" stopIfTrue="1" operator="equal">
      <formula>"Moderate"</formula>
    </cfRule>
  </conditionalFormatting>
  <conditionalFormatting sqref="L45">
    <cfRule type="cellIs" dxfId="3518" priority="1785" stopIfTrue="1" operator="equal">
      <formula>"Very High"</formula>
    </cfRule>
    <cfRule type="cellIs" dxfId="3517" priority="1786" stopIfTrue="1" operator="equal">
      <formula>"High"</formula>
    </cfRule>
    <cfRule type="cellIs" dxfId="3516" priority="1787" stopIfTrue="1" operator="equal">
      <formula>"Moderate"</formula>
    </cfRule>
  </conditionalFormatting>
  <conditionalFormatting sqref="R45">
    <cfRule type="cellIs" dxfId="3515" priority="1782" stopIfTrue="1" operator="equal">
      <formula>"Very High"</formula>
    </cfRule>
    <cfRule type="cellIs" dxfId="3514" priority="1783" stopIfTrue="1" operator="equal">
      <formula>"High"</formula>
    </cfRule>
    <cfRule type="cellIs" dxfId="3513" priority="1784" stopIfTrue="1" operator="equal">
      <formula>"Moderate"</formula>
    </cfRule>
  </conditionalFormatting>
  <conditionalFormatting sqref="AZ18:AZ19">
    <cfRule type="cellIs" dxfId="3512" priority="1779" stopIfTrue="1" operator="equal">
      <formula>"Very High"</formula>
    </cfRule>
    <cfRule type="cellIs" dxfId="3511" priority="1780" stopIfTrue="1" operator="equal">
      <formula>"High"</formula>
    </cfRule>
    <cfRule type="cellIs" dxfId="3510" priority="1781" stopIfTrue="1" operator="equal">
      <formula>"Moderate"</formula>
    </cfRule>
  </conditionalFormatting>
  <conditionalFormatting sqref="BF18:BF19">
    <cfRule type="cellIs" dxfId="3509" priority="1776" stopIfTrue="1" operator="equal">
      <formula>"Very High"</formula>
    </cfRule>
    <cfRule type="cellIs" dxfId="3508" priority="1777" stopIfTrue="1" operator="equal">
      <formula>"High"</formula>
    </cfRule>
    <cfRule type="cellIs" dxfId="3507" priority="1778" stopIfTrue="1" operator="equal">
      <formula>"Moderate"</formula>
    </cfRule>
  </conditionalFormatting>
  <conditionalFormatting sqref="BT18">
    <cfRule type="cellIs" dxfId="3506" priority="1773" stopIfTrue="1" operator="equal">
      <formula>"Very High"</formula>
    </cfRule>
    <cfRule type="cellIs" dxfId="3505" priority="1774" stopIfTrue="1" operator="equal">
      <formula>"High"</formula>
    </cfRule>
    <cfRule type="cellIs" dxfId="3504" priority="1775" stopIfTrue="1" operator="equal">
      <formula>"Moderate"</formula>
    </cfRule>
  </conditionalFormatting>
  <conditionalFormatting sqref="BZ18">
    <cfRule type="cellIs" dxfId="3503" priority="1770" stopIfTrue="1" operator="equal">
      <formula>"Very High"</formula>
    </cfRule>
    <cfRule type="cellIs" dxfId="3502" priority="1771" stopIfTrue="1" operator="equal">
      <formula>"High"</formula>
    </cfRule>
    <cfRule type="cellIs" dxfId="3501" priority="1772" stopIfTrue="1" operator="equal">
      <formula>"Moderate"</formula>
    </cfRule>
  </conditionalFormatting>
  <conditionalFormatting sqref="CO18">
    <cfRule type="cellIs" dxfId="3500" priority="1767" stopIfTrue="1" operator="equal">
      <formula>"Very High"</formula>
    </cfRule>
    <cfRule type="cellIs" dxfId="3499" priority="1768" stopIfTrue="1" operator="equal">
      <formula>"High"</formula>
    </cfRule>
    <cfRule type="cellIs" dxfId="3498" priority="1769" stopIfTrue="1" operator="equal">
      <formula>"Moderate"</formula>
    </cfRule>
  </conditionalFormatting>
  <conditionalFormatting sqref="CU18">
    <cfRule type="cellIs" dxfId="3497" priority="1764" stopIfTrue="1" operator="equal">
      <formula>"Very High"</formula>
    </cfRule>
    <cfRule type="cellIs" dxfId="3496" priority="1765" stopIfTrue="1" operator="equal">
      <formula>"High"</formula>
    </cfRule>
    <cfRule type="cellIs" dxfId="3495" priority="1766" stopIfTrue="1" operator="equal">
      <formula>"Moderate"</formula>
    </cfRule>
  </conditionalFormatting>
  <conditionalFormatting sqref="DK18">
    <cfRule type="cellIs" dxfId="3494" priority="1761" stopIfTrue="1" operator="equal">
      <formula>"Very High"</formula>
    </cfRule>
    <cfRule type="cellIs" dxfId="3493" priority="1762" stopIfTrue="1" operator="equal">
      <formula>"High"</formula>
    </cfRule>
    <cfRule type="cellIs" dxfId="3492" priority="1763" stopIfTrue="1" operator="equal">
      <formula>"Moderate"</formula>
    </cfRule>
  </conditionalFormatting>
  <conditionalFormatting sqref="DQ18">
    <cfRule type="cellIs" dxfId="3491" priority="1758" stopIfTrue="1" operator="equal">
      <formula>"Very High"</formula>
    </cfRule>
    <cfRule type="cellIs" dxfId="3490" priority="1759" stopIfTrue="1" operator="equal">
      <formula>"High"</formula>
    </cfRule>
    <cfRule type="cellIs" dxfId="3489" priority="1760" stopIfTrue="1" operator="equal">
      <formula>"Moderate"</formula>
    </cfRule>
  </conditionalFormatting>
  <conditionalFormatting sqref="EF18">
    <cfRule type="cellIs" dxfId="3488" priority="1755" stopIfTrue="1" operator="equal">
      <formula>"Very High"</formula>
    </cfRule>
    <cfRule type="cellIs" dxfId="3487" priority="1756" stopIfTrue="1" operator="equal">
      <formula>"High"</formula>
    </cfRule>
    <cfRule type="cellIs" dxfId="3486" priority="1757" stopIfTrue="1" operator="equal">
      <formula>"Moderate"</formula>
    </cfRule>
  </conditionalFormatting>
  <conditionalFormatting sqref="EL18">
    <cfRule type="cellIs" dxfId="3485" priority="1752" stopIfTrue="1" operator="equal">
      <formula>"Very High"</formula>
    </cfRule>
    <cfRule type="cellIs" dxfId="3484" priority="1753" stopIfTrue="1" operator="equal">
      <formula>"High"</formula>
    </cfRule>
    <cfRule type="cellIs" dxfId="3483" priority="1754" stopIfTrue="1" operator="equal">
      <formula>"Moderate"</formula>
    </cfRule>
  </conditionalFormatting>
  <conditionalFormatting sqref="FA18">
    <cfRule type="cellIs" dxfId="3482" priority="1749" stopIfTrue="1" operator="equal">
      <formula>"Very High"</formula>
    </cfRule>
    <cfRule type="cellIs" dxfId="3481" priority="1750" stopIfTrue="1" operator="equal">
      <formula>"High"</formula>
    </cfRule>
    <cfRule type="cellIs" dxfId="3480" priority="1751" stopIfTrue="1" operator="equal">
      <formula>"Moderate"</formula>
    </cfRule>
  </conditionalFormatting>
  <conditionalFormatting sqref="FG18">
    <cfRule type="cellIs" dxfId="3479" priority="1746" stopIfTrue="1" operator="equal">
      <formula>"Very High"</formula>
    </cfRule>
    <cfRule type="cellIs" dxfId="3478" priority="1747" stopIfTrue="1" operator="equal">
      <formula>"High"</formula>
    </cfRule>
    <cfRule type="cellIs" dxfId="3477" priority="1748" stopIfTrue="1" operator="equal">
      <formula>"Moderate"</formula>
    </cfRule>
  </conditionalFormatting>
  <conditionalFormatting sqref="FV18">
    <cfRule type="cellIs" dxfId="3476" priority="1743" stopIfTrue="1" operator="equal">
      <formula>"Very High"</formula>
    </cfRule>
    <cfRule type="cellIs" dxfId="3475" priority="1744" stopIfTrue="1" operator="equal">
      <formula>"High"</formula>
    </cfRule>
    <cfRule type="cellIs" dxfId="3474" priority="1745" stopIfTrue="1" operator="equal">
      <formula>"Moderate"</formula>
    </cfRule>
  </conditionalFormatting>
  <conditionalFormatting sqref="GB18">
    <cfRule type="cellIs" dxfId="3473" priority="1740" stopIfTrue="1" operator="equal">
      <formula>"Very High"</formula>
    </cfRule>
    <cfRule type="cellIs" dxfId="3472" priority="1741" stopIfTrue="1" operator="equal">
      <formula>"High"</formula>
    </cfRule>
    <cfRule type="cellIs" dxfId="3471" priority="1742" stopIfTrue="1" operator="equal">
      <formula>"Moderate"</formula>
    </cfRule>
  </conditionalFormatting>
  <conditionalFormatting sqref="L19">
    <cfRule type="cellIs" dxfId="3470" priority="1734" stopIfTrue="1" operator="equal">
      <formula>"Very High"</formula>
    </cfRule>
    <cfRule type="cellIs" dxfId="3469" priority="1735" stopIfTrue="1" operator="equal">
      <formula>"High"</formula>
    </cfRule>
    <cfRule type="cellIs" dxfId="3468" priority="1736" stopIfTrue="1" operator="equal">
      <formula>"Moderate"</formula>
    </cfRule>
  </conditionalFormatting>
  <conditionalFormatting sqref="R19">
    <cfRule type="cellIs" dxfId="3467" priority="1731" stopIfTrue="1" operator="equal">
      <formula>"Very High"</formula>
    </cfRule>
    <cfRule type="cellIs" dxfId="3466" priority="1732" stopIfTrue="1" operator="equal">
      <formula>"High"</formula>
    </cfRule>
    <cfRule type="cellIs" dxfId="3465" priority="1733" stopIfTrue="1" operator="equal">
      <formula>"Moderate"</formula>
    </cfRule>
  </conditionalFormatting>
  <conditionalFormatting sqref="BT19">
    <cfRule type="cellIs" dxfId="3464" priority="1728" stopIfTrue="1" operator="equal">
      <formula>"Very High"</formula>
    </cfRule>
    <cfRule type="cellIs" dxfId="3463" priority="1729" stopIfTrue="1" operator="equal">
      <formula>"High"</formula>
    </cfRule>
    <cfRule type="cellIs" dxfId="3462" priority="1730" stopIfTrue="1" operator="equal">
      <formula>"Moderate"</formula>
    </cfRule>
  </conditionalFormatting>
  <conditionalFormatting sqref="BZ19">
    <cfRule type="cellIs" dxfId="3461" priority="1725" stopIfTrue="1" operator="equal">
      <formula>"Very High"</formula>
    </cfRule>
    <cfRule type="cellIs" dxfId="3460" priority="1726" stopIfTrue="1" operator="equal">
      <formula>"High"</formula>
    </cfRule>
    <cfRule type="cellIs" dxfId="3459" priority="1727" stopIfTrue="1" operator="equal">
      <formula>"Moderate"</formula>
    </cfRule>
  </conditionalFormatting>
  <conditionalFormatting sqref="CO19">
    <cfRule type="cellIs" dxfId="3458" priority="1722" stopIfTrue="1" operator="equal">
      <formula>"Very High"</formula>
    </cfRule>
    <cfRule type="cellIs" dxfId="3457" priority="1723" stopIfTrue="1" operator="equal">
      <formula>"High"</formula>
    </cfRule>
    <cfRule type="cellIs" dxfId="3456" priority="1724" stopIfTrue="1" operator="equal">
      <formula>"Moderate"</formula>
    </cfRule>
  </conditionalFormatting>
  <conditionalFormatting sqref="CU19">
    <cfRule type="cellIs" dxfId="3455" priority="1719" stopIfTrue="1" operator="equal">
      <formula>"Very High"</formula>
    </cfRule>
    <cfRule type="cellIs" dxfId="3454" priority="1720" stopIfTrue="1" operator="equal">
      <formula>"High"</formula>
    </cfRule>
    <cfRule type="cellIs" dxfId="3453" priority="1721" stopIfTrue="1" operator="equal">
      <formula>"Moderate"</formula>
    </cfRule>
  </conditionalFormatting>
  <conditionalFormatting sqref="DK19">
    <cfRule type="cellIs" dxfId="3452" priority="1716" stopIfTrue="1" operator="equal">
      <formula>"Very High"</formula>
    </cfRule>
    <cfRule type="cellIs" dxfId="3451" priority="1717" stopIfTrue="1" operator="equal">
      <formula>"High"</formula>
    </cfRule>
    <cfRule type="cellIs" dxfId="3450" priority="1718" stopIfTrue="1" operator="equal">
      <formula>"Moderate"</formula>
    </cfRule>
  </conditionalFormatting>
  <conditionalFormatting sqref="DQ19">
    <cfRule type="cellIs" dxfId="3449" priority="1713" stopIfTrue="1" operator="equal">
      <formula>"Very High"</formula>
    </cfRule>
    <cfRule type="cellIs" dxfId="3448" priority="1714" stopIfTrue="1" operator="equal">
      <formula>"High"</formula>
    </cfRule>
    <cfRule type="cellIs" dxfId="3447" priority="1715" stopIfTrue="1" operator="equal">
      <formula>"Moderate"</formula>
    </cfRule>
  </conditionalFormatting>
  <conditionalFormatting sqref="EF19">
    <cfRule type="cellIs" dxfId="3446" priority="1710" stopIfTrue="1" operator="equal">
      <formula>"Very High"</formula>
    </cfRule>
    <cfRule type="cellIs" dxfId="3445" priority="1711" stopIfTrue="1" operator="equal">
      <formula>"High"</formula>
    </cfRule>
    <cfRule type="cellIs" dxfId="3444" priority="1712" stopIfTrue="1" operator="equal">
      <formula>"Moderate"</formula>
    </cfRule>
  </conditionalFormatting>
  <conditionalFormatting sqref="EL19">
    <cfRule type="cellIs" dxfId="3443" priority="1707" stopIfTrue="1" operator="equal">
      <formula>"Very High"</formula>
    </cfRule>
    <cfRule type="cellIs" dxfId="3442" priority="1708" stopIfTrue="1" operator="equal">
      <formula>"High"</formula>
    </cfRule>
    <cfRule type="cellIs" dxfId="3441" priority="1709" stopIfTrue="1" operator="equal">
      <formula>"Moderate"</formula>
    </cfRule>
  </conditionalFormatting>
  <conditionalFormatting sqref="FA19">
    <cfRule type="cellIs" dxfId="3440" priority="1704" stopIfTrue="1" operator="equal">
      <formula>"Very High"</formula>
    </cfRule>
    <cfRule type="cellIs" dxfId="3439" priority="1705" stopIfTrue="1" operator="equal">
      <formula>"High"</formula>
    </cfRule>
    <cfRule type="cellIs" dxfId="3438" priority="1706" stopIfTrue="1" operator="equal">
      <formula>"Moderate"</formula>
    </cfRule>
  </conditionalFormatting>
  <conditionalFormatting sqref="FG19">
    <cfRule type="cellIs" dxfId="3437" priority="1701" stopIfTrue="1" operator="equal">
      <formula>"Very High"</formula>
    </cfRule>
    <cfRule type="cellIs" dxfId="3436" priority="1702" stopIfTrue="1" operator="equal">
      <formula>"High"</formula>
    </cfRule>
    <cfRule type="cellIs" dxfId="3435" priority="1703" stopIfTrue="1" operator="equal">
      <formula>"Moderate"</formula>
    </cfRule>
  </conditionalFormatting>
  <conditionalFormatting sqref="FV19">
    <cfRule type="cellIs" dxfId="3434" priority="1698" stopIfTrue="1" operator="equal">
      <formula>"Very High"</formula>
    </cfRule>
    <cfRule type="cellIs" dxfId="3433" priority="1699" stopIfTrue="1" operator="equal">
      <formula>"High"</formula>
    </cfRule>
    <cfRule type="cellIs" dxfId="3432" priority="1700" stopIfTrue="1" operator="equal">
      <formula>"Moderate"</formula>
    </cfRule>
  </conditionalFormatting>
  <conditionalFormatting sqref="GB19">
    <cfRule type="cellIs" dxfId="3431" priority="1695" stopIfTrue="1" operator="equal">
      <formula>"Very High"</formula>
    </cfRule>
    <cfRule type="cellIs" dxfId="3430" priority="1696" stopIfTrue="1" operator="equal">
      <formula>"High"</formula>
    </cfRule>
    <cfRule type="cellIs" dxfId="3429" priority="1697" stopIfTrue="1" operator="equal">
      <formula>"Moderate"</formula>
    </cfRule>
  </conditionalFormatting>
  <conditionalFormatting sqref="GQ19">
    <cfRule type="cellIs" dxfId="3428" priority="1692" stopIfTrue="1" operator="equal">
      <formula>"Very High"</formula>
    </cfRule>
    <cfRule type="cellIs" dxfId="3427" priority="1693" stopIfTrue="1" operator="equal">
      <formula>"High"</formula>
    </cfRule>
    <cfRule type="cellIs" dxfId="3426" priority="1694" stopIfTrue="1" operator="equal">
      <formula>"Moderate"</formula>
    </cfRule>
  </conditionalFormatting>
  <conditionalFormatting sqref="GW19">
    <cfRule type="cellIs" dxfId="3425" priority="1689" stopIfTrue="1" operator="equal">
      <formula>"Very High"</formula>
    </cfRule>
    <cfRule type="cellIs" dxfId="3424" priority="1690" stopIfTrue="1" operator="equal">
      <formula>"High"</formula>
    </cfRule>
    <cfRule type="cellIs" dxfId="3423" priority="1691" stopIfTrue="1" operator="equal">
      <formula>"Moderate"</formula>
    </cfRule>
  </conditionalFormatting>
  <conditionalFormatting sqref="L23">
    <cfRule type="cellIs" dxfId="3422" priority="1686" stopIfTrue="1" operator="equal">
      <formula>"Very High"</formula>
    </cfRule>
    <cfRule type="cellIs" dxfId="3421" priority="1687" stopIfTrue="1" operator="equal">
      <formula>"High"</formula>
    </cfRule>
    <cfRule type="cellIs" dxfId="3420" priority="1688" stopIfTrue="1" operator="equal">
      <formula>"Moderate"</formula>
    </cfRule>
  </conditionalFormatting>
  <conditionalFormatting sqref="R23">
    <cfRule type="cellIs" dxfId="3419" priority="1683" stopIfTrue="1" operator="equal">
      <formula>"Very High"</formula>
    </cfRule>
    <cfRule type="cellIs" dxfId="3418" priority="1684" stopIfTrue="1" operator="equal">
      <formula>"High"</formula>
    </cfRule>
    <cfRule type="cellIs" dxfId="3417" priority="1685" stopIfTrue="1" operator="equal">
      <formula>"Moderate"</formula>
    </cfRule>
  </conditionalFormatting>
  <conditionalFormatting sqref="AF23">
    <cfRule type="cellIs" dxfId="3416" priority="1680" stopIfTrue="1" operator="equal">
      <formula>"Very High"</formula>
    </cfRule>
    <cfRule type="cellIs" dxfId="3415" priority="1681" stopIfTrue="1" operator="equal">
      <formula>"High"</formula>
    </cfRule>
    <cfRule type="cellIs" dxfId="3414" priority="1682" stopIfTrue="1" operator="equal">
      <formula>"Moderate"</formula>
    </cfRule>
  </conditionalFormatting>
  <conditionalFormatting sqref="AL23">
    <cfRule type="cellIs" dxfId="3413" priority="1677" stopIfTrue="1" operator="equal">
      <formula>"Very High"</formula>
    </cfRule>
    <cfRule type="cellIs" dxfId="3412" priority="1678" stopIfTrue="1" operator="equal">
      <formula>"High"</formula>
    </cfRule>
    <cfRule type="cellIs" dxfId="3411" priority="1679" stopIfTrue="1" operator="equal">
      <formula>"Moderate"</formula>
    </cfRule>
  </conditionalFormatting>
  <conditionalFormatting sqref="AZ23">
    <cfRule type="cellIs" dxfId="3410" priority="1674" stopIfTrue="1" operator="equal">
      <formula>"Very High"</formula>
    </cfRule>
    <cfRule type="cellIs" dxfId="3409" priority="1675" stopIfTrue="1" operator="equal">
      <formula>"High"</formula>
    </cfRule>
    <cfRule type="cellIs" dxfId="3408" priority="1676" stopIfTrue="1" operator="equal">
      <formula>"Moderate"</formula>
    </cfRule>
  </conditionalFormatting>
  <conditionalFormatting sqref="BF23">
    <cfRule type="cellIs" dxfId="3407" priority="1671" stopIfTrue="1" operator="equal">
      <formula>"Very High"</formula>
    </cfRule>
    <cfRule type="cellIs" dxfId="3406" priority="1672" stopIfTrue="1" operator="equal">
      <formula>"High"</formula>
    </cfRule>
    <cfRule type="cellIs" dxfId="3405" priority="1673" stopIfTrue="1" operator="equal">
      <formula>"Moderate"</formula>
    </cfRule>
  </conditionalFormatting>
  <conditionalFormatting sqref="BT23">
    <cfRule type="cellIs" dxfId="3404" priority="1668" stopIfTrue="1" operator="equal">
      <formula>"Very High"</formula>
    </cfRule>
    <cfRule type="cellIs" dxfId="3403" priority="1669" stopIfTrue="1" operator="equal">
      <formula>"High"</formula>
    </cfRule>
    <cfRule type="cellIs" dxfId="3402" priority="1670" stopIfTrue="1" operator="equal">
      <formula>"Moderate"</formula>
    </cfRule>
  </conditionalFormatting>
  <conditionalFormatting sqref="BZ23">
    <cfRule type="cellIs" dxfId="3401" priority="1665" stopIfTrue="1" operator="equal">
      <formula>"Very High"</formula>
    </cfRule>
    <cfRule type="cellIs" dxfId="3400" priority="1666" stopIfTrue="1" operator="equal">
      <formula>"High"</formula>
    </cfRule>
    <cfRule type="cellIs" dxfId="3399" priority="1667" stopIfTrue="1" operator="equal">
      <formula>"Moderate"</formula>
    </cfRule>
  </conditionalFormatting>
  <conditionalFormatting sqref="CO23">
    <cfRule type="cellIs" dxfId="3398" priority="1662" stopIfTrue="1" operator="equal">
      <formula>"Very High"</formula>
    </cfRule>
    <cfRule type="cellIs" dxfId="3397" priority="1663" stopIfTrue="1" operator="equal">
      <formula>"High"</formula>
    </cfRule>
    <cfRule type="cellIs" dxfId="3396" priority="1664" stopIfTrue="1" operator="equal">
      <formula>"Moderate"</formula>
    </cfRule>
  </conditionalFormatting>
  <conditionalFormatting sqref="CU23">
    <cfRule type="cellIs" dxfId="3395" priority="1659" stopIfTrue="1" operator="equal">
      <formula>"Very High"</formula>
    </cfRule>
    <cfRule type="cellIs" dxfId="3394" priority="1660" stopIfTrue="1" operator="equal">
      <formula>"High"</formula>
    </cfRule>
    <cfRule type="cellIs" dxfId="3393" priority="1661" stopIfTrue="1" operator="equal">
      <formula>"Moderate"</formula>
    </cfRule>
  </conditionalFormatting>
  <conditionalFormatting sqref="EF23">
    <cfRule type="cellIs" dxfId="3392" priority="1656" stopIfTrue="1" operator="equal">
      <formula>"Very High"</formula>
    </cfRule>
    <cfRule type="cellIs" dxfId="3391" priority="1657" stopIfTrue="1" operator="equal">
      <formula>"High"</formula>
    </cfRule>
    <cfRule type="cellIs" dxfId="3390" priority="1658" stopIfTrue="1" operator="equal">
      <formula>"Moderate"</formula>
    </cfRule>
  </conditionalFormatting>
  <conditionalFormatting sqref="EL23">
    <cfRule type="cellIs" dxfId="3389" priority="1653" stopIfTrue="1" operator="equal">
      <formula>"Very High"</formula>
    </cfRule>
    <cfRule type="cellIs" dxfId="3388" priority="1654" stopIfTrue="1" operator="equal">
      <formula>"High"</formula>
    </cfRule>
    <cfRule type="cellIs" dxfId="3387" priority="1655" stopIfTrue="1" operator="equal">
      <formula>"Moderate"</formula>
    </cfRule>
  </conditionalFormatting>
  <conditionalFormatting sqref="L24">
    <cfRule type="cellIs" dxfId="3386" priority="1650" stopIfTrue="1" operator="equal">
      <formula>"Very High"</formula>
    </cfRule>
    <cfRule type="cellIs" dxfId="3385" priority="1651" stopIfTrue="1" operator="equal">
      <formula>"High"</formula>
    </cfRule>
    <cfRule type="cellIs" dxfId="3384" priority="1652" stopIfTrue="1" operator="equal">
      <formula>"Moderate"</formula>
    </cfRule>
  </conditionalFormatting>
  <conditionalFormatting sqref="R24">
    <cfRule type="cellIs" dxfId="3383" priority="1647" stopIfTrue="1" operator="equal">
      <formula>"Very High"</formula>
    </cfRule>
    <cfRule type="cellIs" dxfId="3382" priority="1648" stopIfTrue="1" operator="equal">
      <formula>"High"</formula>
    </cfRule>
    <cfRule type="cellIs" dxfId="3381" priority="1649" stopIfTrue="1" operator="equal">
      <formula>"Moderate"</formula>
    </cfRule>
  </conditionalFormatting>
  <conditionalFormatting sqref="AF24">
    <cfRule type="cellIs" dxfId="3380" priority="1644" stopIfTrue="1" operator="equal">
      <formula>"Very High"</formula>
    </cfRule>
    <cfRule type="cellIs" dxfId="3379" priority="1645" stopIfTrue="1" operator="equal">
      <formula>"High"</formula>
    </cfRule>
    <cfRule type="cellIs" dxfId="3378" priority="1646" stopIfTrue="1" operator="equal">
      <formula>"Moderate"</formula>
    </cfRule>
  </conditionalFormatting>
  <conditionalFormatting sqref="AL24">
    <cfRule type="cellIs" dxfId="3377" priority="1641" stopIfTrue="1" operator="equal">
      <formula>"Very High"</formula>
    </cfRule>
    <cfRule type="cellIs" dxfId="3376" priority="1642" stopIfTrue="1" operator="equal">
      <formula>"High"</formula>
    </cfRule>
    <cfRule type="cellIs" dxfId="3375" priority="1643" stopIfTrue="1" operator="equal">
      <formula>"Moderate"</formula>
    </cfRule>
  </conditionalFormatting>
  <conditionalFormatting sqref="AZ24">
    <cfRule type="cellIs" dxfId="3374" priority="1638" stopIfTrue="1" operator="equal">
      <formula>"Very High"</formula>
    </cfRule>
    <cfRule type="cellIs" dxfId="3373" priority="1639" stopIfTrue="1" operator="equal">
      <formula>"High"</formula>
    </cfRule>
    <cfRule type="cellIs" dxfId="3372" priority="1640" stopIfTrue="1" operator="equal">
      <formula>"Moderate"</formula>
    </cfRule>
  </conditionalFormatting>
  <conditionalFormatting sqref="BF24">
    <cfRule type="cellIs" dxfId="3371" priority="1635" stopIfTrue="1" operator="equal">
      <formula>"Very High"</formula>
    </cfRule>
    <cfRule type="cellIs" dxfId="3370" priority="1636" stopIfTrue="1" operator="equal">
      <formula>"High"</formula>
    </cfRule>
    <cfRule type="cellIs" dxfId="3369" priority="1637" stopIfTrue="1" operator="equal">
      <formula>"Moderate"</formula>
    </cfRule>
  </conditionalFormatting>
  <conditionalFormatting sqref="BT24">
    <cfRule type="cellIs" dxfId="3368" priority="1632" stopIfTrue="1" operator="equal">
      <formula>"Very High"</formula>
    </cfRule>
    <cfRule type="cellIs" dxfId="3367" priority="1633" stopIfTrue="1" operator="equal">
      <formula>"High"</formula>
    </cfRule>
    <cfRule type="cellIs" dxfId="3366" priority="1634" stopIfTrue="1" operator="equal">
      <formula>"Moderate"</formula>
    </cfRule>
  </conditionalFormatting>
  <conditionalFormatting sqref="BZ24">
    <cfRule type="cellIs" dxfId="3365" priority="1629" stopIfTrue="1" operator="equal">
      <formula>"Very High"</formula>
    </cfRule>
    <cfRule type="cellIs" dxfId="3364" priority="1630" stopIfTrue="1" operator="equal">
      <formula>"High"</formula>
    </cfRule>
    <cfRule type="cellIs" dxfId="3363" priority="1631" stopIfTrue="1" operator="equal">
      <formula>"Moderate"</formula>
    </cfRule>
  </conditionalFormatting>
  <conditionalFormatting sqref="CO24">
    <cfRule type="cellIs" dxfId="3362" priority="1626" stopIfTrue="1" operator="equal">
      <formula>"Very High"</formula>
    </cfRule>
    <cfRule type="cellIs" dxfId="3361" priority="1627" stopIfTrue="1" operator="equal">
      <formula>"High"</formula>
    </cfRule>
    <cfRule type="cellIs" dxfId="3360" priority="1628" stopIfTrue="1" operator="equal">
      <formula>"Moderate"</formula>
    </cfRule>
  </conditionalFormatting>
  <conditionalFormatting sqref="CU24">
    <cfRule type="cellIs" dxfId="3359" priority="1623" stopIfTrue="1" operator="equal">
      <formula>"Very High"</formula>
    </cfRule>
    <cfRule type="cellIs" dxfId="3358" priority="1624" stopIfTrue="1" operator="equal">
      <formula>"High"</formula>
    </cfRule>
    <cfRule type="cellIs" dxfId="3357" priority="1625" stopIfTrue="1" operator="equal">
      <formula>"Moderate"</formula>
    </cfRule>
  </conditionalFormatting>
  <conditionalFormatting sqref="DK24">
    <cfRule type="cellIs" dxfId="3356" priority="1620" stopIfTrue="1" operator="equal">
      <formula>"Very High"</formula>
    </cfRule>
    <cfRule type="cellIs" dxfId="3355" priority="1621" stopIfTrue="1" operator="equal">
      <formula>"High"</formula>
    </cfRule>
    <cfRule type="cellIs" dxfId="3354" priority="1622" stopIfTrue="1" operator="equal">
      <formula>"Moderate"</formula>
    </cfRule>
  </conditionalFormatting>
  <conditionalFormatting sqref="DQ24">
    <cfRule type="cellIs" dxfId="3353" priority="1617" stopIfTrue="1" operator="equal">
      <formula>"Very High"</formula>
    </cfRule>
    <cfRule type="cellIs" dxfId="3352" priority="1618" stopIfTrue="1" operator="equal">
      <formula>"High"</formula>
    </cfRule>
    <cfRule type="cellIs" dxfId="3351" priority="1619" stopIfTrue="1" operator="equal">
      <formula>"Moderate"</formula>
    </cfRule>
  </conditionalFormatting>
  <conditionalFormatting sqref="EF24">
    <cfRule type="cellIs" dxfId="3350" priority="1614" stopIfTrue="1" operator="equal">
      <formula>"Very High"</formula>
    </cfRule>
    <cfRule type="cellIs" dxfId="3349" priority="1615" stopIfTrue="1" operator="equal">
      <formula>"High"</formula>
    </cfRule>
    <cfRule type="cellIs" dxfId="3348" priority="1616" stopIfTrue="1" operator="equal">
      <formula>"Moderate"</formula>
    </cfRule>
  </conditionalFormatting>
  <conditionalFormatting sqref="EL24">
    <cfRule type="cellIs" dxfId="3347" priority="1611" stopIfTrue="1" operator="equal">
      <formula>"Very High"</formula>
    </cfRule>
    <cfRule type="cellIs" dxfId="3346" priority="1612" stopIfTrue="1" operator="equal">
      <formula>"High"</formula>
    </cfRule>
    <cfRule type="cellIs" dxfId="3345" priority="1613" stopIfTrue="1" operator="equal">
      <formula>"Moderate"</formula>
    </cfRule>
  </conditionalFormatting>
  <conditionalFormatting sqref="FA24">
    <cfRule type="cellIs" dxfId="3344" priority="1608" stopIfTrue="1" operator="equal">
      <formula>"Very High"</formula>
    </cfRule>
    <cfRule type="cellIs" dxfId="3343" priority="1609" stopIfTrue="1" operator="equal">
      <formula>"High"</formula>
    </cfRule>
    <cfRule type="cellIs" dxfId="3342" priority="1610" stopIfTrue="1" operator="equal">
      <formula>"Moderate"</formula>
    </cfRule>
  </conditionalFormatting>
  <conditionalFormatting sqref="FG24">
    <cfRule type="cellIs" dxfId="3341" priority="1605" stopIfTrue="1" operator="equal">
      <formula>"Very High"</formula>
    </cfRule>
    <cfRule type="cellIs" dxfId="3340" priority="1606" stopIfTrue="1" operator="equal">
      <formula>"High"</formula>
    </cfRule>
    <cfRule type="cellIs" dxfId="3339" priority="1607" stopIfTrue="1" operator="equal">
      <formula>"Moderate"</formula>
    </cfRule>
  </conditionalFormatting>
  <conditionalFormatting sqref="FV24">
    <cfRule type="cellIs" dxfId="3338" priority="1602" stopIfTrue="1" operator="equal">
      <formula>"Very High"</formula>
    </cfRule>
    <cfRule type="cellIs" dxfId="3337" priority="1603" stopIfTrue="1" operator="equal">
      <formula>"High"</formula>
    </cfRule>
    <cfRule type="cellIs" dxfId="3336" priority="1604" stopIfTrue="1" operator="equal">
      <formula>"Moderate"</formula>
    </cfRule>
  </conditionalFormatting>
  <conditionalFormatting sqref="GB24">
    <cfRule type="cellIs" dxfId="3335" priority="1599" stopIfTrue="1" operator="equal">
      <formula>"Very High"</formula>
    </cfRule>
    <cfRule type="cellIs" dxfId="3334" priority="1600" stopIfTrue="1" operator="equal">
      <formula>"High"</formula>
    </cfRule>
    <cfRule type="cellIs" dxfId="3333" priority="1601" stopIfTrue="1" operator="equal">
      <formula>"Moderate"</formula>
    </cfRule>
  </conditionalFormatting>
  <conditionalFormatting sqref="L26">
    <cfRule type="cellIs" dxfId="3332" priority="1596" stopIfTrue="1" operator="equal">
      <formula>"Very High"</formula>
    </cfRule>
    <cfRule type="cellIs" dxfId="3331" priority="1597" stopIfTrue="1" operator="equal">
      <formula>"High"</formula>
    </cfRule>
    <cfRule type="cellIs" dxfId="3330" priority="1598" stopIfTrue="1" operator="equal">
      <formula>"Moderate"</formula>
    </cfRule>
  </conditionalFormatting>
  <conditionalFormatting sqref="R26">
    <cfRule type="cellIs" dxfId="3329" priority="1593" stopIfTrue="1" operator="equal">
      <formula>"Very High"</formula>
    </cfRule>
    <cfRule type="cellIs" dxfId="3328" priority="1594" stopIfTrue="1" operator="equal">
      <formula>"High"</formula>
    </cfRule>
    <cfRule type="cellIs" dxfId="3327" priority="1595" stopIfTrue="1" operator="equal">
      <formula>"Moderate"</formula>
    </cfRule>
  </conditionalFormatting>
  <conditionalFormatting sqref="AZ26">
    <cfRule type="cellIs" dxfId="3326" priority="1590" stopIfTrue="1" operator="equal">
      <formula>"Very High"</formula>
    </cfRule>
    <cfRule type="cellIs" dxfId="3325" priority="1591" stopIfTrue="1" operator="equal">
      <formula>"High"</formula>
    </cfRule>
    <cfRule type="cellIs" dxfId="3324" priority="1592" stopIfTrue="1" operator="equal">
      <formula>"Moderate"</formula>
    </cfRule>
  </conditionalFormatting>
  <conditionalFormatting sqref="BF26">
    <cfRule type="cellIs" dxfId="3323" priority="1587" stopIfTrue="1" operator="equal">
      <formula>"Very High"</formula>
    </cfRule>
    <cfRule type="cellIs" dxfId="3322" priority="1588" stopIfTrue="1" operator="equal">
      <formula>"High"</formula>
    </cfRule>
    <cfRule type="cellIs" dxfId="3321" priority="1589" stopIfTrue="1" operator="equal">
      <formula>"Moderate"</formula>
    </cfRule>
  </conditionalFormatting>
  <conditionalFormatting sqref="BT26">
    <cfRule type="cellIs" dxfId="3320" priority="1584" stopIfTrue="1" operator="equal">
      <formula>"Very High"</formula>
    </cfRule>
    <cfRule type="cellIs" dxfId="3319" priority="1585" stopIfTrue="1" operator="equal">
      <formula>"High"</formula>
    </cfRule>
    <cfRule type="cellIs" dxfId="3318" priority="1586" stopIfTrue="1" operator="equal">
      <formula>"Moderate"</formula>
    </cfRule>
  </conditionalFormatting>
  <conditionalFormatting sqref="BZ26">
    <cfRule type="cellIs" dxfId="3317" priority="1581" stopIfTrue="1" operator="equal">
      <formula>"Very High"</formula>
    </cfRule>
    <cfRule type="cellIs" dxfId="3316" priority="1582" stopIfTrue="1" operator="equal">
      <formula>"High"</formula>
    </cfRule>
    <cfRule type="cellIs" dxfId="3315" priority="1583" stopIfTrue="1" operator="equal">
      <formula>"Moderate"</formula>
    </cfRule>
  </conditionalFormatting>
  <conditionalFormatting sqref="CO26">
    <cfRule type="cellIs" dxfId="3314" priority="1578" stopIfTrue="1" operator="equal">
      <formula>"Very High"</formula>
    </cfRule>
    <cfRule type="cellIs" dxfId="3313" priority="1579" stopIfTrue="1" operator="equal">
      <formula>"High"</formula>
    </cfRule>
    <cfRule type="cellIs" dxfId="3312" priority="1580" stopIfTrue="1" operator="equal">
      <formula>"Moderate"</formula>
    </cfRule>
  </conditionalFormatting>
  <conditionalFormatting sqref="CU26">
    <cfRule type="cellIs" dxfId="3311" priority="1575" stopIfTrue="1" operator="equal">
      <formula>"Very High"</formula>
    </cfRule>
    <cfRule type="cellIs" dxfId="3310" priority="1576" stopIfTrue="1" operator="equal">
      <formula>"High"</formula>
    </cfRule>
    <cfRule type="cellIs" dxfId="3309" priority="1577" stopIfTrue="1" operator="equal">
      <formula>"Moderate"</formula>
    </cfRule>
  </conditionalFormatting>
  <conditionalFormatting sqref="FV26">
    <cfRule type="cellIs" dxfId="3308" priority="1572" stopIfTrue="1" operator="equal">
      <formula>"Very High"</formula>
    </cfRule>
    <cfRule type="cellIs" dxfId="3307" priority="1573" stopIfTrue="1" operator="equal">
      <formula>"High"</formula>
    </cfRule>
    <cfRule type="cellIs" dxfId="3306" priority="1574" stopIfTrue="1" operator="equal">
      <formula>"Moderate"</formula>
    </cfRule>
  </conditionalFormatting>
  <conditionalFormatting sqref="GB26">
    <cfRule type="cellIs" dxfId="3305" priority="1569" stopIfTrue="1" operator="equal">
      <formula>"Very High"</formula>
    </cfRule>
    <cfRule type="cellIs" dxfId="3304" priority="1570" stopIfTrue="1" operator="equal">
      <formula>"High"</formula>
    </cfRule>
    <cfRule type="cellIs" dxfId="3303" priority="1571" stopIfTrue="1" operator="equal">
      <formula>"Moderate"</formula>
    </cfRule>
  </conditionalFormatting>
  <conditionalFormatting sqref="GQ26">
    <cfRule type="cellIs" dxfId="3302" priority="1566" stopIfTrue="1" operator="equal">
      <formula>"Very High"</formula>
    </cfRule>
    <cfRule type="cellIs" dxfId="3301" priority="1567" stopIfTrue="1" operator="equal">
      <formula>"High"</formula>
    </cfRule>
    <cfRule type="cellIs" dxfId="3300" priority="1568" stopIfTrue="1" operator="equal">
      <formula>"Moderate"</formula>
    </cfRule>
  </conditionalFormatting>
  <conditionalFormatting sqref="GW26">
    <cfRule type="cellIs" dxfId="3299" priority="1563" stopIfTrue="1" operator="equal">
      <formula>"Very High"</formula>
    </cfRule>
    <cfRule type="cellIs" dxfId="3298" priority="1564" stopIfTrue="1" operator="equal">
      <formula>"High"</formula>
    </cfRule>
    <cfRule type="cellIs" dxfId="3297" priority="1565" stopIfTrue="1" operator="equal">
      <formula>"Moderate"</formula>
    </cfRule>
  </conditionalFormatting>
  <conditionalFormatting sqref="L29">
    <cfRule type="cellIs" dxfId="3296" priority="1560" stopIfTrue="1" operator="equal">
      <formula>"Very High"</formula>
    </cfRule>
    <cfRule type="cellIs" dxfId="3295" priority="1561" stopIfTrue="1" operator="equal">
      <formula>"High"</formula>
    </cfRule>
    <cfRule type="cellIs" dxfId="3294" priority="1562" stopIfTrue="1" operator="equal">
      <formula>"Moderate"</formula>
    </cfRule>
  </conditionalFormatting>
  <conditionalFormatting sqref="R29">
    <cfRule type="cellIs" dxfId="3293" priority="1557" stopIfTrue="1" operator="equal">
      <formula>"Very High"</formula>
    </cfRule>
    <cfRule type="cellIs" dxfId="3292" priority="1558" stopIfTrue="1" operator="equal">
      <formula>"High"</formula>
    </cfRule>
    <cfRule type="cellIs" dxfId="3291" priority="1559" stopIfTrue="1" operator="equal">
      <formula>"Moderate"</formula>
    </cfRule>
  </conditionalFormatting>
  <conditionalFormatting sqref="AZ29">
    <cfRule type="cellIs" dxfId="3290" priority="1554" stopIfTrue="1" operator="equal">
      <formula>"Very High"</formula>
    </cfRule>
    <cfRule type="cellIs" dxfId="3289" priority="1555" stopIfTrue="1" operator="equal">
      <formula>"High"</formula>
    </cfRule>
    <cfRule type="cellIs" dxfId="3288" priority="1556" stopIfTrue="1" operator="equal">
      <formula>"Moderate"</formula>
    </cfRule>
  </conditionalFormatting>
  <conditionalFormatting sqref="BF29">
    <cfRule type="cellIs" dxfId="3287" priority="1551" stopIfTrue="1" operator="equal">
      <formula>"Very High"</formula>
    </cfRule>
    <cfRule type="cellIs" dxfId="3286" priority="1552" stopIfTrue="1" operator="equal">
      <formula>"High"</formula>
    </cfRule>
    <cfRule type="cellIs" dxfId="3285" priority="1553" stopIfTrue="1" operator="equal">
      <formula>"Moderate"</formula>
    </cfRule>
  </conditionalFormatting>
  <conditionalFormatting sqref="BT29">
    <cfRule type="cellIs" dxfId="3284" priority="1548" stopIfTrue="1" operator="equal">
      <formula>"Very High"</formula>
    </cfRule>
    <cfRule type="cellIs" dxfId="3283" priority="1549" stopIfTrue="1" operator="equal">
      <formula>"High"</formula>
    </cfRule>
    <cfRule type="cellIs" dxfId="3282" priority="1550" stopIfTrue="1" operator="equal">
      <formula>"Moderate"</formula>
    </cfRule>
  </conditionalFormatting>
  <conditionalFormatting sqref="BZ29">
    <cfRule type="cellIs" dxfId="3281" priority="1545" stopIfTrue="1" operator="equal">
      <formula>"Very High"</formula>
    </cfRule>
    <cfRule type="cellIs" dxfId="3280" priority="1546" stopIfTrue="1" operator="equal">
      <formula>"High"</formula>
    </cfRule>
    <cfRule type="cellIs" dxfId="3279" priority="1547" stopIfTrue="1" operator="equal">
      <formula>"Moderate"</formula>
    </cfRule>
  </conditionalFormatting>
  <conditionalFormatting sqref="EF29">
    <cfRule type="cellIs" dxfId="3278" priority="1542" stopIfTrue="1" operator="equal">
      <formula>"Very High"</formula>
    </cfRule>
    <cfRule type="cellIs" dxfId="3277" priority="1543" stopIfTrue="1" operator="equal">
      <formula>"High"</formula>
    </cfRule>
    <cfRule type="cellIs" dxfId="3276" priority="1544" stopIfTrue="1" operator="equal">
      <formula>"Moderate"</formula>
    </cfRule>
  </conditionalFormatting>
  <conditionalFormatting sqref="EL29">
    <cfRule type="cellIs" dxfId="3275" priority="1539" stopIfTrue="1" operator="equal">
      <formula>"Very High"</formula>
    </cfRule>
    <cfRule type="cellIs" dxfId="3274" priority="1540" stopIfTrue="1" operator="equal">
      <formula>"High"</formula>
    </cfRule>
    <cfRule type="cellIs" dxfId="3273" priority="1541" stopIfTrue="1" operator="equal">
      <formula>"Moderate"</formula>
    </cfRule>
  </conditionalFormatting>
  <conditionalFormatting sqref="FA29">
    <cfRule type="cellIs" dxfId="3272" priority="1536" stopIfTrue="1" operator="equal">
      <formula>"Very High"</formula>
    </cfRule>
    <cfRule type="cellIs" dxfId="3271" priority="1537" stopIfTrue="1" operator="equal">
      <formula>"High"</formula>
    </cfRule>
    <cfRule type="cellIs" dxfId="3270" priority="1538" stopIfTrue="1" operator="equal">
      <formula>"Moderate"</formula>
    </cfRule>
  </conditionalFormatting>
  <conditionalFormatting sqref="FG29">
    <cfRule type="cellIs" dxfId="3269" priority="1533" stopIfTrue="1" operator="equal">
      <formula>"Very High"</formula>
    </cfRule>
    <cfRule type="cellIs" dxfId="3268" priority="1534" stopIfTrue="1" operator="equal">
      <formula>"High"</formula>
    </cfRule>
    <cfRule type="cellIs" dxfId="3267" priority="1535" stopIfTrue="1" operator="equal">
      <formula>"Moderate"</formula>
    </cfRule>
  </conditionalFormatting>
  <conditionalFormatting sqref="GQ29">
    <cfRule type="cellIs" dxfId="3266" priority="1530" stopIfTrue="1" operator="equal">
      <formula>"Very High"</formula>
    </cfRule>
    <cfRule type="cellIs" dxfId="3265" priority="1531" stopIfTrue="1" operator="equal">
      <formula>"High"</formula>
    </cfRule>
    <cfRule type="cellIs" dxfId="3264" priority="1532" stopIfTrue="1" operator="equal">
      <formula>"Moderate"</formula>
    </cfRule>
  </conditionalFormatting>
  <conditionalFormatting sqref="GW29">
    <cfRule type="cellIs" dxfId="3263" priority="1527" stopIfTrue="1" operator="equal">
      <formula>"Very High"</formula>
    </cfRule>
    <cfRule type="cellIs" dxfId="3262" priority="1528" stopIfTrue="1" operator="equal">
      <formula>"High"</formula>
    </cfRule>
    <cfRule type="cellIs" dxfId="3261" priority="1529" stopIfTrue="1" operator="equal">
      <formula>"Moderate"</formula>
    </cfRule>
  </conditionalFormatting>
  <conditionalFormatting sqref="L30">
    <cfRule type="cellIs" dxfId="3260" priority="1524" stopIfTrue="1" operator="equal">
      <formula>"Very High"</formula>
    </cfRule>
    <cfRule type="cellIs" dxfId="3259" priority="1525" stopIfTrue="1" operator="equal">
      <formula>"High"</formula>
    </cfRule>
    <cfRule type="cellIs" dxfId="3258" priority="1526" stopIfTrue="1" operator="equal">
      <formula>"Moderate"</formula>
    </cfRule>
  </conditionalFormatting>
  <conditionalFormatting sqref="R30">
    <cfRule type="cellIs" dxfId="3257" priority="1521" stopIfTrue="1" operator="equal">
      <formula>"Very High"</formula>
    </cfRule>
    <cfRule type="cellIs" dxfId="3256" priority="1522" stopIfTrue="1" operator="equal">
      <formula>"High"</formula>
    </cfRule>
    <cfRule type="cellIs" dxfId="3255" priority="1523" stopIfTrue="1" operator="equal">
      <formula>"Moderate"</formula>
    </cfRule>
  </conditionalFormatting>
  <conditionalFormatting sqref="L31">
    <cfRule type="cellIs" dxfId="3254" priority="1518" stopIfTrue="1" operator="equal">
      <formula>"Very High"</formula>
    </cfRule>
    <cfRule type="cellIs" dxfId="3253" priority="1519" stopIfTrue="1" operator="equal">
      <formula>"High"</formula>
    </cfRule>
    <cfRule type="cellIs" dxfId="3252" priority="1520" stopIfTrue="1" operator="equal">
      <formula>"Moderate"</formula>
    </cfRule>
  </conditionalFormatting>
  <conditionalFormatting sqref="R31">
    <cfRule type="cellIs" dxfId="3251" priority="1515" stopIfTrue="1" operator="equal">
      <formula>"Very High"</formula>
    </cfRule>
    <cfRule type="cellIs" dxfId="3250" priority="1516" stopIfTrue="1" operator="equal">
      <formula>"High"</formula>
    </cfRule>
    <cfRule type="cellIs" dxfId="3249" priority="1517" stopIfTrue="1" operator="equal">
      <formula>"Moderate"</formula>
    </cfRule>
  </conditionalFormatting>
  <conditionalFormatting sqref="L32">
    <cfRule type="cellIs" dxfId="3248" priority="1512" stopIfTrue="1" operator="equal">
      <formula>"Very High"</formula>
    </cfRule>
    <cfRule type="cellIs" dxfId="3247" priority="1513" stopIfTrue="1" operator="equal">
      <formula>"High"</formula>
    </cfRule>
    <cfRule type="cellIs" dxfId="3246" priority="1514" stopIfTrue="1" operator="equal">
      <formula>"Moderate"</formula>
    </cfRule>
  </conditionalFormatting>
  <conditionalFormatting sqref="R32">
    <cfRule type="cellIs" dxfId="3245" priority="1509" stopIfTrue="1" operator="equal">
      <formula>"Very High"</formula>
    </cfRule>
    <cfRule type="cellIs" dxfId="3244" priority="1510" stopIfTrue="1" operator="equal">
      <formula>"High"</formula>
    </cfRule>
    <cfRule type="cellIs" dxfId="3243" priority="1511" stopIfTrue="1" operator="equal">
      <formula>"Moderate"</formula>
    </cfRule>
  </conditionalFormatting>
  <conditionalFormatting sqref="AF30">
    <cfRule type="cellIs" dxfId="3242" priority="1506" stopIfTrue="1" operator="equal">
      <formula>"Very High"</formula>
    </cfRule>
    <cfRule type="cellIs" dxfId="3241" priority="1507" stopIfTrue="1" operator="equal">
      <formula>"High"</formula>
    </cfRule>
    <cfRule type="cellIs" dxfId="3240" priority="1508" stopIfTrue="1" operator="equal">
      <formula>"Moderate"</formula>
    </cfRule>
  </conditionalFormatting>
  <conditionalFormatting sqref="AL30">
    <cfRule type="cellIs" dxfId="3239" priority="1503" stopIfTrue="1" operator="equal">
      <formula>"Very High"</formula>
    </cfRule>
    <cfRule type="cellIs" dxfId="3238" priority="1504" stopIfTrue="1" operator="equal">
      <formula>"High"</formula>
    </cfRule>
    <cfRule type="cellIs" dxfId="3237" priority="1505" stopIfTrue="1" operator="equal">
      <formula>"Moderate"</formula>
    </cfRule>
  </conditionalFormatting>
  <conditionalFormatting sqref="AF31">
    <cfRule type="cellIs" dxfId="3236" priority="1500" stopIfTrue="1" operator="equal">
      <formula>"Very High"</formula>
    </cfRule>
    <cfRule type="cellIs" dxfId="3235" priority="1501" stopIfTrue="1" operator="equal">
      <formula>"High"</formula>
    </cfRule>
    <cfRule type="cellIs" dxfId="3234" priority="1502" stopIfTrue="1" operator="equal">
      <formula>"Moderate"</formula>
    </cfRule>
  </conditionalFormatting>
  <conditionalFormatting sqref="AL31">
    <cfRule type="cellIs" dxfId="3233" priority="1497" stopIfTrue="1" operator="equal">
      <formula>"Very High"</formula>
    </cfRule>
    <cfRule type="cellIs" dxfId="3232" priority="1498" stopIfTrue="1" operator="equal">
      <formula>"High"</formula>
    </cfRule>
    <cfRule type="cellIs" dxfId="3231" priority="1499" stopIfTrue="1" operator="equal">
      <formula>"Moderate"</formula>
    </cfRule>
  </conditionalFormatting>
  <conditionalFormatting sqref="AF32">
    <cfRule type="cellIs" dxfId="3230" priority="1494" stopIfTrue="1" operator="equal">
      <formula>"Very High"</formula>
    </cfRule>
    <cfRule type="cellIs" dxfId="3229" priority="1495" stopIfTrue="1" operator="equal">
      <formula>"High"</formula>
    </cfRule>
    <cfRule type="cellIs" dxfId="3228" priority="1496" stopIfTrue="1" operator="equal">
      <formula>"Moderate"</formula>
    </cfRule>
  </conditionalFormatting>
  <conditionalFormatting sqref="AL32">
    <cfRule type="cellIs" dxfId="3227" priority="1491" stopIfTrue="1" operator="equal">
      <formula>"Very High"</formula>
    </cfRule>
    <cfRule type="cellIs" dxfId="3226" priority="1492" stopIfTrue="1" operator="equal">
      <formula>"High"</formula>
    </cfRule>
    <cfRule type="cellIs" dxfId="3225" priority="1493" stopIfTrue="1" operator="equal">
      <formula>"Moderate"</formula>
    </cfRule>
  </conditionalFormatting>
  <conditionalFormatting sqref="AZ30">
    <cfRule type="cellIs" dxfId="3224" priority="1488" stopIfTrue="1" operator="equal">
      <formula>"Very High"</formula>
    </cfRule>
    <cfRule type="cellIs" dxfId="3223" priority="1489" stopIfTrue="1" operator="equal">
      <formula>"High"</formula>
    </cfRule>
    <cfRule type="cellIs" dxfId="3222" priority="1490" stopIfTrue="1" operator="equal">
      <formula>"Moderate"</formula>
    </cfRule>
  </conditionalFormatting>
  <conditionalFormatting sqref="BF30">
    <cfRule type="cellIs" dxfId="3221" priority="1485" stopIfTrue="1" operator="equal">
      <formula>"Very High"</formula>
    </cfRule>
    <cfRule type="cellIs" dxfId="3220" priority="1486" stopIfTrue="1" operator="equal">
      <formula>"High"</formula>
    </cfRule>
    <cfRule type="cellIs" dxfId="3219" priority="1487" stopIfTrue="1" operator="equal">
      <formula>"Moderate"</formula>
    </cfRule>
  </conditionalFormatting>
  <conditionalFormatting sqref="AZ31">
    <cfRule type="cellIs" dxfId="3218" priority="1482" stopIfTrue="1" operator="equal">
      <formula>"Very High"</formula>
    </cfRule>
    <cfRule type="cellIs" dxfId="3217" priority="1483" stopIfTrue="1" operator="equal">
      <formula>"High"</formula>
    </cfRule>
    <cfRule type="cellIs" dxfId="3216" priority="1484" stopIfTrue="1" operator="equal">
      <formula>"Moderate"</formula>
    </cfRule>
  </conditionalFormatting>
  <conditionalFormatting sqref="BF31">
    <cfRule type="cellIs" dxfId="3215" priority="1479" stopIfTrue="1" operator="equal">
      <formula>"Very High"</formula>
    </cfRule>
    <cfRule type="cellIs" dxfId="3214" priority="1480" stopIfTrue="1" operator="equal">
      <formula>"High"</formula>
    </cfRule>
    <cfRule type="cellIs" dxfId="3213" priority="1481" stopIfTrue="1" operator="equal">
      <formula>"Moderate"</formula>
    </cfRule>
  </conditionalFormatting>
  <conditionalFormatting sqref="AZ32">
    <cfRule type="cellIs" dxfId="3212" priority="1476" stopIfTrue="1" operator="equal">
      <formula>"Very High"</formula>
    </cfRule>
    <cfRule type="cellIs" dxfId="3211" priority="1477" stopIfTrue="1" operator="equal">
      <formula>"High"</formula>
    </cfRule>
    <cfRule type="cellIs" dxfId="3210" priority="1478" stopIfTrue="1" operator="equal">
      <formula>"Moderate"</formula>
    </cfRule>
  </conditionalFormatting>
  <conditionalFormatting sqref="BF32">
    <cfRule type="cellIs" dxfId="3209" priority="1473" stopIfTrue="1" operator="equal">
      <formula>"Very High"</formula>
    </cfRule>
    <cfRule type="cellIs" dxfId="3208" priority="1474" stopIfTrue="1" operator="equal">
      <formula>"High"</formula>
    </cfRule>
    <cfRule type="cellIs" dxfId="3207" priority="1475" stopIfTrue="1" operator="equal">
      <formula>"Moderate"</formula>
    </cfRule>
  </conditionalFormatting>
  <conditionalFormatting sqref="BT30">
    <cfRule type="cellIs" dxfId="3206" priority="1470" stopIfTrue="1" operator="equal">
      <formula>"Very High"</formula>
    </cfRule>
    <cfRule type="cellIs" dxfId="3205" priority="1471" stopIfTrue="1" operator="equal">
      <formula>"High"</formula>
    </cfRule>
    <cfRule type="cellIs" dxfId="3204" priority="1472" stopIfTrue="1" operator="equal">
      <formula>"Moderate"</formula>
    </cfRule>
  </conditionalFormatting>
  <conditionalFormatting sqref="BZ30">
    <cfRule type="cellIs" dxfId="3203" priority="1467" stopIfTrue="1" operator="equal">
      <formula>"Very High"</formula>
    </cfRule>
    <cfRule type="cellIs" dxfId="3202" priority="1468" stopIfTrue="1" operator="equal">
      <formula>"High"</formula>
    </cfRule>
    <cfRule type="cellIs" dxfId="3201" priority="1469" stopIfTrue="1" operator="equal">
      <formula>"Moderate"</formula>
    </cfRule>
  </conditionalFormatting>
  <conditionalFormatting sqref="BT31">
    <cfRule type="cellIs" dxfId="3200" priority="1464" stopIfTrue="1" operator="equal">
      <formula>"Very High"</formula>
    </cfRule>
    <cfRule type="cellIs" dxfId="3199" priority="1465" stopIfTrue="1" operator="equal">
      <formula>"High"</formula>
    </cfRule>
    <cfRule type="cellIs" dxfId="3198" priority="1466" stopIfTrue="1" operator="equal">
      <formula>"Moderate"</formula>
    </cfRule>
  </conditionalFormatting>
  <conditionalFormatting sqref="BZ31">
    <cfRule type="cellIs" dxfId="3197" priority="1461" stopIfTrue="1" operator="equal">
      <formula>"Very High"</formula>
    </cfRule>
    <cfRule type="cellIs" dxfId="3196" priority="1462" stopIfTrue="1" operator="equal">
      <formula>"High"</formula>
    </cfRule>
    <cfRule type="cellIs" dxfId="3195" priority="1463" stopIfTrue="1" operator="equal">
      <formula>"Moderate"</formula>
    </cfRule>
  </conditionalFormatting>
  <conditionalFormatting sqref="BT32">
    <cfRule type="cellIs" dxfId="3194" priority="1458" stopIfTrue="1" operator="equal">
      <formula>"Very High"</formula>
    </cfRule>
    <cfRule type="cellIs" dxfId="3193" priority="1459" stopIfTrue="1" operator="equal">
      <formula>"High"</formula>
    </cfRule>
    <cfRule type="cellIs" dxfId="3192" priority="1460" stopIfTrue="1" operator="equal">
      <formula>"Moderate"</formula>
    </cfRule>
  </conditionalFormatting>
  <conditionalFormatting sqref="BZ32">
    <cfRule type="cellIs" dxfId="3191" priority="1455" stopIfTrue="1" operator="equal">
      <formula>"Very High"</formula>
    </cfRule>
    <cfRule type="cellIs" dxfId="3190" priority="1456" stopIfTrue="1" operator="equal">
      <formula>"High"</formula>
    </cfRule>
    <cfRule type="cellIs" dxfId="3189" priority="1457" stopIfTrue="1" operator="equal">
      <formula>"Moderate"</formula>
    </cfRule>
  </conditionalFormatting>
  <conditionalFormatting sqref="CO30">
    <cfRule type="cellIs" dxfId="3188" priority="1452" stopIfTrue="1" operator="equal">
      <formula>"Very High"</formula>
    </cfRule>
    <cfRule type="cellIs" dxfId="3187" priority="1453" stopIfTrue="1" operator="equal">
      <formula>"High"</formula>
    </cfRule>
    <cfRule type="cellIs" dxfId="3186" priority="1454" stopIfTrue="1" operator="equal">
      <formula>"Moderate"</formula>
    </cfRule>
  </conditionalFormatting>
  <conditionalFormatting sqref="CU30">
    <cfRule type="cellIs" dxfId="3185" priority="1449" stopIfTrue="1" operator="equal">
      <formula>"Very High"</formula>
    </cfRule>
    <cfRule type="cellIs" dxfId="3184" priority="1450" stopIfTrue="1" operator="equal">
      <formula>"High"</formula>
    </cfRule>
    <cfRule type="cellIs" dxfId="3183" priority="1451" stopIfTrue="1" operator="equal">
      <formula>"Moderate"</formula>
    </cfRule>
  </conditionalFormatting>
  <conditionalFormatting sqref="CO31">
    <cfRule type="cellIs" dxfId="3182" priority="1446" stopIfTrue="1" operator="equal">
      <formula>"Very High"</formula>
    </cfRule>
    <cfRule type="cellIs" dxfId="3181" priority="1447" stopIfTrue="1" operator="equal">
      <formula>"High"</formula>
    </cfRule>
    <cfRule type="cellIs" dxfId="3180" priority="1448" stopIfTrue="1" operator="equal">
      <formula>"Moderate"</formula>
    </cfRule>
  </conditionalFormatting>
  <conditionalFormatting sqref="CU31">
    <cfRule type="cellIs" dxfId="3179" priority="1443" stopIfTrue="1" operator="equal">
      <formula>"Very High"</formula>
    </cfRule>
    <cfRule type="cellIs" dxfId="3178" priority="1444" stopIfTrue="1" operator="equal">
      <formula>"High"</formula>
    </cfRule>
    <cfRule type="cellIs" dxfId="3177" priority="1445" stopIfTrue="1" operator="equal">
      <formula>"Moderate"</formula>
    </cfRule>
  </conditionalFormatting>
  <conditionalFormatting sqref="CO32">
    <cfRule type="cellIs" dxfId="3176" priority="1440" stopIfTrue="1" operator="equal">
      <formula>"Very High"</formula>
    </cfRule>
    <cfRule type="cellIs" dxfId="3175" priority="1441" stopIfTrue="1" operator="equal">
      <formula>"High"</formula>
    </cfRule>
    <cfRule type="cellIs" dxfId="3174" priority="1442" stopIfTrue="1" operator="equal">
      <formula>"Moderate"</formula>
    </cfRule>
  </conditionalFormatting>
  <conditionalFormatting sqref="CU32">
    <cfRule type="cellIs" dxfId="3173" priority="1437" stopIfTrue="1" operator="equal">
      <formula>"Very High"</formula>
    </cfRule>
    <cfRule type="cellIs" dxfId="3172" priority="1438" stopIfTrue="1" operator="equal">
      <formula>"High"</formula>
    </cfRule>
    <cfRule type="cellIs" dxfId="3171" priority="1439" stopIfTrue="1" operator="equal">
      <formula>"Moderate"</formula>
    </cfRule>
  </conditionalFormatting>
  <conditionalFormatting sqref="DK30">
    <cfRule type="cellIs" dxfId="3170" priority="1434" stopIfTrue="1" operator="equal">
      <formula>"Very High"</formula>
    </cfRule>
    <cfRule type="cellIs" dxfId="3169" priority="1435" stopIfTrue="1" operator="equal">
      <formula>"High"</formula>
    </cfRule>
    <cfRule type="cellIs" dxfId="3168" priority="1436" stopIfTrue="1" operator="equal">
      <formula>"Moderate"</formula>
    </cfRule>
  </conditionalFormatting>
  <conditionalFormatting sqref="DQ30">
    <cfRule type="cellIs" dxfId="3167" priority="1431" stopIfTrue="1" operator="equal">
      <formula>"Very High"</formula>
    </cfRule>
    <cfRule type="cellIs" dxfId="3166" priority="1432" stopIfTrue="1" operator="equal">
      <formula>"High"</formula>
    </cfRule>
    <cfRule type="cellIs" dxfId="3165" priority="1433" stopIfTrue="1" operator="equal">
      <formula>"Moderate"</formula>
    </cfRule>
  </conditionalFormatting>
  <conditionalFormatting sqref="DK31">
    <cfRule type="cellIs" dxfId="3164" priority="1428" stopIfTrue="1" operator="equal">
      <formula>"Very High"</formula>
    </cfRule>
    <cfRule type="cellIs" dxfId="3163" priority="1429" stopIfTrue="1" operator="equal">
      <formula>"High"</formula>
    </cfRule>
    <cfRule type="cellIs" dxfId="3162" priority="1430" stopIfTrue="1" operator="equal">
      <formula>"Moderate"</formula>
    </cfRule>
  </conditionalFormatting>
  <conditionalFormatting sqref="DQ31">
    <cfRule type="cellIs" dxfId="3161" priority="1425" stopIfTrue="1" operator="equal">
      <formula>"Very High"</formula>
    </cfRule>
    <cfRule type="cellIs" dxfId="3160" priority="1426" stopIfTrue="1" operator="equal">
      <formula>"High"</formula>
    </cfRule>
    <cfRule type="cellIs" dxfId="3159" priority="1427" stopIfTrue="1" operator="equal">
      <formula>"Moderate"</formula>
    </cfRule>
  </conditionalFormatting>
  <conditionalFormatting sqref="DK32">
    <cfRule type="cellIs" dxfId="3158" priority="1422" stopIfTrue="1" operator="equal">
      <formula>"Very High"</formula>
    </cfRule>
    <cfRule type="cellIs" dxfId="3157" priority="1423" stopIfTrue="1" operator="equal">
      <formula>"High"</formula>
    </cfRule>
    <cfRule type="cellIs" dxfId="3156" priority="1424" stopIfTrue="1" operator="equal">
      <formula>"Moderate"</formula>
    </cfRule>
  </conditionalFormatting>
  <conditionalFormatting sqref="DQ32">
    <cfRule type="cellIs" dxfId="3155" priority="1419" stopIfTrue="1" operator="equal">
      <formula>"Very High"</formula>
    </cfRule>
    <cfRule type="cellIs" dxfId="3154" priority="1420" stopIfTrue="1" operator="equal">
      <formula>"High"</formula>
    </cfRule>
    <cfRule type="cellIs" dxfId="3153" priority="1421" stopIfTrue="1" operator="equal">
      <formula>"Moderate"</formula>
    </cfRule>
  </conditionalFormatting>
  <conditionalFormatting sqref="EF30">
    <cfRule type="cellIs" dxfId="3152" priority="1416" stopIfTrue="1" operator="equal">
      <formula>"Very High"</formula>
    </cfRule>
    <cfRule type="cellIs" dxfId="3151" priority="1417" stopIfTrue="1" operator="equal">
      <formula>"High"</formula>
    </cfRule>
    <cfRule type="cellIs" dxfId="3150" priority="1418" stopIfTrue="1" operator="equal">
      <formula>"Moderate"</formula>
    </cfRule>
  </conditionalFormatting>
  <conditionalFormatting sqref="EL30">
    <cfRule type="cellIs" dxfId="3149" priority="1413" stopIfTrue="1" operator="equal">
      <formula>"Very High"</formula>
    </cfRule>
    <cfRule type="cellIs" dxfId="3148" priority="1414" stopIfTrue="1" operator="equal">
      <formula>"High"</formula>
    </cfRule>
    <cfRule type="cellIs" dxfId="3147" priority="1415" stopIfTrue="1" operator="equal">
      <formula>"Moderate"</formula>
    </cfRule>
  </conditionalFormatting>
  <conditionalFormatting sqref="EF31">
    <cfRule type="cellIs" dxfId="3146" priority="1410" stopIfTrue="1" operator="equal">
      <formula>"Very High"</formula>
    </cfRule>
    <cfRule type="cellIs" dxfId="3145" priority="1411" stopIfTrue="1" operator="equal">
      <formula>"High"</formula>
    </cfRule>
    <cfRule type="cellIs" dxfId="3144" priority="1412" stopIfTrue="1" operator="equal">
      <formula>"Moderate"</formula>
    </cfRule>
  </conditionalFormatting>
  <conditionalFormatting sqref="EL31">
    <cfRule type="cellIs" dxfId="3143" priority="1407" stopIfTrue="1" operator="equal">
      <formula>"Very High"</formula>
    </cfRule>
    <cfRule type="cellIs" dxfId="3142" priority="1408" stopIfTrue="1" operator="equal">
      <formula>"High"</formula>
    </cfRule>
    <cfRule type="cellIs" dxfId="3141" priority="1409" stopIfTrue="1" operator="equal">
      <formula>"Moderate"</formula>
    </cfRule>
  </conditionalFormatting>
  <conditionalFormatting sqref="EF32">
    <cfRule type="cellIs" dxfId="3140" priority="1404" stopIfTrue="1" operator="equal">
      <formula>"Very High"</formula>
    </cfRule>
    <cfRule type="cellIs" dxfId="3139" priority="1405" stopIfTrue="1" operator="equal">
      <formula>"High"</formula>
    </cfRule>
    <cfRule type="cellIs" dxfId="3138" priority="1406" stopIfTrue="1" operator="equal">
      <formula>"Moderate"</formula>
    </cfRule>
  </conditionalFormatting>
  <conditionalFormatting sqref="EL32">
    <cfRule type="cellIs" dxfId="3137" priority="1401" stopIfTrue="1" operator="equal">
      <formula>"Very High"</formula>
    </cfRule>
    <cfRule type="cellIs" dxfId="3136" priority="1402" stopIfTrue="1" operator="equal">
      <formula>"High"</formula>
    </cfRule>
    <cfRule type="cellIs" dxfId="3135" priority="1403" stopIfTrue="1" operator="equal">
      <formula>"Moderate"</formula>
    </cfRule>
  </conditionalFormatting>
  <conditionalFormatting sqref="FA30">
    <cfRule type="cellIs" dxfId="3134" priority="1398" stopIfTrue="1" operator="equal">
      <formula>"Very High"</formula>
    </cfRule>
    <cfRule type="cellIs" dxfId="3133" priority="1399" stopIfTrue="1" operator="equal">
      <formula>"High"</formula>
    </cfRule>
    <cfRule type="cellIs" dxfId="3132" priority="1400" stopIfTrue="1" operator="equal">
      <formula>"Moderate"</formula>
    </cfRule>
  </conditionalFormatting>
  <conditionalFormatting sqref="FG30">
    <cfRule type="cellIs" dxfId="3131" priority="1395" stopIfTrue="1" operator="equal">
      <formula>"Very High"</formula>
    </cfRule>
    <cfRule type="cellIs" dxfId="3130" priority="1396" stopIfTrue="1" operator="equal">
      <formula>"High"</formula>
    </cfRule>
    <cfRule type="cellIs" dxfId="3129" priority="1397" stopIfTrue="1" operator="equal">
      <formula>"Moderate"</formula>
    </cfRule>
  </conditionalFormatting>
  <conditionalFormatting sqref="FA31">
    <cfRule type="cellIs" dxfId="3128" priority="1392" stopIfTrue="1" operator="equal">
      <formula>"Very High"</formula>
    </cfRule>
    <cfRule type="cellIs" dxfId="3127" priority="1393" stopIfTrue="1" operator="equal">
      <formula>"High"</formula>
    </cfRule>
    <cfRule type="cellIs" dxfId="3126" priority="1394" stopIfTrue="1" operator="equal">
      <formula>"Moderate"</formula>
    </cfRule>
  </conditionalFormatting>
  <conditionalFormatting sqref="FG31">
    <cfRule type="cellIs" dxfId="3125" priority="1389" stopIfTrue="1" operator="equal">
      <formula>"Very High"</formula>
    </cfRule>
    <cfRule type="cellIs" dxfId="3124" priority="1390" stopIfTrue="1" operator="equal">
      <formula>"High"</formula>
    </cfRule>
    <cfRule type="cellIs" dxfId="3123" priority="1391" stopIfTrue="1" operator="equal">
      <formula>"Moderate"</formula>
    </cfRule>
  </conditionalFormatting>
  <conditionalFormatting sqref="FA32:FA33">
    <cfRule type="cellIs" dxfId="3122" priority="1386" stopIfTrue="1" operator="equal">
      <formula>"Very High"</formula>
    </cfRule>
    <cfRule type="cellIs" dxfId="3121" priority="1387" stopIfTrue="1" operator="equal">
      <formula>"High"</formula>
    </cfRule>
    <cfRule type="cellIs" dxfId="3120" priority="1388" stopIfTrue="1" operator="equal">
      <formula>"Moderate"</formula>
    </cfRule>
  </conditionalFormatting>
  <conditionalFormatting sqref="FG32:FG33">
    <cfRule type="cellIs" dxfId="3119" priority="1383" stopIfTrue="1" operator="equal">
      <formula>"Very High"</formula>
    </cfRule>
    <cfRule type="cellIs" dxfId="3118" priority="1384" stopIfTrue="1" operator="equal">
      <formula>"High"</formula>
    </cfRule>
    <cfRule type="cellIs" dxfId="3117" priority="1385" stopIfTrue="1" operator="equal">
      <formula>"Moderate"</formula>
    </cfRule>
  </conditionalFormatting>
  <conditionalFormatting sqref="FV30">
    <cfRule type="cellIs" dxfId="3116" priority="1380" stopIfTrue="1" operator="equal">
      <formula>"Very High"</formula>
    </cfRule>
    <cfRule type="cellIs" dxfId="3115" priority="1381" stopIfTrue="1" operator="equal">
      <formula>"High"</formula>
    </cfRule>
    <cfRule type="cellIs" dxfId="3114" priority="1382" stopIfTrue="1" operator="equal">
      <formula>"Moderate"</formula>
    </cfRule>
  </conditionalFormatting>
  <conditionalFormatting sqref="GB30">
    <cfRule type="cellIs" dxfId="3113" priority="1377" stopIfTrue="1" operator="equal">
      <formula>"Very High"</formula>
    </cfRule>
    <cfRule type="cellIs" dxfId="3112" priority="1378" stopIfTrue="1" operator="equal">
      <formula>"High"</formula>
    </cfRule>
    <cfRule type="cellIs" dxfId="3111" priority="1379" stopIfTrue="1" operator="equal">
      <formula>"Moderate"</formula>
    </cfRule>
  </conditionalFormatting>
  <conditionalFormatting sqref="FV31">
    <cfRule type="cellIs" dxfId="3110" priority="1374" stopIfTrue="1" operator="equal">
      <formula>"Very High"</formula>
    </cfRule>
    <cfRule type="cellIs" dxfId="3109" priority="1375" stopIfTrue="1" operator="equal">
      <formula>"High"</formula>
    </cfRule>
    <cfRule type="cellIs" dxfId="3108" priority="1376" stopIfTrue="1" operator="equal">
      <formula>"Moderate"</formula>
    </cfRule>
  </conditionalFormatting>
  <conditionalFormatting sqref="GB31">
    <cfRule type="cellIs" dxfId="3107" priority="1371" stopIfTrue="1" operator="equal">
      <formula>"Very High"</formula>
    </cfRule>
    <cfRule type="cellIs" dxfId="3106" priority="1372" stopIfTrue="1" operator="equal">
      <formula>"High"</formula>
    </cfRule>
    <cfRule type="cellIs" dxfId="3105" priority="1373" stopIfTrue="1" operator="equal">
      <formula>"Moderate"</formula>
    </cfRule>
  </conditionalFormatting>
  <conditionalFormatting sqref="FV32">
    <cfRule type="cellIs" dxfId="3104" priority="1368" stopIfTrue="1" operator="equal">
      <formula>"Very High"</formula>
    </cfRule>
    <cfRule type="cellIs" dxfId="3103" priority="1369" stopIfTrue="1" operator="equal">
      <formula>"High"</formula>
    </cfRule>
    <cfRule type="cellIs" dxfId="3102" priority="1370" stopIfTrue="1" operator="equal">
      <formula>"Moderate"</formula>
    </cfRule>
  </conditionalFormatting>
  <conditionalFormatting sqref="GB32">
    <cfRule type="cellIs" dxfId="3101" priority="1365" stopIfTrue="1" operator="equal">
      <formula>"Very High"</formula>
    </cfRule>
    <cfRule type="cellIs" dxfId="3100" priority="1366" stopIfTrue="1" operator="equal">
      <formula>"High"</formula>
    </cfRule>
    <cfRule type="cellIs" dxfId="3099" priority="1367" stopIfTrue="1" operator="equal">
      <formula>"Moderate"</formula>
    </cfRule>
  </conditionalFormatting>
  <conditionalFormatting sqref="GQ30">
    <cfRule type="cellIs" dxfId="3098" priority="1362" stopIfTrue="1" operator="equal">
      <formula>"Very High"</formula>
    </cfRule>
    <cfRule type="cellIs" dxfId="3097" priority="1363" stopIfTrue="1" operator="equal">
      <formula>"High"</formula>
    </cfRule>
    <cfRule type="cellIs" dxfId="3096" priority="1364" stopIfTrue="1" operator="equal">
      <formula>"Moderate"</formula>
    </cfRule>
  </conditionalFormatting>
  <conditionalFormatting sqref="GW30">
    <cfRule type="cellIs" dxfId="3095" priority="1359" stopIfTrue="1" operator="equal">
      <formula>"Very High"</formula>
    </cfRule>
    <cfRule type="cellIs" dxfId="3094" priority="1360" stopIfTrue="1" operator="equal">
      <formula>"High"</formula>
    </cfRule>
    <cfRule type="cellIs" dxfId="3093" priority="1361" stopIfTrue="1" operator="equal">
      <formula>"Moderate"</formula>
    </cfRule>
  </conditionalFormatting>
  <conditionalFormatting sqref="GQ31">
    <cfRule type="cellIs" dxfId="3092" priority="1356" stopIfTrue="1" operator="equal">
      <formula>"Very High"</formula>
    </cfRule>
    <cfRule type="cellIs" dxfId="3091" priority="1357" stopIfTrue="1" operator="equal">
      <formula>"High"</formula>
    </cfRule>
    <cfRule type="cellIs" dxfId="3090" priority="1358" stopIfTrue="1" operator="equal">
      <formula>"Moderate"</formula>
    </cfRule>
  </conditionalFormatting>
  <conditionalFormatting sqref="GW31">
    <cfRule type="cellIs" dxfId="3089" priority="1353" stopIfTrue="1" operator="equal">
      <formula>"Very High"</formula>
    </cfRule>
    <cfRule type="cellIs" dxfId="3088" priority="1354" stopIfTrue="1" operator="equal">
      <formula>"High"</formula>
    </cfRule>
    <cfRule type="cellIs" dxfId="3087" priority="1355" stopIfTrue="1" operator="equal">
      <formula>"Moderate"</formula>
    </cfRule>
  </conditionalFormatting>
  <conditionalFormatting sqref="GQ32">
    <cfRule type="cellIs" dxfId="3086" priority="1350" stopIfTrue="1" operator="equal">
      <formula>"Very High"</formula>
    </cfRule>
    <cfRule type="cellIs" dxfId="3085" priority="1351" stopIfTrue="1" operator="equal">
      <formula>"High"</formula>
    </cfRule>
    <cfRule type="cellIs" dxfId="3084" priority="1352" stopIfTrue="1" operator="equal">
      <formula>"Moderate"</formula>
    </cfRule>
  </conditionalFormatting>
  <conditionalFormatting sqref="GW32">
    <cfRule type="cellIs" dxfId="3083" priority="1347" stopIfTrue="1" operator="equal">
      <formula>"Very High"</formula>
    </cfRule>
    <cfRule type="cellIs" dxfId="3082" priority="1348" stopIfTrue="1" operator="equal">
      <formula>"High"</formula>
    </cfRule>
    <cfRule type="cellIs" dxfId="3081" priority="1349" stopIfTrue="1" operator="equal">
      <formula>"Moderate"</formula>
    </cfRule>
  </conditionalFormatting>
  <conditionalFormatting sqref="AZ34">
    <cfRule type="cellIs" dxfId="3080" priority="1344" stopIfTrue="1" operator="equal">
      <formula>"Very High"</formula>
    </cfRule>
    <cfRule type="cellIs" dxfId="3079" priority="1345" stopIfTrue="1" operator="equal">
      <formula>"High"</formula>
    </cfRule>
    <cfRule type="cellIs" dxfId="3078" priority="1346" stopIfTrue="1" operator="equal">
      <formula>"Moderate"</formula>
    </cfRule>
  </conditionalFormatting>
  <conditionalFormatting sqref="BF34">
    <cfRule type="cellIs" dxfId="3077" priority="1341" stopIfTrue="1" operator="equal">
      <formula>"Very High"</formula>
    </cfRule>
    <cfRule type="cellIs" dxfId="3076" priority="1342" stopIfTrue="1" operator="equal">
      <formula>"High"</formula>
    </cfRule>
    <cfRule type="cellIs" dxfId="3075" priority="1343" stopIfTrue="1" operator="equal">
      <formula>"Moderate"</formula>
    </cfRule>
  </conditionalFormatting>
  <conditionalFormatting sqref="BT34">
    <cfRule type="cellIs" dxfId="3074" priority="1338" stopIfTrue="1" operator="equal">
      <formula>"Very High"</formula>
    </cfRule>
    <cfRule type="cellIs" dxfId="3073" priority="1339" stopIfTrue="1" operator="equal">
      <formula>"High"</formula>
    </cfRule>
    <cfRule type="cellIs" dxfId="3072" priority="1340" stopIfTrue="1" operator="equal">
      <formula>"Moderate"</formula>
    </cfRule>
  </conditionalFormatting>
  <conditionalFormatting sqref="BZ34">
    <cfRule type="cellIs" dxfId="3071" priority="1335" stopIfTrue="1" operator="equal">
      <formula>"Very High"</formula>
    </cfRule>
    <cfRule type="cellIs" dxfId="3070" priority="1336" stopIfTrue="1" operator="equal">
      <formula>"High"</formula>
    </cfRule>
    <cfRule type="cellIs" dxfId="3069" priority="1337" stopIfTrue="1" operator="equal">
      <formula>"Moderate"</formula>
    </cfRule>
  </conditionalFormatting>
  <conditionalFormatting sqref="CO34">
    <cfRule type="cellIs" dxfId="3068" priority="1332" stopIfTrue="1" operator="equal">
      <formula>"Very High"</formula>
    </cfRule>
    <cfRule type="cellIs" dxfId="3067" priority="1333" stopIfTrue="1" operator="equal">
      <formula>"High"</formula>
    </cfRule>
    <cfRule type="cellIs" dxfId="3066" priority="1334" stopIfTrue="1" operator="equal">
      <formula>"Moderate"</formula>
    </cfRule>
  </conditionalFormatting>
  <conditionalFormatting sqref="CU34">
    <cfRule type="cellIs" dxfId="3065" priority="1329" stopIfTrue="1" operator="equal">
      <formula>"Very High"</formula>
    </cfRule>
    <cfRule type="cellIs" dxfId="3064" priority="1330" stopIfTrue="1" operator="equal">
      <formula>"High"</formula>
    </cfRule>
    <cfRule type="cellIs" dxfId="3063" priority="1331" stopIfTrue="1" operator="equal">
      <formula>"Moderate"</formula>
    </cfRule>
  </conditionalFormatting>
  <conditionalFormatting sqref="DK34">
    <cfRule type="cellIs" dxfId="3062" priority="1326" stopIfTrue="1" operator="equal">
      <formula>"Very High"</formula>
    </cfRule>
    <cfRule type="cellIs" dxfId="3061" priority="1327" stopIfTrue="1" operator="equal">
      <formula>"High"</formula>
    </cfRule>
    <cfRule type="cellIs" dxfId="3060" priority="1328" stopIfTrue="1" operator="equal">
      <formula>"Moderate"</formula>
    </cfRule>
  </conditionalFormatting>
  <conditionalFormatting sqref="DQ34">
    <cfRule type="cellIs" dxfId="3059" priority="1323" stopIfTrue="1" operator="equal">
      <formula>"Very High"</formula>
    </cfRule>
    <cfRule type="cellIs" dxfId="3058" priority="1324" stopIfTrue="1" operator="equal">
      <formula>"High"</formula>
    </cfRule>
    <cfRule type="cellIs" dxfId="3057" priority="1325" stopIfTrue="1" operator="equal">
      <formula>"Moderate"</formula>
    </cfRule>
  </conditionalFormatting>
  <conditionalFormatting sqref="EF34">
    <cfRule type="cellIs" dxfId="3056" priority="1320" stopIfTrue="1" operator="equal">
      <formula>"Very High"</formula>
    </cfRule>
    <cfRule type="cellIs" dxfId="3055" priority="1321" stopIfTrue="1" operator="equal">
      <formula>"High"</formula>
    </cfRule>
    <cfRule type="cellIs" dxfId="3054" priority="1322" stopIfTrue="1" operator="equal">
      <formula>"Moderate"</formula>
    </cfRule>
  </conditionalFormatting>
  <conditionalFormatting sqref="EL34">
    <cfRule type="cellIs" dxfId="3053" priority="1317" stopIfTrue="1" operator="equal">
      <formula>"Very High"</formula>
    </cfRule>
    <cfRule type="cellIs" dxfId="3052" priority="1318" stopIfTrue="1" operator="equal">
      <formula>"High"</formula>
    </cfRule>
    <cfRule type="cellIs" dxfId="3051" priority="1319" stopIfTrue="1" operator="equal">
      <formula>"Moderate"</formula>
    </cfRule>
  </conditionalFormatting>
  <conditionalFormatting sqref="FA34">
    <cfRule type="cellIs" dxfId="3050" priority="1314" stopIfTrue="1" operator="equal">
      <formula>"Very High"</formula>
    </cfRule>
    <cfRule type="cellIs" dxfId="3049" priority="1315" stopIfTrue="1" operator="equal">
      <formula>"High"</formula>
    </cfRule>
    <cfRule type="cellIs" dxfId="3048" priority="1316" stopIfTrue="1" operator="equal">
      <formula>"Moderate"</formula>
    </cfRule>
  </conditionalFormatting>
  <conditionalFormatting sqref="FG34">
    <cfRule type="cellIs" dxfId="3047" priority="1311" stopIfTrue="1" operator="equal">
      <formula>"Very High"</formula>
    </cfRule>
    <cfRule type="cellIs" dxfId="3046" priority="1312" stopIfTrue="1" operator="equal">
      <formula>"High"</formula>
    </cfRule>
    <cfRule type="cellIs" dxfId="3045" priority="1313" stopIfTrue="1" operator="equal">
      <formula>"Moderate"</formula>
    </cfRule>
  </conditionalFormatting>
  <conditionalFormatting sqref="GQ34">
    <cfRule type="cellIs" dxfId="3044" priority="1308" stopIfTrue="1" operator="equal">
      <formula>"Very High"</formula>
    </cfRule>
    <cfRule type="cellIs" dxfId="3043" priority="1309" stopIfTrue="1" operator="equal">
      <formula>"High"</formula>
    </cfRule>
    <cfRule type="cellIs" dxfId="3042" priority="1310" stopIfTrue="1" operator="equal">
      <formula>"Moderate"</formula>
    </cfRule>
  </conditionalFormatting>
  <conditionalFormatting sqref="GW34">
    <cfRule type="cellIs" dxfId="3041" priority="1305" stopIfTrue="1" operator="equal">
      <formula>"Very High"</formula>
    </cfRule>
    <cfRule type="cellIs" dxfId="3040" priority="1306" stopIfTrue="1" operator="equal">
      <formula>"High"</formula>
    </cfRule>
    <cfRule type="cellIs" dxfId="3039" priority="1307" stopIfTrue="1" operator="equal">
      <formula>"Moderate"</formula>
    </cfRule>
  </conditionalFormatting>
  <conditionalFormatting sqref="L37">
    <cfRule type="cellIs" dxfId="3038" priority="1302" stopIfTrue="1" operator="equal">
      <formula>"Very High"</formula>
    </cfRule>
    <cfRule type="cellIs" dxfId="3037" priority="1303" stopIfTrue="1" operator="equal">
      <formula>"High"</formula>
    </cfRule>
    <cfRule type="cellIs" dxfId="3036" priority="1304" stopIfTrue="1" operator="equal">
      <formula>"Moderate"</formula>
    </cfRule>
  </conditionalFormatting>
  <conditionalFormatting sqref="R37">
    <cfRule type="cellIs" dxfId="3035" priority="1299" stopIfTrue="1" operator="equal">
      <formula>"Very High"</formula>
    </cfRule>
    <cfRule type="cellIs" dxfId="3034" priority="1300" stopIfTrue="1" operator="equal">
      <formula>"High"</formula>
    </cfRule>
    <cfRule type="cellIs" dxfId="3033" priority="1301" stopIfTrue="1" operator="equal">
      <formula>"Moderate"</formula>
    </cfRule>
  </conditionalFormatting>
  <conditionalFormatting sqref="AF37">
    <cfRule type="cellIs" dxfId="3032" priority="1296" stopIfTrue="1" operator="equal">
      <formula>"Very High"</formula>
    </cfRule>
    <cfRule type="cellIs" dxfId="3031" priority="1297" stopIfTrue="1" operator="equal">
      <formula>"High"</formula>
    </cfRule>
    <cfRule type="cellIs" dxfId="3030" priority="1298" stopIfTrue="1" operator="equal">
      <formula>"Moderate"</formula>
    </cfRule>
  </conditionalFormatting>
  <conditionalFormatting sqref="AL37">
    <cfRule type="cellIs" dxfId="3029" priority="1293" stopIfTrue="1" operator="equal">
      <formula>"Very High"</formula>
    </cfRule>
    <cfRule type="cellIs" dxfId="3028" priority="1294" stopIfTrue="1" operator="equal">
      <formula>"High"</formula>
    </cfRule>
    <cfRule type="cellIs" dxfId="3027" priority="1295" stopIfTrue="1" operator="equal">
      <formula>"Moderate"</formula>
    </cfRule>
  </conditionalFormatting>
  <conditionalFormatting sqref="AZ37">
    <cfRule type="cellIs" dxfId="3026" priority="1290" stopIfTrue="1" operator="equal">
      <formula>"Very High"</formula>
    </cfRule>
    <cfRule type="cellIs" dxfId="3025" priority="1291" stopIfTrue="1" operator="equal">
      <formula>"High"</formula>
    </cfRule>
    <cfRule type="cellIs" dxfId="3024" priority="1292" stopIfTrue="1" operator="equal">
      <formula>"Moderate"</formula>
    </cfRule>
  </conditionalFormatting>
  <conditionalFormatting sqref="BF37">
    <cfRule type="cellIs" dxfId="3023" priority="1287" stopIfTrue="1" operator="equal">
      <formula>"Very High"</formula>
    </cfRule>
    <cfRule type="cellIs" dxfId="3022" priority="1288" stopIfTrue="1" operator="equal">
      <formula>"High"</formula>
    </cfRule>
    <cfRule type="cellIs" dxfId="3021" priority="1289" stopIfTrue="1" operator="equal">
      <formula>"Moderate"</formula>
    </cfRule>
  </conditionalFormatting>
  <conditionalFormatting sqref="BT37">
    <cfRule type="cellIs" dxfId="3020" priority="1284" stopIfTrue="1" operator="equal">
      <formula>"Very High"</formula>
    </cfRule>
    <cfRule type="cellIs" dxfId="3019" priority="1285" stopIfTrue="1" operator="equal">
      <formula>"High"</formula>
    </cfRule>
    <cfRule type="cellIs" dxfId="3018" priority="1286" stopIfTrue="1" operator="equal">
      <formula>"Moderate"</formula>
    </cfRule>
  </conditionalFormatting>
  <conditionalFormatting sqref="BZ37">
    <cfRule type="cellIs" dxfId="3017" priority="1281" stopIfTrue="1" operator="equal">
      <formula>"Very High"</formula>
    </cfRule>
    <cfRule type="cellIs" dxfId="3016" priority="1282" stopIfTrue="1" operator="equal">
      <formula>"High"</formula>
    </cfRule>
    <cfRule type="cellIs" dxfId="3015" priority="1283" stopIfTrue="1" operator="equal">
      <formula>"Moderate"</formula>
    </cfRule>
  </conditionalFormatting>
  <conditionalFormatting sqref="CO37">
    <cfRule type="cellIs" dxfId="3014" priority="1278" stopIfTrue="1" operator="equal">
      <formula>"Very High"</formula>
    </cfRule>
    <cfRule type="cellIs" dxfId="3013" priority="1279" stopIfTrue="1" operator="equal">
      <formula>"High"</formula>
    </cfRule>
    <cfRule type="cellIs" dxfId="3012" priority="1280" stopIfTrue="1" operator="equal">
      <formula>"Moderate"</formula>
    </cfRule>
  </conditionalFormatting>
  <conditionalFormatting sqref="CU37">
    <cfRule type="cellIs" dxfId="3011" priority="1275" stopIfTrue="1" operator="equal">
      <formula>"Very High"</formula>
    </cfRule>
    <cfRule type="cellIs" dxfId="3010" priority="1276" stopIfTrue="1" operator="equal">
      <formula>"High"</formula>
    </cfRule>
    <cfRule type="cellIs" dxfId="3009" priority="1277" stopIfTrue="1" operator="equal">
      <formula>"Moderate"</formula>
    </cfRule>
  </conditionalFormatting>
  <conditionalFormatting sqref="DK37">
    <cfRule type="cellIs" dxfId="3008" priority="1272" stopIfTrue="1" operator="equal">
      <formula>"Very High"</formula>
    </cfRule>
    <cfRule type="cellIs" dxfId="3007" priority="1273" stopIfTrue="1" operator="equal">
      <formula>"High"</formula>
    </cfRule>
    <cfRule type="cellIs" dxfId="3006" priority="1274" stopIfTrue="1" operator="equal">
      <formula>"Moderate"</formula>
    </cfRule>
  </conditionalFormatting>
  <conditionalFormatting sqref="DQ37">
    <cfRule type="cellIs" dxfId="3005" priority="1269" stopIfTrue="1" operator="equal">
      <formula>"Very High"</formula>
    </cfRule>
    <cfRule type="cellIs" dxfId="3004" priority="1270" stopIfTrue="1" operator="equal">
      <formula>"High"</formula>
    </cfRule>
    <cfRule type="cellIs" dxfId="3003" priority="1271" stopIfTrue="1" operator="equal">
      <formula>"Moderate"</formula>
    </cfRule>
  </conditionalFormatting>
  <conditionalFormatting sqref="EF37">
    <cfRule type="cellIs" dxfId="3002" priority="1266" stopIfTrue="1" operator="equal">
      <formula>"Very High"</formula>
    </cfRule>
    <cfRule type="cellIs" dxfId="3001" priority="1267" stopIfTrue="1" operator="equal">
      <formula>"High"</formula>
    </cfRule>
    <cfRule type="cellIs" dxfId="3000" priority="1268" stopIfTrue="1" operator="equal">
      <formula>"Moderate"</formula>
    </cfRule>
  </conditionalFormatting>
  <conditionalFormatting sqref="EL37">
    <cfRule type="cellIs" dxfId="2999" priority="1263" stopIfTrue="1" operator="equal">
      <formula>"Very High"</formula>
    </cfRule>
    <cfRule type="cellIs" dxfId="2998" priority="1264" stopIfTrue="1" operator="equal">
      <formula>"High"</formula>
    </cfRule>
    <cfRule type="cellIs" dxfId="2997" priority="1265" stopIfTrue="1" operator="equal">
      <formula>"Moderate"</formula>
    </cfRule>
  </conditionalFormatting>
  <conditionalFormatting sqref="FA37">
    <cfRule type="cellIs" dxfId="2996" priority="1260" stopIfTrue="1" operator="equal">
      <formula>"Very High"</formula>
    </cfRule>
    <cfRule type="cellIs" dxfId="2995" priority="1261" stopIfTrue="1" operator="equal">
      <formula>"High"</formula>
    </cfRule>
    <cfRule type="cellIs" dxfId="2994" priority="1262" stopIfTrue="1" operator="equal">
      <formula>"Moderate"</formula>
    </cfRule>
  </conditionalFormatting>
  <conditionalFormatting sqref="FG37">
    <cfRule type="cellIs" dxfId="2993" priority="1257" stopIfTrue="1" operator="equal">
      <formula>"Very High"</formula>
    </cfRule>
    <cfRule type="cellIs" dxfId="2992" priority="1258" stopIfTrue="1" operator="equal">
      <formula>"High"</formula>
    </cfRule>
    <cfRule type="cellIs" dxfId="2991" priority="1259" stopIfTrue="1" operator="equal">
      <formula>"Moderate"</formula>
    </cfRule>
  </conditionalFormatting>
  <conditionalFormatting sqref="FV37">
    <cfRule type="cellIs" dxfId="2990" priority="1254" stopIfTrue="1" operator="equal">
      <formula>"Very High"</formula>
    </cfRule>
    <cfRule type="cellIs" dxfId="2989" priority="1255" stopIfTrue="1" operator="equal">
      <formula>"High"</formula>
    </cfRule>
    <cfRule type="cellIs" dxfId="2988" priority="1256" stopIfTrue="1" operator="equal">
      <formula>"Moderate"</formula>
    </cfRule>
  </conditionalFormatting>
  <conditionalFormatting sqref="GB37">
    <cfRule type="cellIs" dxfId="2987" priority="1251" stopIfTrue="1" operator="equal">
      <formula>"Very High"</formula>
    </cfRule>
    <cfRule type="cellIs" dxfId="2986" priority="1252" stopIfTrue="1" operator="equal">
      <formula>"High"</formula>
    </cfRule>
    <cfRule type="cellIs" dxfId="2985" priority="1253" stopIfTrue="1" operator="equal">
      <formula>"Moderate"</formula>
    </cfRule>
  </conditionalFormatting>
  <conditionalFormatting sqref="L39">
    <cfRule type="cellIs" dxfId="2984" priority="1248" stopIfTrue="1" operator="equal">
      <formula>"Very High"</formula>
    </cfRule>
    <cfRule type="cellIs" dxfId="2983" priority="1249" stopIfTrue="1" operator="equal">
      <formula>"High"</formula>
    </cfRule>
    <cfRule type="cellIs" dxfId="2982" priority="1250" stopIfTrue="1" operator="equal">
      <formula>"Moderate"</formula>
    </cfRule>
  </conditionalFormatting>
  <conditionalFormatting sqref="R39">
    <cfRule type="cellIs" dxfId="2981" priority="1245" stopIfTrue="1" operator="equal">
      <formula>"Very High"</formula>
    </cfRule>
    <cfRule type="cellIs" dxfId="2980" priority="1246" stopIfTrue="1" operator="equal">
      <formula>"High"</formula>
    </cfRule>
    <cfRule type="cellIs" dxfId="2979" priority="1247" stopIfTrue="1" operator="equal">
      <formula>"Moderate"</formula>
    </cfRule>
  </conditionalFormatting>
  <conditionalFormatting sqref="AF39">
    <cfRule type="cellIs" dxfId="2978" priority="1242" stopIfTrue="1" operator="equal">
      <formula>"Very High"</formula>
    </cfRule>
    <cfRule type="cellIs" dxfId="2977" priority="1243" stopIfTrue="1" operator="equal">
      <formula>"High"</formula>
    </cfRule>
    <cfRule type="cellIs" dxfId="2976" priority="1244" stopIfTrue="1" operator="equal">
      <formula>"Moderate"</formula>
    </cfRule>
  </conditionalFormatting>
  <conditionalFormatting sqref="AL39">
    <cfRule type="cellIs" dxfId="2975" priority="1239" stopIfTrue="1" operator="equal">
      <formula>"Very High"</formula>
    </cfRule>
    <cfRule type="cellIs" dxfId="2974" priority="1240" stopIfTrue="1" operator="equal">
      <formula>"High"</formula>
    </cfRule>
    <cfRule type="cellIs" dxfId="2973" priority="1241" stopIfTrue="1" operator="equal">
      <formula>"Moderate"</formula>
    </cfRule>
  </conditionalFormatting>
  <conditionalFormatting sqref="AZ39">
    <cfRule type="cellIs" dxfId="2972" priority="1236" stopIfTrue="1" operator="equal">
      <formula>"Very High"</formula>
    </cfRule>
    <cfRule type="cellIs" dxfId="2971" priority="1237" stopIfTrue="1" operator="equal">
      <formula>"High"</formula>
    </cfRule>
    <cfRule type="cellIs" dxfId="2970" priority="1238" stopIfTrue="1" operator="equal">
      <formula>"Moderate"</formula>
    </cfRule>
  </conditionalFormatting>
  <conditionalFormatting sqref="BF39">
    <cfRule type="cellIs" dxfId="2969" priority="1233" stopIfTrue="1" operator="equal">
      <formula>"Very High"</formula>
    </cfRule>
    <cfRule type="cellIs" dxfId="2968" priority="1234" stopIfTrue="1" operator="equal">
      <formula>"High"</formula>
    </cfRule>
    <cfRule type="cellIs" dxfId="2967" priority="1235" stopIfTrue="1" operator="equal">
      <formula>"Moderate"</formula>
    </cfRule>
  </conditionalFormatting>
  <conditionalFormatting sqref="BT39">
    <cfRule type="cellIs" dxfId="2966" priority="1230" stopIfTrue="1" operator="equal">
      <formula>"Very High"</formula>
    </cfRule>
    <cfRule type="cellIs" dxfId="2965" priority="1231" stopIfTrue="1" operator="equal">
      <formula>"High"</formula>
    </cfRule>
    <cfRule type="cellIs" dxfId="2964" priority="1232" stopIfTrue="1" operator="equal">
      <formula>"Moderate"</formula>
    </cfRule>
  </conditionalFormatting>
  <conditionalFormatting sqref="BZ39">
    <cfRule type="cellIs" dxfId="2963" priority="1227" stopIfTrue="1" operator="equal">
      <formula>"Very High"</formula>
    </cfRule>
    <cfRule type="cellIs" dxfId="2962" priority="1228" stopIfTrue="1" operator="equal">
      <formula>"High"</formula>
    </cfRule>
    <cfRule type="cellIs" dxfId="2961" priority="1229" stopIfTrue="1" operator="equal">
      <formula>"Moderate"</formula>
    </cfRule>
  </conditionalFormatting>
  <conditionalFormatting sqref="CO39">
    <cfRule type="cellIs" dxfId="2960" priority="1224" stopIfTrue="1" operator="equal">
      <formula>"Very High"</formula>
    </cfRule>
    <cfRule type="cellIs" dxfId="2959" priority="1225" stopIfTrue="1" operator="equal">
      <formula>"High"</formula>
    </cfRule>
    <cfRule type="cellIs" dxfId="2958" priority="1226" stopIfTrue="1" operator="equal">
      <formula>"Moderate"</formula>
    </cfRule>
  </conditionalFormatting>
  <conditionalFormatting sqref="CU39">
    <cfRule type="cellIs" dxfId="2957" priority="1221" stopIfTrue="1" operator="equal">
      <formula>"Very High"</formula>
    </cfRule>
    <cfRule type="cellIs" dxfId="2956" priority="1222" stopIfTrue="1" operator="equal">
      <formula>"High"</formula>
    </cfRule>
    <cfRule type="cellIs" dxfId="2955" priority="1223" stopIfTrue="1" operator="equal">
      <formula>"Moderate"</formula>
    </cfRule>
  </conditionalFormatting>
  <conditionalFormatting sqref="DK39">
    <cfRule type="cellIs" dxfId="2954" priority="1218" stopIfTrue="1" operator="equal">
      <formula>"Very High"</formula>
    </cfRule>
    <cfRule type="cellIs" dxfId="2953" priority="1219" stopIfTrue="1" operator="equal">
      <formula>"High"</formula>
    </cfRule>
    <cfRule type="cellIs" dxfId="2952" priority="1220" stopIfTrue="1" operator="equal">
      <formula>"Moderate"</formula>
    </cfRule>
  </conditionalFormatting>
  <conditionalFormatting sqref="DQ39">
    <cfRule type="cellIs" dxfId="2951" priority="1215" stopIfTrue="1" operator="equal">
      <formula>"Very High"</formula>
    </cfRule>
    <cfRule type="cellIs" dxfId="2950" priority="1216" stopIfTrue="1" operator="equal">
      <formula>"High"</formula>
    </cfRule>
    <cfRule type="cellIs" dxfId="2949" priority="1217" stopIfTrue="1" operator="equal">
      <formula>"Moderate"</formula>
    </cfRule>
  </conditionalFormatting>
  <conditionalFormatting sqref="EF39">
    <cfRule type="cellIs" dxfId="2948" priority="1212" stopIfTrue="1" operator="equal">
      <formula>"Very High"</formula>
    </cfRule>
    <cfRule type="cellIs" dxfId="2947" priority="1213" stopIfTrue="1" operator="equal">
      <formula>"High"</formula>
    </cfRule>
    <cfRule type="cellIs" dxfId="2946" priority="1214" stopIfTrue="1" operator="equal">
      <formula>"Moderate"</formula>
    </cfRule>
  </conditionalFormatting>
  <conditionalFormatting sqref="EL39">
    <cfRule type="cellIs" dxfId="2945" priority="1209" stopIfTrue="1" operator="equal">
      <formula>"Very High"</formula>
    </cfRule>
    <cfRule type="cellIs" dxfId="2944" priority="1210" stopIfTrue="1" operator="equal">
      <formula>"High"</formula>
    </cfRule>
    <cfRule type="cellIs" dxfId="2943" priority="1211" stopIfTrue="1" operator="equal">
      <formula>"Moderate"</formula>
    </cfRule>
  </conditionalFormatting>
  <conditionalFormatting sqref="FA39">
    <cfRule type="cellIs" dxfId="2942" priority="1206" stopIfTrue="1" operator="equal">
      <formula>"Very High"</formula>
    </cfRule>
    <cfRule type="cellIs" dxfId="2941" priority="1207" stopIfTrue="1" operator="equal">
      <formula>"High"</formula>
    </cfRule>
    <cfRule type="cellIs" dxfId="2940" priority="1208" stopIfTrue="1" operator="equal">
      <formula>"Moderate"</formula>
    </cfRule>
  </conditionalFormatting>
  <conditionalFormatting sqref="FG39">
    <cfRule type="cellIs" dxfId="2939" priority="1203" stopIfTrue="1" operator="equal">
      <formula>"Very High"</formula>
    </cfRule>
    <cfRule type="cellIs" dxfId="2938" priority="1204" stopIfTrue="1" operator="equal">
      <formula>"High"</formula>
    </cfRule>
    <cfRule type="cellIs" dxfId="2937" priority="1205" stopIfTrue="1" operator="equal">
      <formula>"Moderate"</formula>
    </cfRule>
  </conditionalFormatting>
  <conditionalFormatting sqref="FV39">
    <cfRule type="cellIs" dxfId="2936" priority="1200" stopIfTrue="1" operator="equal">
      <formula>"Very High"</formula>
    </cfRule>
    <cfRule type="cellIs" dxfId="2935" priority="1201" stopIfTrue="1" operator="equal">
      <formula>"High"</formula>
    </cfRule>
    <cfRule type="cellIs" dxfId="2934" priority="1202" stopIfTrue="1" operator="equal">
      <formula>"Moderate"</formula>
    </cfRule>
  </conditionalFormatting>
  <conditionalFormatting sqref="GB39">
    <cfRule type="cellIs" dxfId="2933" priority="1197" stopIfTrue="1" operator="equal">
      <formula>"Very High"</formula>
    </cfRule>
    <cfRule type="cellIs" dxfId="2932" priority="1198" stopIfTrue="1" operator="equal">
      <formula>"High"</formula>
    </cfRule>
    <cfRule type="cellIs" dxfId="2931" priority="1199" stopIfTrue="1" operator="equal">
      <formula>"Moderate"</formula>
    </cfRule>
  </conditionalFormatting>
  <conditionalFormatting sqref="EF40">
    <cfRule type="cellIs" dxfId="2930" priority="1194" stopIfTrue="1" operator="equal">
      <formula>"Very High"</formula>
    </cfRule>
    <cfRule type="cellIs" dxfId="2929" priority="1195" stopIfTrue="1" operator="equal">
      <formula>"High"</formula>
    </cfRule>
    <cfRule type="cellIs" dxfId="2928" priority="1196" stopIfTrue="1" operator="equal">
      <formula>"Moderate"</formula>
    </cfRule>
  </conditionalFormatting>
  <conditionalFormatting sqref="EL40">
    <cfRule type="cellIs" dxfId="2927" priority="1191" stopIfTrue="1" operator="equal">
      <formula>"Very High"</formula>
    </cfRule>
    <cfRule type="cellIs" dxfId="2926" priority="1192" stopIfTrue="1" operator="equal">
      <formula>"High"</formula>
    </cfRule>
    <cfRule type="cellIs" dxfId="2925" priority="1193" stopIfTrue="1" operator="equal">
      <formula>"Moderate"</formula>
    </cfRule>
  </conditionalFormatting>
  <conditionalFormatting sqref="FA40">
    <cfRule type="cellIs" dxfId="2924" priority="1188" stopIfTrue="1" operator="equal">
      <formula>"Very High"</formula>
    </cfRule>
    <cfRule type="cellIs" dxfId="2923" priority="1189" stopIfTrue="1" operator="equal">
      <formula>"High"</formula>
    </cfRule>
    <cfRule type="cellIs" dxfId="2922" priority="1190" stopIfTrue="1" operator="equal">
      <formula>"Moderate"</formula>
    </cfRule>
  </conditionalFormatting>
  <conditionalFormatting sqref="FG40">
    <cfRule type="cellIs" dxfId="2921" priority="1185" stopIfTrue="1" operator="equal">
      <formula>"Very High"</formula>
    </cfRule>
    <cfRule type="cellIs" dxfId="2920" priority="1186" stopIfTrue="1" operator="equal">
      <formula>"High"</formula>
    </cfRule>
    <cfRule type="cellIs" dxfId="2919" priority="1187" stopIfTrue="1" operator="equal">
      <formula>"Moderate"</formula>
    </cfRule>
  </conditionalFormatting>
  <conditionalFormatting sqref="FV40">
    <cfRule type="cellIs" dxfId="2918" priority="1182" stopIfTrue="1" operator="equal">
      <formula>"Very High"</formula>
    </cfRule>
    <cfRule type="cellIs" dxfId="2917" priority="1183" stopIfTrue="1" operator="equal">
      <formula>"High"</formula>
    </cfRule>
    <cfRule type="cellIs" dxfId="2916" priority="1184" stopIfTrue="1" operator="equal">
      <formula>"Moderate"</formula>
    </cfRule>
  </conditionalFormatting>
  <conditionalFormatting sqref="GB40">
    <cfRule type="cellIs" dxfId="2915" priority="1179" stopIfTrue="1" operator="equal">
      <formula>"Very High"</formula>
    </cfRule>
    <cfRule type="cellIs" dxfId="2914" priority="1180" stopIfTrue="1" operator="equal">
      <formula>"High"</formula>
    </cfRule>
    <cfRule type="cellIs" dxfId="2913" priority="1181" stopIfTrue="1" operator="equal">
      <formula>"Moderate"</formula>
    </cfRule>
  </conditionalFormatting>
  <conditionalFormatting sqref="EF41">
    <cfRule type="cellIs" dxfId="2912" priority="1176" stopIfTrue="1" operator="equal">
      <formula>"Very High"</formula>
    </cfRule>
    <cfRule type="cellIs" dxfId="2911" priority="1177" stopIfTrue="1" operator="equal">
      <formula>"High"</formula>
    </cfRule>
    <cfRule type="cellIs" dxfId="2910" priority="1178" stopIfTrue="1" operator="equal">
      <formula>"Moderate"</formula>
    </cfRule>
  </conditionalFormatting>
  <conditionalFormatting sqref="EL41">
    <cfRule type="cellIs" dxfId="2909" priority="1173" stopIfTrue="1" operator="equal">
      <formula>"Very High"</formula>
    </cfRule>
    <cfRule type="cellIs" dxfId="2908" priority="1174" stopIfTrue="1" operator="equal">
      <formula>"High"</formula>
    </cfRule>
    <cfRule type="cellIs" dxfId="2907" priority="1175" stopIfTrue="1" operator="equal">
      <formula>"Moderate"</formula>
    </cfRule>
  </conditionalFormatting>
  <conditionalFormatting sqref="FA41">
    <cfRule type="cellIs" dxfId="2906" priority="1170" stopIfTrue="1" operator="equal">
      <formula>"Very High"</formula>
    </cfRule>
    <cfRule type="cellIs" dxfId="2905" priority="1171" stopIfTrue="1" operator="equal">
      <formula>"High"</formula>
    </cfRule>
    <cfRule type="cellIs" dxfId="2904" priority="1172" stopIfTrue="1" operator="equal">
      <formula>"Moderate"</formula>
    </cfRule>
  </conditionalFormatting>
  <conditionalFormatting sqref="FG41">
    <cfRule type="cellIs" dxfId="2903" priority="1167" stopIfTrue="1" operator="equal">
      <formula>"Very High"</formula>
    </cfRule>
    <cfRule type="cellIs" dxfId="2902" priority="1168" stopIfTrue="1" operator="equal">
      <formula>"High"</formula>
    </cfRule>
    <cfRule type="cellIs" dxfId="2901" priority="1169" stopIfTrue="1" operator="equal">
      <formula>"Moderate"</formula>
    </cfRule>
  </conditionalFormatting>
  <conditionalFormatting sqref="FV41">
    <cfRule type="cellIs" dxfId="2900" priority="1164" stopIfTrue="1" operator="equal">
      <formula>"Very High"</formula>
    </cfRule>
    <cfRule type="cellIs" dxfId="2899" priority="1165" stopIfTrue="1" operator="equal">
      <formula>"High"</formula>
    </cfRule>
    <cfRule type="cellIs" dxfId="2898" priority="1166" stopIfTrue="1" operator="equal">
      <formula>"Moderate"</formula>
    </cfRule>
  </conditionalFormatting>
  <conditionalFormatting sqref="GB41:GB42">
    <cfRule type="cellIs" dxfId="2897" priority="1161" stopIfTrue="1" operator="equal">
      <formula>"Very High"</formula>
    </cfRule>
    <cfRule type="cellIs" dxfId="2896" priority="1162" stopIfTrue="1" operator="equal">
      <formula>"High"</formula>
    </cfRule>
    <cfRule type="cellIs" dxfId="2895" priority="1163" stopIfTrue="1" operator="equal">
      <formula>"Moderate"</formula>
    </cfRule>
  </conditionalFormatting>
  <conditionalFormatting sqref="GQ41">
    <cfRule type="cellIs" dxfId="2894" priority="1158" stopIfTrue="1" operator="equal">
      <formula>"Very High"</formula>
    </cfRule>
    <cfRule type="cellIs" dxfId="2893" priority="1159" stopIfTrue="1" operator="equal">
      <formula>"High"</formula>
    </cfRule>
    <cfRule type="cellIs" dxfId="2892" priority="1160" stopIfTrue="1" operator="equal">
      <formula>"Moderate"</formula>
    </cfRule>
  </conditionalFormatting>
  <conditionalFormatting sqref="GW41">
    <cfRule type="cellIs" dxfId="2891" priority="1155" stopIfTrue="1" operator="equal">
      <formula>"Very High"</formula>
    </cfRule>
    <cfRule type="cellIs" dxfId="2890" priority="1156" stopIfTrue="1" operator="equal">
      <formula>"High"</formula>
    </cfRule>
    <cfRule type="cellIs" dxfId="2889" priority="1157" stopIfTrue="1" operator="equal">
      <formula>"Moderate"</formula>
    </cfRule>
  </conditionalFormatting>
  <conditionalFormatting sqref="AZ42:AZ43">
    <cfRule type="cellIs" dxfId="2888" priority="1152" stopIfTrue="1" operator="equal">
      <formula>"Very High"</formula>
    </cfRule>
    <cfRule type="cellIs" dxfId="2887" priority="1153" stopIfTrue="1" operator="equal">
      <formula>"High"</formula>
    </cfRule>
    <cfRule type="cellIs" dxfId="2886" priority="1154" stopIfTrue="1" operator="equal">
      <formula>"Moderate"</formula>
    </cfRule>
  </conditionalFormatting>
  <conditionalFormatting sqref="BF42:BF43">
    <cfRule type="cellIs" dxfId="2885" priority="1149" stopIfTrue="1" operator="equal">
      <formula>"Very High"</formula>
    </cfRule>
    <cfRule type="cellIs" dxfId="2884" priority="1150" stopIfTrue="1" operator="equal">
      <formula>"High"</formula>
    </cfRule>
    <cfRule type="cellIs" dxfId="2883" priority="1151" stopIfTrue="1" operator="equal">
      <formula>"Moderate"</formula>
    </cfRule>
  </conditionalFormatting>
  <conditionalFormatting sqref="EF42">
    <cfRule type="cellIs" dxfId="2882" priority="1146" stopIfTrue="1" operator="equal">
      <formula>"Very High"</formula>
    </cfRule>
    <cfRule type="cellIs" dxfId="2881" priority="1147" stopIfTrue="1" operator="equal">
      <formula>"High"</formula>
    </cfRule>
    <cfRule type="cellIs" dxfId="2880" priority="1148" stopIfTrue="1" operator="equal">
      <formula>"Moderate"</formula>
    </cfRule>
  </conditionalFormatting>
  <conditionalFormatting sqref="EL42">
    <cfRule type="cellIs" dxfId="2879" priority="1143" stopIfTrue="1" operator="equal">
      <formula>"Very High"</formula>
    </cfRule>
    <cfRule type="cellIs" dxfId="2878" priority="1144" stopIfTrue="1" operator="equal">
      <formula>"High"</formula>
    </cfRule>
    <cfRule type="cellIs" dxfId="2877" priority="1145" stopIfTrue="1" operator="equal">
      <formula>"Moderate"</formula>
    </cfRule>
  </conditionalFormatting>
  <conditionalFormatting sqref="FA42">
    <cfRule type="cellIs" dxfId="2876" priority="1140" stopIfTrue="1" operator="equal">
      <formula>"Very High"</formula>
    </cfRule>
    <cfRule type="cellIs" dxfId="2875" priority="1141" stopIfTrue="1" operator="equal">
      <formula>"High"</formula>
    </cfRule>
    <cfRule type="cellIs" dxfId="2874" priority="1142" stopIfTrue="1" operator="equal">
      <formula>"Moderate"</formula>
    </cfRule>
  </conditionalFormatting>
  <conditionalFormatting sqref="FG42">
    <cfRule type="cellIs" dxfId="2873" priority="1137" stopIfTrue="1" operator="equal">
      <formula>"Very High"</formula>
    </cfRule>
    <cfRule type="cellIs" dxfId="2872" priority="1138" stopIfTrue="1" operator="equal">
      <formula>"High"</formula>
    </cfRule>
    <cfRule type="cellIs" dxfId="2871" priority="1139" stopIfTrue="1" operator="equal">
      <formula>"Moderate"</formula>
    </cfRule>
  </conditionalFormatting>
  <conditionalFormatting sqref="GQ42">
    <cfRule type="cellIs" dxfId="2870" priority="1134" stopIfTrue="1" operator="equal">
      <formula>"Very High"</formula>
    </cfRule>
    <cfRule type="cellIs" dxfId="2869" priority="1135" stopIfTrue="1" operator="equal">
      <formula>"High"</formula>
    </cfRule>
    <cfRule type="cellIs" dxfId="2868" priority="1136" stopIfTrue="1" operator="equal">
      <formula>"Moderate"</formula>
    </cfRule>
  </conditionalFormatting>
  <conditionalFormatting sqref="GW42">
    <cfRule type="cellIs" dxfId="2867" priority="1131" stopIfTrue="1" operator="equal">
      <formula>"Very High"</formula>
    </cfRule>
    <cfRule type="cellIs" dxfId="2866" priority="1132" stopIfTrue="1" operator="equal">
      <formula>"High"</formula>
    </cfRule>
    <cfRule type="cellIs" dxfId="2865" priority="1133" stopIfTrue="1" operator="equal">
      <formula>"Moderate"</formula>
    </cfRule>
  </conditionalFormatting>
  <conditionalFormatting sqref="BT43">
    <cfRule type="cellIs" dxfId="2864" priority="1128" stopIfTrue="1" operator="equal">
      <formula>"Very High"</formula>
    </cfRule>
    <cfRule type="cellIs" dxfId="2863" priority="1129" stopIfTrue="1" operator="equal">
      <formula>"High"</formula>
    </cfRule>
    <cfRule type="cellIs" dxfId="2862" priority="1130" stopIfTrue="1" operator="equal">
      <formula>"Moderate"</formula>
    </cfRule>
  </conditionalFormatting>
  <conditionalFormatting sqref="BZ43">
    <cfRule type="cellIs" dxfId="2861" priority="1125" stopIfTrue="1" operator="equal">
      <formula>"Very High"</formula>
    </cfRule>
    <cfRule type="cellIs" dxfId="2860" priority="1126" stopIfTrue="1" operator="equal">
      <formula>"High"</formula>
    </cfRule>
    <cfRule type="cellIs" dxfId="2859" priority="1127" stopIfTrue="1" operator="equal">
      <formula>"Moderate"</formula>
    </cfRule>
  </conditionalFormatting>
  <conditionalFormatting sqref="FA44">
    <cfRule type="cellIs" dxfId="2858" priority="1122" stopIfTrue="1" operator="equal">
      <formula>"Very High"</formula>
    </cfRule>
    <cfRule type="cellIs" dxfId="2857" priority="1123" stopIfTrue="1" operator="equal">
      <formula>"High"</formula>
    </cfRule>
    <cfRule type="cellIs" dxfId="2856" priority="1124" stopIfTrue="1" operator="equal">
      <formula>"Moderate"</formula>
    </cfRule>
  </conditionalFormatting>
  <conditionalFormatting sqref="FG44">
    <cfRule type="cellIs" dxfId="2855" priority="1119" stopIfTrue="1" operator="equal">
      <formula>"Very High"</formula>
    </cfRule>
    <cfRule type="cellIs" dxfId="2854" priority="1120" stopIfTrue="1" operator="equal">
      <formula>"High"</formula>
    </cfRule>
    <cfRule type="cellIs" dxfId="2853" priority="1121" stopIfTrue="1" operator="equal">
      <formula>"Moderate"</formula>
    </cfRule>
  </conditionalFormatting>
  <conditionalFormatting sqref="CO45">
    <cfRule type="cellIs" dxfId="2852" priority="1116" stopIfTrue="1" operator="equal">
      <formula>"Very High"</formula>
    </cfRule>
    <cfRule type="cellIs" dxfId="2851" priority="1117" stopIfTrue="1" operator="equal">
      <formula>"High"</formula>
    </cfRule>
    <cfRule type="cellIs" dxfId="2850" priority="1118" stopIfTrue="1" operator="equal">
      <formula>"Moderate"</formula>
    </cfRule>
  </conditionalFormatting>
  <conditionalFormatting sqref="CU45">
    <cfRule type="cellIs" dxfId="2849" priority="1113" stopIfTrue="1" operator="equal">
      <formula>"Very High"</formula>
    </cfRule>
    <cfRule type="cellIs" dxfId="2848" priority="1114" stopIfTrue="1" operator="equal">
      <formula>"High"</formula>
    </cfRule>
    <cfRule type="cellIs" dxfId="2847" priority="1115" stopIfTrue="1" operator="equal">
      <formula>"Moderate"</formula>
    </cfRule>
  </conditionalFormatting>
  <conditionalFormatting sqref="GQ45">
    <cfRule type="cellIs" dxfId="2846" priority="1110" stopIfTrue="1" operator="equal">
      <formula>"Very High"</formula>
    </cfRule>
    <cfRule type="cellIs" dxfId="2845" priority="1111" stopIfTrue="1" operator="equal">
      <formula>"High"</formula>
    </cfRule>
    <cfRule type="cellIs" dxfId="2844" priority="1112" stopIfTrue="1" operator="equal">
      <formula>"Moderate"</formula>
    </cfRule>
  </conditionalFormatting>
  <conditionalFormatting sqref="GW45">
    <cfRule type="cellIs" dxfId="2843" priority="1107" stopIfTrue="1" operator="equal">
      <formula>"Very High"</formula>
    </cfRule>
    <cfRule type="cellIs" dxfId="2842" priority="1108" stopIfTrue="1" operator="equal">
      <formula>"High"</formula>
    </cfRule>
    <cfRule type="cellIs" dxfId="2841" priority="1109" stopIfTrue="1" operator="equal">
      <formula>"Moderate"</formula>
    </cfRule>
  </conditionalFormatting>
  <conditionalFormatting sqref="FA45">
    <cfRule type="cellIs" dxfId="2840" priority="1104" stopIfTrue="1" operator="equal">
      <formula>"Very High"</formula>
    </cfRule>
    <cfRule type="cellIs" dxfId="2839" priority="1105" stopIfTrue="1" operator="equal">
      <formula>"High"</formula>
    </cfRule>
    <cfRule type="cellIs" dxfId="2838" priority="1106" stopIfTrue="1" operator="equal">
      <formula>"Moderate"</formula>
    </cfRule>
  </conditionalFormatting>
  <conditionalFormatting sqref="FG45">
    <cfRule type="cellIs" dxfId="2837" priority="1101" stopIfTrue="1" operator="equal">
      <formula>"Very High"</formula>
    </cfRule>
    <cfRule type="cellIs" dxfId="2836" priority="1102" stopIfTrue="1" operator="equal">
      <formula>"High"</formula>
    </cfRule>
    <cfRule type="cellIs" dxfId="2835" priority="1103" stopIfTrue="1" operator="equal">
      <formula>"Moderate"</formula>
    </cfRule>
  </conditionalFormatting>
  <conditionalFormatting sqref="EF45">
    <cfRule type="cellIs" dxfId="2834" priority="1098" stopIfTrue="1" operator="equal">
      <formula>"Very High"</formula>
    </cfRule>
    <cfRule type="cellIs" dxfId="2833" priority="1099" stopIfTrue="1" operator="equal">
      <formula>"High"</formula>
    </cfRule>
    <cfRule type="cellIs" dxfId="2832" priority="1100" stopIfTrue="1" operator="equal">
      <formula>"Moderate"</formula>
    </cfRule>
  </conditionalFormatting>
  <conditionalFormatting sqref="EL45">
    <cfRule type="cellIs" dxfId="2831" priority="1095" stopIfTrue="1" operator="equal">
      <formula>"Very High"</formula>
    </cfRule>
    <cfRule type="cellIs" dxfId="2830" priority="1096" stopIfTrue="1" operator="equal">
      <formula>"High"</formula>
    </cfRule>
    <cfRule type="cellIs" dxfId="2829" priority="1097" stopIfTrue="1" operator="equal">
      <formula>"Moderate"</formula>
    </cfRule>
  </conditionalFormatting>
  <conditionalFormatting sqref="DK45">
    <cfRule type="cellIs" dxfId="2828" priority="1092" stopIfTrue="1" operator="equal">
      <formula>"Very High"</formula>
    </cfRule>
    <cfRule type="cellIs" dxfId="2827" priority="1093" stopIfTrue="1" operator="equal">
      <formula>"High"</formula>
    </cfRule>
    <cfRule type="cellIs" dxfId="2826" priority="1094" stopIfTrue="1" operator="equal">
      <formula>"Moderate"</formula>
    </cfRule>
  </conditionalFormatting>
  <conditionalFormatting sqref="DQ45">
    <cfRule type="cellIs" dxfId="2825" priority="1089" stopIfTrue="1" operator="equal">
      <formula>"Very High"</formula>
    </cfRule>
    <cfRule type="cellIs" dxfId="2824" priority="1090" stopIfTrue="1" operator="equal">
      <formula>"High"</formula>
    </cfRule>
    <cfRule type="cellIs" dxfId="2823" priority="1091" stopIfTrue="1" operator="equal">
      <formula>"Moderate"</formula>
    </cfRule>
  </conditionalFormatting>
  <conditionalFormatting sqref="L46">
    <cfRule type="cellIs" dxfId="2822" priority="1086" stopIfTrue="1" operator="equal">
      <formula>"Very High"</formula>
    </cfRule>
    <cfRule type="cellIs" dxfId="2821" priority="1087" stopIfTrue="1" operator="equal">
      <formula>"High"</formula>
    </cfRule>
    <cfRule type="cellIs" dxfId="2820" priority="1088" stopIfTrue="1" operator="equal">
      <formula>"Moderate"</formula>
    </cfRule>
  </conditionalFormatting>
  <conditionalFormatting sqref="R46">
    <cfRule type="cellIs" dxfId="2819" priority="1083" stopIfTrue="1" operator="equal">
      <formula>"Very High"</formula>
    </cfRule>
    <cfRule type="cellIs" dxfId="2818" priority="1084" stopIfTrue="1" operator="equal">
      <formula>"High"</formula>
    </cfRule>
    <cfRule type="cellIs" dxfId="2817" priority="1085" stopIfTrue="1" operator="equal">
      <formula>"Moderate"</formula>
    </cfRule>
  </conditionalFormatting>
  <conditionalFormatting sqref="L47">
    <cfRule type="cellIs" dxfId="2816" priority="1080" stopIfTrue="1" operator="equal">
      <formula>"Very High"</formula>
    </cfRule>
    <cfRule type="cellIs" dxfId="2815" priority="1081" stopIfTrue="1" operator="equal">
      <formula>"High"</formula>
    </cfRule>
    <cfRule type="cellIs" dxfId="2814" priority="1082" stopIfTrue="1" operator="equal">
      <formula>"Moderate"</formula>
    </cfRule>
  </conditionalFormatting>
  <conditionalFormatting sqref="R47">
    <cfRule type="cellIs" dxfId="2813" priority="1077" stopIfTrue="1" operator="equal">
      <formula>"Very High"</formula>
    </cfRule>
    <cfRule type="cellIs" dxfId="2812" priority="1078" stopIfTrue="1" operator="equal">
      <formula>"High"</formula>
    </cfRule>
    <cfRule type="cellIs" dxfId="2811" priority="1079" stopIfTrue="1" operator="equal">
      <formula>"Moderate"</formula>
    </cfRule>
  </conditionalFormatting>
  <conditionalFormatting sqref="L48">
    <cfRule type="cellIs" dxfId="2810" priority="1074" stopIfTrue="1" operator="equal">
      <formula>"Very High"</formula>
    </cfRule>
    <cfRule type="cellIs" dxfId="2809" priority="1075" stopIfTrue="1" operator="equal">
      <formula>"High"</formula>
    </cfRule>
    <cfRule type="cellIs" dxfId="2808" priority="1076" stopIfTrue="1" operator="equal">
      <formula>"Moderate"</formula>
    </cfRule>
  </conditionalFormatting>
  <conditionalFormatting sqref="R48">
    <cfRule type="cellIs" dxfId="2807" priority="1071" stopIfTrue="1" operator="equal">
      <formula>"Very High"</formula>
    </cfRule>
    <cfRule type="cellIs" dxfId="2806" priority="1072" stopIfTrue="1" operator="equal">
      <formula>"High"</formula>
    </cfRule>
    <cfRule type="cellIs" dxfId="2805" priority="1073" stopIfTrue="1" operator="equal">
      <formula>"Moderate"</formula>
    </cfRule>
  </conditionalFormatting>
  <conditionalFormatting sqref="AF46">
    <cfRule type="cellIs" dxfId="2804" priority="1068" stopIfTrue="1" operator="equal">
      <formula>"Very High"</formula>
    </cfRule>
    <cfRule type="cellIs" dxfId="2803" priority="1069" stopIfTrue="1" operator="equal">
      <formula>"High"</formula>
    </cfRule>
    <cfRule type="cellIs" dxfId="2802" priority="1070" stopIfTrue="1" operator="equal">
      <formula>"Moderate"</formula>
    </cfRule>
  </conditionalFormatting>
  <conditionalFormatting sqref="AL46">
    <cfRule type="cellIs" dxfId="2801" priority="1065" stopIfTrue="1" operator="equal">
      <formula>"Very High"</formula>
    </cfRule>
    <cfRule type="cellIs" dxfId="2800" priority="1066" stopIfTrue="1" operator="equal">
      <formula>"High"</formula>
    </cfRule>
    <cfRule type="cellIs" dxfId="2799" priority="1067" stopIfTrue="1" operator="equal">
      <formula>"Moderate"</formula>
    </cfRule>
  </conditionalFormatting>
  <conditionalFormatting sqref="AF47">
    <cfRule type="cellIs" dxfId="2798" priority="1062" stopIfTrue="1" operator="equal">
      <formula>"Very High"</formula>
    </cfRule>
    <cfRule type="cellIs" dxfId="2797" priority="1063" stopIfTrue="1" operator="equal">
      <formula>"High"</formula>
    </cfRule>
    <cfRule type="cellIs" dxfId="2796" priority="1064" stopIfTrue="1" operator="equal">
      <formula>"Moderate"</formula>
    </cfRule>
  </conditionalFormatting>
  <conditionalFormatting sqref="AL47">
    <cfRule type="cellIs" dxfId="2795" priority="1059" stopIfTrue="1" operator="equal">
      <formula>"Very High"</formula>
    </cfRule>
    <cfRule type="cellIs" dxfId="2794" priority="1060" stopIfTrue="1" operator="equal">
      <formula>"High"</formula>
    </cfRule>
    <cfRule type="cellIs" dxfId="2793" priority="1061" stopIfTrue="1" operator="equal">
      <formula>"Moderate"</formula>
    </cfRule>
  </conditionalFormatting>
  <conditionalFormatting sqref="AF48">
    <cfRule type="cellIs" dxfId="2792" priority="1056" stopIfTrue="1" operator="equal">
      <formula>"Very High"</formula>
    </cfRule>
    <cfRule type="cellIs" dxfId="2791" priority="1057" stopIfTrue="1" operator="equal">
      <formula>"High"</formula>
    </cfRule>
    <cfRule type="cellIs" dxfId="2790" priority="1058" stopIfTrue="1" operator="equal">
      <formula>"Moderate"</formula>
    </cfRule>
  </conditionalFormatting>
  <conditionalFormatting sqref="AL48">
    <cfRule type="cellIs" dxfId="2789" priority="1053" stopIfTrue="1" operator="equal">
      <formula>"Very High"</formula>
    </cfRule>
    <cfRule type="cellIs" dxfId="2788" priority="1054" stopIfTrue="1" operator="equal">
      <formula>"High"</formula>
    </cfRule>
    <cfRule type="cellIs" dxfId="2787" priority="1055" stopIfTrue="1" operator="equal">
      <formula>"Moderate"</formula>
    </cfRule>
  </conditionalFormatting>
  <conditionalFormatting sqref="AZ46">
    <cfRule type="cellIs" dxfId="2786" priority="1050" stopIfTrue="1" operator="equal">
      <formula>"Very High"</formula>
    </cfRule>
    <cfRule type="cellIs" dxfId="2785" priority="1051" stopIfTrue="1" operator="equal">
      <formula>"High"</formula>
    </cfRule>
    <cfRule type="cellIs" dxfId="2784" priority="1052" stopIfTrue="1" operator="equal">
      <formula>"Moderate"</formula>
    </cfRule>
  </conditionalFormatting>
  <conditionalFormatting sqref="BF46">
    <cfRule type="cellIs" dxfId="2783" priority="1047" stopIfTrue="1" operator="equal">
      <formula>"Very High"</formula>
    </cfRule>
    <cfRule type="cellIs" dxfId="2782" priority="1048" stopIfTrue="1" operator="equal">
      <formula>"High"</formula>
    </cfRule>
    <cfRule type="cellIs" dxfId="2781" priority="1049" stopIfTrue="1" operator="equal">
      <formula>"Moderate"</formula>
    </cfRule>
  </conditionalFormatting>
  <conditionalFormatting sqref="AZ47">
    <cfRule type="cellIs" dxfId="2780" priority="1044" stopIfTrue="1" operator="equal">
      <formula>"Very High"</formula>
    </cfRule>
    <cfRule type="cellIs" dxfId="2779" priority="1045" stopIfTrue="1" operator="equal">
      <formula>"High"</formula>
    </cfRule>
    <cfRule type="cellIs" dxfId="2778" priority="1046" stopIfTrue="1" operator="equal">
      <formula>"Moderate"</formula>
    </cfRule>
  </conditionalFormatting>
  <conditionalFormatting sqref="BF47">
    <cfRule type="cellIs" dxfId="2777" priority="1041" stopIfTrue="1" operator="equal">
      <formula>"Very High"</formula>
    </cfRule>
    <cfRule type="cellIs" dxfId="2776" priority="1042" stopIfTrue="1" operator="equal">
      <formula>"High"</formula>
    </cfRule>
    <cfRule type="cellIs" dxfId="2775" priority="1043" stopIfTrue="1" operator="equal">
      <formula>"Moderate"</formula>
    </cfRule>
  </conditionalFormatting>
  <conditionalFormatting sqref="AZ48">
    <cfRule type="cellIs" dxfId="2774" priority="1038" stopIfTrue="1" operator="equal">
      <formula>"Very High"</formula>
    </cfRule>
    <cfRule type="cellIs" dxfId="2773" priority="1039" stopIfTrue="1" operator="equal">
      <formula>"High"</formula>
    </cfRule>
    <cfRule type="cellIs" dxfId="2772" priority="1040" stopIfTrue="1" operator="equal">
      <formula>"Moderate"</formula>
    </cfRule>
  </conditionalFormatting>
  <conditionalFormatting sqref="BF48">
    <cfRule type="cellIs" dxfId="2771" priority="1035" stopIfTrue="1" operator="equal">
      <formula>"Very High"</formula>
    </cfRule>
    <cfRule type="cellIs" dxfId="2770" priority="1036" stopIfTrue="1" operator="equal">
      <formula>"High"</formula>
    </cfRule>
    <cfRule type="cellIs" dxfId="2769" priority="1037" stopIfTrue="1" operator="equal">
      <formula>"Moderate"</formula>
    </cfRule>
  </conditionalFormatting>
  <conditionalFormatting sqref="BT46">
    <cfRule type="cellIs" dxfId="2768" priority="1032" stopIfTrue="1" operator="equal">
      <formula>"Very High"</formula>
    </cfRule>
    <cfRule type="cellIs" dxfId="2767" priority="1033" stopIfTrue="1" operator="equal">
      <formula>"High"</formula>
    </cfRule>
    <cfRule type="cellIs" dxfId="2766" priority="1034" stopIfTrue="1" operator="equal">
      <formula>"Moderate"</formula>
    </cfRule>
  </conditionalFormatting>
  <conditionalFormatting sqref="BZ46">
    <cfRule type="cellIs" dxfId="2765" priority="1029" stopIfTrue="1" operator="equal">
      <formula>"Very High"</formula>
    </cfRule>
    <cfRule type="cellIs" dxfId="2764" priority="1030" stopIfTrue="1" operator="equal">
      <formula>"High"</formula>
    </cfRule>
    <cfRule type="cellIs" dxfId="2763" priority="1031" stopIfTrue="1" operator="equal">
      <formula>"Moderate"</formula>
    </cfRule>
  </conditionalFormatting>
  <conditionalFormatting sqref="BT47">
    <cfRule type="cellIs" dxfId="2762" priority="1026" stopIfTrue="1" operator="equal">
      <formula>"Very High"</formula>
    </cfRule>
    <cfRule type="cellIs" dxfId="2761" priority="1027" stopIfTrue="1" operator="equal">
      <formula>"High"</formula>
    </cfRule>
    <cfRule type="cellIs" dxfId="2760" priority="1028" stopIfTrue="1" operator="equal">
      <formula>"Moderate"</formula>
    </cfRule>
  </conditionalFormatting>
  <conditionalFormatting sqref="BZ47">
    <cfRule type="cellIs" dxfId="2759" priority="1023" stopIfTrue="1" operator="equal">
      <formula>"Very High"</formula>
    </cfRule>
    <cfRule type="cellIs" dxfId="2758" priority="1024" stopIfTrue="1" operator="equal">
      <formula>"High"</formula>
    </cfRule>
    <cfRule type="cellIs" dxfId="2757" priority="1025" stopIfTrue="1" operator="equal">
      <formula>"Moderate"</formula>
    </cfRule>
  </conditionalFormatting>
  <conditionalFormatting sqref="BT48">
    <cfRule type="cellIs" dxfId="2756" priority="1020" stopIfTrue="1" operator="equal">
      <formula>"Very High"</formula>
    </cfRule>
    <cfRule type="cellIs" dxfId="2755" priority="1021" stopIfTrue="1" operator="equal">
      <formula>"High"</formula>
    </cfRule>
    <cfRule type="cellIs" dxfId="2754" priority="1022" stopIfTrue="1" operator="equal">
      <formula>"Moderate"</formula>
    </cfRule>
  </conditionalFormatting>
  <conditionalFormatting sqref="BZ48">
    <cfRule type="cellIs" dxfId="2753" priority="1017" stopIfTrue="1" operator="equal">
      <formula>"Very High"</formula>
    </cfRule>
    <cfRule type="cellIs" dxfId="2752" priority="1018" stopIfTrue="1" operator="equal">
      <formula>"High"</formula>
    </cfRule>
    <cfRule type="cellIs" dxfId="2751" priority="1019" stopIfTrue="1" operator="equal">
      <formula>"Moderate"</formula>
    </cfRule>
  </conditionalFormatting>
  <conditionalFormatting sqref="CO46">
    <cfRule type="cellIs" dxfId="2750" priority="1014" stopIfTrue="1" operator="equal">
      <formula>"Very High"</formula>
    </cfRule>
    <cfRule type="cellIs" dxfId="2749" priority="1015" stopIfTrue="1" operator="equal">
      <formula>"High"</formula>
    </cfRule>
    <cfRule type="cellIs" dxfId="2748" priority="1016" stopIfTrue="1" operator="equal">
      <formula>"Moderate"</formula>
    </cfRule>
  </conditionalFormatting>
  <conditionalFormatting sqref="CU46">
    <cfRule type="cellIs" dxfId="2747" priority="1011" stopIfTrue="1" operator="equal">
      <formula>"Very High"</formula>
    </cfRule>
    <cfRule type="cellIs" dxfId="2746" priority="1012" stopIfTrue="1" operator="equal">
      <formula>"High"</formula>
    </cfRule>
    <cfRule type="cellIs" dxfId="2745" priority="1013" stopIfTrue="1" operator="equal">
      <formula>"Moderate"</formula>
    </cfRule>
  </conditionalFormatting>
  <conditionalFormatting sqref="CO47">
    <cfRule type="cellIs" dxfId="2744" priority="1008" stopIfTrue="1" operator="equal">
      <formula>"Very High"</formula>
    </cfRule>
    <cfRule type="cellIs" dxfId="2743" priority="1009" stopIfTrue="1" operator="equal">
      <formula>"High"</formula>
    </cfRule>
    <cfRule type="cellIs" dxfId="2742" priority="1010" stopIfTrue="1" operator="equal">
      <formula>"Moderate"</formula>
    </cfRule>
  </conditionalFormatting>
  <conditionalFormatting sqref="CU47">
    <cfRule type="cellIs" dxfId="2741" priority="1005" stopIfTrue="1" operator="equal">
      <formula>"Very High"</formula>
    </cfRule>
    <cfRule type="cellIs" dxfId="2740" priority="1006" stopIfTrue="1" operator="equal">
      <formula>"High"</formula>
    </cfRule>
    <cfRule type="cellIs" dxfId="2739" priority="1007" stopIfTrue="1" operator="equal">
      <formula>"Moderate"</formula>
    </cfRule>
  </conditionalFormatting>
  <conditionalFormatting sqref="CO48">
    <cfRule type="cellIs" dxfId="2738" priority="1002" stopIfTrue="1" operator="equal">
      <formula>"Very High"</formula>
    </cfRule>
    <cfRule type="cellIs" dxfId="2737" priority="1003" stopIfTrue="1" operator="equal">
      <formula>"High"</formula>
    </cfRule>
    <cfRule type="cellIs" dxfId="2736" priority="1004" stopIfTrue="1" operator="equal">
      <formula>"Moderate"</formula>
    </cfRule>
  </conditionalFormatting>
  <conditionalFormatting sqref="CU48">
    <cfRule type="cellIs" dxfId="2735" priority="999" stopIfTrue="1" operator="equal">
      <formula>"Very High"</formula>
    </cfRule>
    <cfRule type="cellIs" dxfId="2734" priority="1000" stopIfTrue="1" operator="equal">
      <formula>"High"</formula>
    </cfRule>
    <cfRule type="cellIs" dxfId="2733" priority="1001" stopIfTrue="1" operator="equal">
      <formula>"Moderate"</formula>
    </cfRule>
  </conditionalFormatting>
  <conditionalFormatting sqref="DK46">
    <cfRule type="cellIs" dxfId="2732" priority="996" stopIfTrue="1" operator="equal">
      <formula>"Very High"</formula>
    </cfRule>
    <cfRule type="cellIs" dxfId="2731" priority="997" stopIfTrue="1" operator="equal">
      <formula>"High"</formula>
    </cfRule>
    <cfRule type="cellIs" dxfId="2730" priority="998" stopIfTrue="1" operator="equal">
      <formula>"Moderate"</formula>
    </cfRule>
  </conditionalFormatting>
  <conditionalFormatting sqref="DQ46">
    <cfRule type="cellIs" dxfId="2729" priority="993" stopIfTrue="1" operator="equal">
      <formula>"Very High"</formula>
    </cfRule>
    <cfRule type="cellIs" dxfId="2728" priority="994" stopIfTrue="1" operator="equal">
      <formula>"High"</formula>
    </cfRule>
    <cfRule type="cellIs" dxfId="2727" priority="995" stopIfTrue="1" operator="equal">
      <formula>"Moderate"</formula>
    </cfRule>
  </conditionalFormatting>
  <conditionalFormatting sqref="DK47">
    <cfRule type="cellIs" dxfId="2726" priority="990" stopIfTrue="1" operator="equal">
      <formula>"Very High"</formula>
    </cfRule>
    <cfRule type="cellIs" dxfId="2725" priority="991" stopIfTrue="1" operator="equal">
      <formula>"High"</formula>
    </cfRule>
    <cfRule type="cellIs" dxfId="2724" priority="992" stopIfTrue="1" operator="equal">
      <formula>"Moderate"</formula>
    </cfRule>
  </conditionalFormatting>
  <conditionalFormatting sqref="DQ47">
    <cfRule type="cellIs" dxfId="2723" priority="987" stopIfTrue="1" operator="equal">
      <formula>"Very High"</formula>
    </cfRule>
    <cfRule type="cellIs" dxfId="2722" priority="988" stopIfTrue="1" operator="equal">
      <formula>"High"</formula>
    </cfRule>
    <cfRule type="cellIs" dxfId="2721" priority="989" stopIfTrue="1" operator="equal">
      <formula>"Moderate"</formula>
    </cfRule>
  </conditionalFormatting>
  <conditionalFormatting sqref="DK48">
    <cfRule type="cellIs" dxfId="2720" priority="984" stopIfTrue="1" operator="equal">
      <formula>"Very High"</formula>
    </cfRule>
    <cfRule type="cellIs" dxfId="2719" priority="985" stopIfTrue="1" operator="equal">
      <formula>"High"</formula>
    </cfRule>
    <cfRule type="cellIs" dxfId="2718" priority="986" stopIfTrue="1" operator="equal">
      <formula>"Moderate"</formula>
    </cfRule>
  </conditionalFormatting>
  <conditionalFormatting sqref="DQ48">
    <cfRule type="cellIs" dxfId="2717" priority="981" stopIfTrue="1" operator="equal">
      <formula>"Very High"</formula>
    </cfRule>
    <cfRule type="cellIs" dxfId="2716" priority="982" stopIfTrue="1" operator="equal">
      <formula>"High"</formula>
    </cfRule>
    <cfRule type="cellIs" dxfId="2715" priority="983" stopIfTrue="1" operator="equal">
      <formula>"Moderate"</formula>
    </cfRule>
  </conditionalFormatting>
  <conditionalFormatting sqref="EF46">
    <cfRule type="cellIs" dxfId="2714" priority="978" stopIfTrue="1" operator="equal">
      <formula>"Very High"</formula>
    </cfRule>
    <cfRule type="cellIs" dxfId="2713" priority="979" stopIfTrue="1" operator="equal">
      <formula>"High"</formula>
    </cfRule>
    <cfRule type="cellIs" dxfId="2712" priority="980" stopIfTrue="1" operator="equal">
      <formula>"Moderate"</formula>
    </cfRule>
  </conditionalFormatting>
  <conditionalFormatting sqref="EL46">
    <cfRule type="cellIs" dxfId="2711" priority="975" stopIfTrue="1" operator="equal">
      <formula>"Very High"</formula>
    </cfRule>
    <cfRule type="cellIs" dxfId="2710" priority="976" stopIfTrue="1" operator="equal">
      <formula>"High"</formula>
    </cfRule>
    <cfRule type="cellIs" dxfId="2709" priority="977" stopIfTrue="1" operator="equal">
      <formula>"Moderate"</formula>
    </cfRule>
  </conditionalFormatting>
  <conditionalFormatting sqref="EF47">
    <cfRule type="cellIs" dxfId="2708" priority="972" stopIfTrue="1" operator="equal">
      <formula>"Very High"</formula>
    </cfRule>
    <cfRule type="cellIs" dxfId="2707" priority="973" stopIfTrue="1" operator="equal">
      <formula>"High"</formula>
    </cfRule>
    <cfRule type="cellIs" dxfId="2706" priority="974" stopIfTrue="1" operator="equal">
      <formula>"Moderate"</formula>
    </cfRule>
  </conditionalFormatting>
  <conditionalFormatting sqref="EL47">
    <cfRule type="cellIs" dxfId="2705" priority="969" stopIfTrue="1" operator="equal">
      <formula>"Very High"</formula>
    </cfRule>
    <cfRule type="cellIs" dxfId="2704" priority="970" stopIfTrue="1" operator="equal">
      <formula>"High"</formula>
    </cfRule>
    <cfRule type="cellIs" dxfId="2703" priority="971" stopIfTrue="1" operator="equal">
      <formula>"Moderate"</formula>
    </cfRule>
  </conditionalFormatting>
  <conditionalFormatting sqref="EF48">
    <cfRule type="cellIs" dxfId="2702" priority="966" stopIfTrue="1" operator="equal">
      <formula>"Very High"</formula>
    </cfRule>
    <cfRule type="cellIs" dxfId="2701" priority="967" stopIfTrue="1" operator="equal">
      <formula>"High"</formula>
    </cfRule>
    <cfRule type="cellIs" dxfId="2700" priority="968" stopIfTrue="1" operator="equal">
      <formula>"Moderate"</formula>
    </cfRule>
  </conditionalFormatting>
  <conditionalFormatting sqref="EL48">
    <cfRule type="cellIs" dxfId="2699" priority="963" stopIfTrue="1" operator="equal">
      <formula>"Very High"</formula>
    </cfRule>
    <cfRule type="cellIs" dxfId="2698" priority="964" stopIfTrue="1" operator="equal">
      <formula>"High"</formula>
    </cfRule>
    <cfRule type="cellIs" dxfId="2697" priority="965" stopIfTrue="1" operator="equal">
      <formula>"Moderate"</formula>
    </cfRule>
  </conditionalFormatting>
  <conditionalFormatting sqref="FA46">
    <cfRule type="cellIs" dxfId="2696" priority="960" stopIfTrue="1" operator="equal">
      <formula>"Very High"</formula>
    </cfRule>
    <cfRule type="cellIs" dxfId="2695" priority="961" stopIfTrue="1" operator="equal">
      <formula>"High"</formula>
    </cfRule>
    <cfRule type="cellIs" dxfId="2694" priority="962" stopIfTrue="1" operator="equal">
      <formula>"Moderate"</formula>
    </cfRule>
  </conditionalFormatting>
  <conditionalFormatting sqref="FG46">
    <cfRule type="cellIs" dxfId="2693" priority="957" stopIfTrue="1" operator="equal">
      <formula>"Very High"</formula>
    </cfRule>
    <cfRule type="cellIs" dxfId="2692" priority="958" stopIfTrue="1" operator="equal">
      <formula>"High"</formula>
    </cfRule>
    <cfRule type="cellIs" dxfId="2691" priority="959" stopIfTrue="1" operator="equal">
      <formula>"Moderate"</formula>
    </cfRule>
  </conditionalFormatting>
  <conditionalFormatting sqref="FA47">
    <cfRule type="cellIs" dxfId="2690" priority="954" stopIfTrue="1" operator="equal">
      <formula>"Very High"</formula>
    </cfRule>
    <cfRule type="cellIs" dxfId="2689" priority="955" stopIfTrue="1" operator="equal">
      <formula>"High"</formula>
    </cfRule>
    <cfRule type="cellIs" dxfId="2688" priority="956" stopIfTrue="1" operator="equal">
      <formula>"Moderate"</formula>
    </cfRule>
  </conditionalFormatting>
  <conditionalFormatting sqref="FG47">
    <cfRule type="cellIs" dxfId="2687" priority="951" stopIfTrue="1" operator="equal">
      <formula>"Very High"</formula>
    </cfRule>
    <cfRule type="cellIs" dxfId="2686" priority="952" stopIfTrue="1" operator="equal">
      <formula>"High"</formula>
    </cfRule>
    <cfRule type="cellIs" dxfId="2685" priority="953" stopIfTrue="1" operator="equal">
      <formula>"Moderate"</formula>
    </cfRule>
  </conditionalFormatting>
  <conditionalFormatting sqref="FA48">
    <cfRule type="cellIs" dxfId="2684" priority="948" stopIfTrue="1" operator="equal">
      <formula>"Very High"</formula>
    </cfRule>
    <cfRule type="cellIs" dxfId="2683" priority="949" stopIfTrue="1" operator="equal">
      <formula>"High"</formula>
    </cfRule>
    <cfRule type="cellIs" dxfId="2682" priority="950" stopIfTrue="1" operator="equal">
      <formula>"Moderate"</formula>
    </cfRule>
  </conditionalFormatting>
  <conditionalFormatting sqref="FG48">
    <cfRule type="cellIs" dxfId="2681" priority="945" stopIfTrue="1" operator="equal">
      <formula>"Very High"</formula>
    </cfRule>
    <cfRule type="cellIs" dxfId="2680" priority="946" stopIfTrue="1" operator="equal">
      <formula>"High"</formula>
    </cfRule>
    <cfRule type="cellIs" dxfId="2679" priority="947" stopIfTrue="1" operator="equal">
      <formula>"Moderate"</formula>
    </cfRule>
  </conditionalFormatting>
  <conditionalFormatting sqref="FV46">
    <cfRule type="cellIs" dxfId="2678" priority="942" stopIfTrue="1" operator="equal">
      <formula>"Very High"</formula>
    </cfRule>
    <cfRule type="cellIs" dxfId="2677" priority="943" stopIfTrue="1" operator="equal">
      <formula>"High"</formula>
    </cfRule>
    <cfRule type="cellIs" dxfId="2676" priority="944" stopIfTrue="1" operator="equal">
      <formula>"Moderate"</formula>
    </cfRule>
  </conditionalFormatting>
  <conditionalFormatting sqref="GB46">
    <cfRule type="cellIs" dxfId="2675" priority="939" stopIfTrue="1" operator="equal">
      <formula>"Very High"</formula>
    </cfRule>
    <cfRule type="cellIs" dxfId="2674" priority="940" stopIfTrue="1" operator="equal">
      <formula>"High"</formula>
    </cfRule>
    <cfRule type="cellIs" dxfId="2673" priority="941" stopIfTrue="1" operator="equal">
      <formula>"Moderate"</formula>
    </cfRule>
  </conditionalFormatting>
  <conditionalFormatting sqref="FV47">
    <cfRule type="cellIs" dxfId="2672" priority="936" stopIfTrue="1" operator="equal">
      <formula>"Very High"</formula>
    </cfRule>
    <cfRule type="cellIs" dxfId="2671" priority="937" stopIfTrue="1" operator="equal">
      <formula>"High"</formula>
    </cfRule>
    <cfRule type="cellIs" dxfId="2670" priority="938" stopIfTrue="1" operator="equal">
      <formula>"Moderate"</formula>
    </cfRule>
  </conditionalFormatting>
  <conditionalFormatting sqref="GB47">
    <cfRule type="cellIs" dxfId="2669" priority="933" stopIfTrue="1" operator="equal">
      <formula>"Very High"</formula>
    </cfRule>
    <cfRule type="cellIs" dxfId="2668" priority="934" stopIfTrue="1" operator="equal">
      <formula>"High"</formula>
    </cfRule>
    <cfRule type="cellIs" dxfId="2667" priority="935" stopIfTrue="1" operator="equal">
      <formula>"Moderate"</formula>
    </cfRule>
  </conditionalFormatting>
  <conditionalFormatting sqref="FV48">
    <cfRule type="cellIs" dxfId="2666" priority="930" stopIfTrue="1" operator="equal">
      <formula>"Very High"</formula>
    </cfRule>
    <cfRule type="cellIs" dxfId="2665" priority="931" stopIfTrue="1" operator="equal">
      <formula>"High"</formula>
    </cfRule>
    <cfRule type="cellIs" dxfId="2664" priority="932" stopIfTrue="1" operator="equal">
      <formula>"Moderate"</formula>
    </cfRule>
  </conditionalFormatting>
  <conditionalFormatting sqref="GB48">
    <cfRule type="cellIs" dxfId="2663" priority="927" stopIfTrue="1" operator="equal">
      <formula>"Very High"</formula>
    </cfRule>
    <cfRule type="cellIs" dxfId="2662" priority="928" stopIfTrue="1" operator="equal">
      <formula>"High"</formula>
    </cfRule>
    <cfRule type="cellIs" dxfId="2661" priority="929" stopIfTrue="1" operator="equal">
      <formula>"Moderate"</formula>
    </cfRule>
  </conditionalFormatting>
  <conditionalFormatting sqref="GQ46">
    <cfRule type="cellIs" dxfId="2660" priority="924" stopIfTrue="1" operator="equal">
      <formula>"Very High"</formula>
    </cfRule>
    <cfRule type="cellIs" dxfId="2659" priority="925" stopIfTrue="1" operator="equal">
      <formula>"High"</formula>
    </cfRule>
    <cfRule type="cellIs" dxfId="2658" priority="926" stopIfTrue="1" operator="equal">
      <formula>"Moderate"</formula>
    </cfRule>
  </conditionalFormatting>
  <conditionalFormatting sqref="GW46">
    <cfRule type="cellIs" dxfId="2657" priority="921" stopIfTrue="1" operator="equal">
      <formula>"Very High"</formula>
    </cfRule>
    <cfRule type="cellIs" dxfId="2656" priority="922" stopIfTrue="1" operator="equal">
      <formula>"High"</formula>
    </cfRule>
    <cfRule type="cellIs" dxfId="2655" priority="923" stopIfTrue="1" operator="equal">
      <formula>"Moderate"</formula>
    </cfRule>
  </conditionalFormatting>
  <conditionalFormatting sqref="GQ47">
    <cfRule type="cellIs" dxfId="2654" priority="918" stopIfTrue="1" operator="equal">
      <formula>"Very High"</formula>
    </cfRule>
    <cfRule type="cellIs" dxfId="2653" priority="919" stopIfTrue="1" operator="equal">
      <formula>"High"</formula>
    </cfRule>
    <cfRule type="cellIs" dxfId="2652" priority="920" stopIfTrue="1" operator="equal">
      <formula>"Moderate"</formula>
    </cfRule>
  </conditionalFormatting>
  <conditionalFormatting sqref="GW47">
    <cfRule type="cellIs" dxfId="2651" priority="915" stopIfTrue="1" operator="equal">
      <formula>"Very High"</formula>
    </cfRule>
    <cfRule type="cellIs" dxfId="2650" priority="916" stopIfTrue="1" operator="equal">
      <formula>"High"</formula>
    </cfRule>
    <cfRule type="cellIs" dxfId="2649" priority="917" stopIfTrue="1" operator="equal">
      <formula>"Moderate"</formula>
    </cfRule>
  </conditionalFormatting>
  <conditionalFormatting sqref="GQ48">
    <cfRule type="cellIs" dxfId="2648" priority="912" stopIfTrue="1" operator="equal">
      <formula>"Very High"</formula>
    </cfRule>
    <cfRule type="cellIs" dxfId="2647" priority="913" stopIfTrue="1" operator="equal">
      <formula>"High"</formula>
    </cfRule>
    <cfRule type="cellIs" dxfId="2646" priority="914" stopIfTrue="1" operator="equal">
      <formula>"Moderate"</formula>
    </cfRule>
  </conditionalFormatting>
  <conditionalFormatting sqref="GW48">
    <cfRule type="cellIs" dxfId="2645" priority="909" stopIfTrue="1" operator="equal">
      <formula>"Very High"</formula>
    </cfRule>
    <cfRule type="cellIs" dxfId="2644" priority="910" stopIfTrue="1" operator="equal">
      <formula>"High"</formula>
    </cfRule>
    <cfRule type="cellIs" dxfId="2643" priority="911" stopIfTrue="1" operator="equal">
      <formula>"Moderate"</formula>
    </cfRule>
  </conditionalFormatting>
  <conditionalFormatting sqref="AF49">
    <cfRule type="cellIs" dxfId="2642" priority="906" stopIfTrue="1" operator="equal">
      <formula>"Very High"</formula>
    </cfRule>
    <cfRule type="cellIs" dxfId="2641" priority="907" stopIfTrue="1" operator="equal">
      <formula>"High"</formula>
    </cfRule>
    <cfRule type="cellIs" dxfId="2640" priority="908" stopIfTrue="1" operator="equal">
      <formula>"Moderate"</formula>
    </cfRule>
  </conditionalFormatting>
  <conditionalFormatting sqref="AL49">
    <cfRule type="cellIs" dxfId="2639" priority="903" stopIfTrue="1" operator="equal">
      <formula>"Very High"</formula>
    </cfRule>
    <cfRule type="cellIs" dxfId="2638" priority="904" stopIfTrue="1" operator="equal">
      <formula>"High"</formula>
    </cfRule>
    <cfRule type="cellIs" dxfId="2637" priority="905" stopIfTrue="1" operator="equal">
      <formula>"Moderate"</formula>
    </cfRule>
  </conditionalFormatting>
  <conditionalFormatting sqref="BT49">
    <cfRule type="cellIs" dxfId="2636" priority="894" stopIfTrue="1" operator="equal">
      <formula>"Very High"</formula>
    </cfRule>
    <cfRule type="cellIs" dxfId="2635" priority="895" stopIfTrue="1" operator="equal">
      <formula>"High"</formula>
    </cfRule>
    <cfRule type="cellIs" dxfId="2634" priority="896" stopIfTrue="1" operator="equal">
      <formula>"Moderate"</formula>
    </cfRule>
  </conditionalFormatting>
  <conditionalFormatting sqref="BZ49">
    <cfRule type="cellIs" dxfId="2633" priority="891" stopIfTrue="1" operator="equal">
      <formula>"Very High"</formula>
    </cfRule>
    <cfRule type="cellIs" dxfId="2632" priority="892" stopIfTrue="1" operator="equal">
      <formula>"High"</formula>
    </cfRule>
    <cfRule type="cellIs" dxfId="2631" priority="893" stopIfTrue="1" operator="equal">
      <formula>"Moderate"</formula>
    </cfRule>
  </conditionalFormatting>
  <conditionalFormatting sqref="DK49">
    <cfRule type="cellIs" dxfId="2630" priority="888" stopIfTrue="1" operator="equal">
      <formula>"Very High"</formula>
    </cfRule>
    <cfRule type="cellIs" dxfId="2629" priority="889" stopIfTrue="1" operator="equal">
      <formula>"High"</formula>
    </cfRule>
    <cfRule type="cellIs" dxfId="2628" priority="890" stopIfTrue="1" operator="equal">
      <formula>"Moderate"</formula>
    </cfRule>
  </conditionalFormatting>
  <conditionalFormatting sqref="DQ49">
    <cfRule type="cellIs" dxfId="2627" priority="885" stopIfTrue="1" operator="equal">
      <formula>"Very High"</formula>
    </cfRule>
    <cfRule type="cellIs" dxfId="2626" priority="886" stopIfTrue="1" operator="equal">
      <formula>"High"</formula>
    </cfRule>
    <cfRule type="cellIs" dxfId="2625" priority="887" stopIfTrue="1" operator="equal">
      <formula>"Moderate"</formula>
    </cfRule>
  </conditionalFormatting>
  <conditionalFormatting sqref="EF49">
    <cfRule type="cellIs" dxfId="2624" priority="882" stopIfTrue="1" operator="equal">
      <formula>"Very High"</formula>
    </cfRule>
    <cfRule type="cellIs" dxfId="2623" priority="883" stopIfTrue="1" operator="equal">
      <formula>"High"</formula>
    </cfRule>
    <cfRule type="cellIs" dxfId="2622" priority="884" stopIfTrue="1" operator="equal">
      <formula>"Moderate"</formula>
    </cfRule>
  </conditionalFormatting>
  <conditionalFormatting sqref="EL49">
    <cfRule type="cellIs" dxfId="2621" priority="879" stopIfTrue="1" operator="equal">
      <formula>"Very High"</formula>
    </cfRule>
    <cfRule type="cellIs" dxfId="2620" priority="880" stopIfTrue="1" operator="equal">
      <formula>"High"</formula>
    </cfRule>
    <cfRule type="cellIs" dxfId="2619" priority="881" stopIfTrue="1" operator="equal">
      <formula>"Moderate"</formula>
    </cfRule>
  </conditionalFormatting>
  <conditionalFormatting sqref="FA49">
    <cfRule type="cellIs" dxfId="2618" priority="876" stopIfTrue="1" operator="equal">
      <formula>"Very High"</formula>
    </cfRule>
    <cfRule type="cellIs" dxfId="2617" priority="877" stopIfTrue="1" operator="equal">
      <formula>"High"</formula>
    </cfRule>
    <cfRule type="cellIs" dxfId="2616" priority="878" stopIfTrue="1" operator="equal">
      <formula>"Moderate"</formula>
    </cfRule>
  </conditionalFormatting>
  <conditionalFormatting sqref="FG49">
    <cfRule type="cellIs" dxfId="2615" priority="873" stopIfTrue="1" operator="equal">
      <formula>"Very High"</formula>
    </cfRule>
    <cfRule type="cellIs" dxfId="2614" priority="874" stopIfTrue="1" operator="equal">
      <formula>"High"</formula>
    </cfRule>
    <cfRule type="cellIs" dxfId="2613" priority="875" stopIfTrue="1" operator="equal">
      <formula>"Moderate"</formula>
    </cfRule>
  </conditionalFormatting>
  <conditionalFormatting sqref="GQ49">
    <cfRule type="cellIs" dxfId="2612" priority="870" stopIfTrue="1" operator="equal">
      <formula>"Very High"</formula>
    </cfRule>
    <cfRule type="cellIs" dxfId="2611" priority="871" stopIfTrue="1" operator="equal">
      <formula>"High"</formula>
    </cfRule>
    <cfRule type="cellIs" dxfId="2610" priority="872" stopIfTrue="1" operator="equal">
      <formula>"Moderate"</formula>
    </cfRule>
  </conditionalFormatting>
  <conditionalFormatting sqref="GW49">
    <cfRule type="cellIs" dxfId="2609" priority="867" stopIfTrue="1" operator="equal">
      <formula>"Very High"</formula>
    </cfRule>
    <cfRule type="cellIs" dxfId="2608" priority="868" stopIfTrue="1" operator="equal">
      <formula>"High"</formula>
    </cfRule>
    <cfRule type="cellIs" dxfId="2607" priority="869" stopIfTrue="1" operator="equal">
      <formula>"Moderate"</formula>
    </cfRule>
  </conditionalFormatting>
  <conditionalFormatting sqref="L53">
    <cfRule type="cellIs" dxfId="2606" priority="864" stopIfTrue="1" operator="equal">
      <formula>"Very High"</formula>
    </cfRule>
    <cfRule type="cellIs" dxfId="2605" priority="865" stopIfTrue="1" operator="equal">
      <formula>"High"</formula>
    </cfRule>
    <cfRule type="cellIs" dxfId="2604" priority="866" stopIfTrue="1" operator="equal">
      <formula>"Moderate"</formula>
    </cfRule>
  </conditionalFormatting>
  <conditionalFormatting sqref="R53">
    <cfRule type="cellIs" dxfId="2603" priority="861" stopIfTrue="1" operator="equal">
      <formula>"Very High"</formula>
    </cfRule>
    <cfRule type="cellIs" dxfId="2602" priority="862" stopIfTrue="1" operator="equal">
      <formula>"High"</formula>
    </cfRule>
    <cfRule type="cellIs" dxfId="2601" priority="863" stopIfTrue="1" operator="equal">
      <formula>"Moderate"</formula>
    </cfRule>
  </conditionalFormatting>
  <conditionalFormatting sqref="EF53">
    <cfRule type="cellIs" dxfId="2600" priority="828" stopIfTrue="1" operator="equal">
      <formula>"Very High"</formula>
    </cfRule>
    <cfRule type="cellIs" dxfId="2599" priority="829" stopIfTrue="1" operator="equal">
      <formula>"High"</formula>
    </cfRule>
    <cfRule type="cellIs" dxfId="2598" priority="830" stopIfTrue="1" operator="equal">
      <formula>"Moderate"</formula>
    </cfRule>
  </conditionalFormatting>
  <conditionalFormatting sqref="EL53">
    <cfRule type="cellIs" dxfId="2597" priority="825" stopIfTrue="1" operator="equal">
      <formula>"Very High"</formula>
    </cfRule>
    <cfRule type="cellIs" dxfId="2596" priority="826" stopIfTrue="1" operator="equal">
      <formula>"High"</formula>
    </cfRule>
    <cfRule type="cellIs" dxfId="2595" priority="827" stopIfTrue="1" operator="equal">
      <formula>"Moderate"</formula>
    </cfRule>
  </conditionalFormatting>
  <conditionalFormatting sqref="AF54">
    <cfRule type="cellIs" dxfId="2594" priority="804" stopIfTrue="1" operator="equal">
      <formula>"Very High"</formula>
    </cfRule>
    <cfRule type="cellIs" dxfId="2593" priority="805" stopIfTrue="1" operator="equal">
      <formula>"High"</formula>
    </cfRule>
    <cfRule type="cellIs" dxfId="2592" priority="806" stopIfTrue="1" operator="equal">
      <formula>"Moderate"</formula>
    </cfRule>
  </conditionalFormatting>
  <conditionalFormatting sqref="AL54">
    <cfRule type="cellIs" dxfId="2591" priority="801" stopIfTrue="1" operator="equal">
      <formula>"Very High"</formula>
    </cfRule>
    <cfRule type="cellIs" dxfId="2590" priority="802" stopIfTrue="1" operator="equal">
      <formula>"High"</formula>
    </cfRule>
    <cfRule type="cellIs" dxfId="2589" priority="803" stopIfTrue="1" operator="equal">
      <formula>"Moderate"</formula>
    </cfRule>
  </conditionalFormatting>
  <conditionalFormatting sqref="AF53">
    <cfRule type="cellIs" dxfId="2588" priority="798" stopIfTrue="1" operator="equal">
      <formula>"Very High"</formula>
    </cfRule>
    <cfRule type="cellIs" dxfId="2587" priority="799" stopIfTrue="1" operator="equal">
      <formula>"High"</formula>
    </cfRule>
    <cfRule type="cellIs" dxfId="2586" priority="800" stopIfTrue="1" operator="equal">
      <formula>"Moderate"</formula>
    </cfRule>
  </conditionalFormatting>
  <conditionalFormatting sqref="AL53">
    <cfRule type="cellIs" dxfId="2585" priority="795" stopIfTrue="1" operator="equal">
      <formula>"Very High"</formula>
    </cfRule>
    <cfRule type="cellIs" dxfId="2584" priority="796" stopIfTrue="1" operator="equal">
      <formula>"High"</formula>
    </cfRule>
    <cfRule type="cellIs" dxfId="2583" priority="797" stopIfTrue="1" operator="equal">
      <formula>"Moderate"</formula>
    </cfRule>
  </conditionalFormatting>
  <conditionalFormatting sqref="AZ54">
    <cfRule type="cellIs" dxfId="2582" priority="792" stopIfTrue="1" operator="equal">
      <formula>"Very High"</formula>
    </cfRule>
    <cfRule type="cellIs" dxfId="2581" priority="793" stopIfTrue="1" operator="equal">
      <formula>"High"</formula>
    </cfRule>
    <cfRule type="cellIs" dxfId="2580" priority="794" stopIfTrue="1" operator="equal">
      <formula>"Moderate"</formula>
    </cfRule>
  </conditionalFormatting>
  <conditionalFormatting sqref="BF54">
    <cfRule type="cellIs" dxfId="2579" priority="789" stopIfTrue="1" operator="equal">
      <formula>"Very High"</formula>
    </cfRule>
    <cfRule type="cellIs" dxfId="2578" priority="790" stopIfTrue="1" operator="equal">
      <formula>"High"</formula>
    </cfRule>
    <cfRule type="cellIs" dxfId="2577" priority="791" stopIfTrue="1" operator="equal">
      <formula>"Moderate"</formula>
    </cfRule>
  </conditionalFormatting>
  <conditionalFormatting sqref="AZ53">
    <cfRule type="cellIs" dxfId="2576" priority="786" stopIfTrue="1" operator="equal">
      <formula>"Very High"</formula>
    </cfRule>
    <cfRule type="cellIs" dxfId="2575" priority="787" stopIfTrue="1" operator="equal">
      <formula>"High"</formula>
    </cfRule>
    <cfRule type="cellIs" dxfId="2574" priority="788" stopIfTrue="1" operator="equal">
      <formula>"Moderate"</formula>
    </cfRule>
  </conditionalFormatting>
  <conditionalFormatting sqref="BF53">
    <cfRule type="cellIs" dxfId="2573" priority="783" stopIfTrue="1" operator="equal">
      <formula>"Very High"</formula>
    </cfRule>
    <cfRule type="cellIs" dxfId="2572" priority="784" stopIfTrue="1" operator="equal">
      <formula>"High"</formula>
    </cfRule>
    <cfRule type="cellIs" dxfId="2571" priority="785" stopIfTrue="1" operator="equal">
      <formula>"Moderate"</formula>
    </cfRule>
  </conditionalFormatting>
  <conditionalFormatting sqref="BT54">
    <cfRule type="cellIs" dxfId="2570" priority="780" stopIfTrue="1" operator="equal">
      <formula>"Very High"</formula>
    </cfRule>
    <cfRule type="cellIs" dxfId="2569" priority="781" stopIfTrue="1" operator="equal">
      <formula>"High"</formula>
    </cfRule>
    <cfRule type="cellIs" dxfId="2568" priority="782" stopIfTrue="1" operator="equal">
      <formula>"Moderate"</formula>
    </cfRule>
  </conditionalFormatting>
  <conditionalFormatting sqref="BZ54">
    <cfRule type="cellIs" dxfId="2567" priority="777" stopIfTrue="1" operator="equal">
      <formula>"Very High"</formula>
    </cfRule>
    <cfRule type="cellIs" dxfId="2566" priority="778" stopIfTrue="1" operator="equal">
      <formula>"High"</formula>
    </cfRule>
    <cfRule type="cellIs" dxfId="2565" priority="779" stopIfTrue="1" operator="equal">
      <formula>"Moderate"</formula>
    </cfRule>
  </conditionalFormatting>
  <conditionalFormatting sqref="BT53">
    <cfRule type="cellIs" dxfId="2564" priority="774" stopIfTrue="1" operator="equal">
      <formula>"Very High"</formula>
    </cfRule>
    <cfRule type="cellIs" dxfId="2563" priority="775" stopIfTrue="1" operator="equal">
      <formula>"High"</formula>
    </cfRule>
    <cfRule type="cellIs" dxfId="2562" priority="776" stopIfTrue="1" operator="equal">
      <formula>"Moderate"</formula>
    </cfRule>
  </conditionalFormatting>
  <conditionalFormatting sqref="BZ53">
    <cfRule type="cellIs" dxfId="2561" priority="771" stopIfTrue="1" operator="equal">
      <formula>"Very High"</formula>
    </cfRule>
    <cfRule type="cellIs" dxfId="2560" priority="772" stopIfTrue="1" operator="equal">
      <formula>"High"</formula>
    </cfRule>
    <cfRule type="cellIs" dxfId="2559" priority="773" stopIfTrue="1" operator="equal">
      <formula>"Moderate"</formula>
    </cfRule>
  </conditionalFormatting>
  <conditionalFormatting sqref="CO54">
    <cfRule type="cellIs" dxfId="2558" priority="768" stopIfTrue="1" operator="equal">
      <formula>"Very High"</formula>
    </cfRule>
    <cfRule type="cellIs" dxfId="2557" priority="769" stopIfTrue="1" operator="equal">
      <formula>"High"</formula>
    </cfRule>
    <cfRule type="cellIs" dxfId="2556" priority="770" stopIfTrue="1" operator="equal">
      <formula>"Moderate"</formula>
    </cfRule>
  </conditionalFormatting>
  <conditionalFormatting sqref="CU54">
    <cfRule type="cellIs" dxfId="2555" priority="765" stopIfTrue="1" operator="equal">
      <formula>"Very High"</formula>
    </cfRule>
    <cfRule type="cellIs" dxfId="2554" priority="766" stopIfTrue="1" operator="equal">
      <formula>"High"</formula>
    </cfRule>
    <cfRule type="cellIs" dxfId="2553" priority="767" stopIfTrue="1" operator="equal">
      <formula>"Moderate"</formula>
    </cfRule>
  </conditionalFormatting>
  <conditionalFormatting sqref="CO53">
    <cfRule type="cellIs" dxfId="2552" priority="762" stopIfTrue="1" operator="equal">
      <formula>"Very High"</formula>
    </cfRule>
    <cfRule type="cellIs" dxfId="2551" priority="763" stopIfTrue="1" operator="equal">
      <formula>"High"</formula>
    </cfRule>
    <cfRule type="cellIs" dxfId="2550" priority="764" stopIfTrue="1" operator="equal">
      <formula>"Moderate"</formula>
    </cfRule>
  </conditionalFormatting>
  <conditionalFormatting sqref="CU53">
    <cfRule type="cellIs" dxfId="2549" priority="759" stopIfTrue="1" operator="equal">
      <formula>"Very High"</formula>
    </cfRule>
    <cfRule type="cellIs" dxfId="2548" priority="760" stopIfTrue="1" operator="equal">
      <formula>"High"</formula>
    </cfRule>
    <cfRule type="cellIs" dxfId="2547" priority="761" stopIfTrue="1" operator="equal">
      <formula>"Moderate"</formula>
    </cfRule>
  </conditionalFormatting>
  <conditionalFormatting sqref="DK54">
    <cfRule type="cellIs" dxfId="2546" priority="756" stopIfTrue="1" operator="equal">
      <formula>"Very High"</formula>
    </cfRule>
    <cfRule type="cellIs" dxfId="2545" priority="757" stopIfTrue="1" operator="equal">
      <formula>"High"</formula>
    </cfRule>
    <cfRule type="cellIs" dxfId="2544" priority="758" stopIfTrue="1" operator="equal">
      <formula>"Moderate"</formula>
    </cfRule>
  </conditionalFormatting>
  <conditionalFormatting sqref="DQ54">
    <cfRule type="cellIs" dxfId="2543" priority="753" stopIfTrue="1" operator="equal">
      <formula>"Very High"</formula>
    </cfRule>
    <cfRule type="cellIs" dxfId="2542" priority="754" stopIfTrue="1" operator="equal">
      <formula>"High"</formula>
    </cfRule>
    <cfRule type="cellIs" dxfId="2541" priority="755" stopIfTrue="1" operator="equal">
      <formula>"Moderate"</formula>
    </cfRule>
  </conditionalFormatting>
  <conditionalFormatting sqref="DK53">
    <cfRule type="cellIs" dxfId="2540" priority="750" stopIfTrue="1" operator="equal">
      <formula>"Very High"</formula>
    </cfRule>
    <cfRule type="cellIs" dxfId="2539" priority="751" stopIfTrue="1" operator="equal">
      <formula>"High"</formula>
    </cfRule>
    <cfRule type="cellIs" dxfId="2538" priority="752" stopIfTrue="1" operator="equal">
      <formula>"Moderate"</formula>
    </cfRule>
  </conditionalFormatting>
  <conditionalFormatting sqref="DQ53">
    <cfRule type="cellIs" dxfId="2537" priority="747" stopIfTrue="1" operator="equal">
      <formula>"Very High"</formula>
    </cfRule>
    <cfRule type="cellIs" dxfId="2536" priority="748" stopIfTrue="1" operator="equal">
      <formula>"High"</formula>
    </cfRule>
    <cfRule type="cellIs" dxfId="2535" priority="749" stopIfTrue="1" operator="equal">
      <formula>"Moderate"</formula>
    </cfRule>
  </conditionalFormatting>
  <conditionalFormatting sqref="FA54">
    <cfRule type="cellIs" dxfId="2534" priority="744" stopIfTrue="1" operator="equal">
      <formula>"Very High"</formula>
    </cfRule>
    <cfRule type="cellIs" dxfId="2533" priority="745" stopIfTrue="1" operator="equal">
      <formula>"High"</formula>
    </cfRule>
    <cfRule type="cellIs" dxfId="2532" priority="746" stopIfTrue="1" operator="equal">
      <formula>"Moderate"</formula>
    </cfRule>
  </conditionalFormatting>
  <conditionalFormatting sqref="FG54">
    <cfRule type="cellIs" dxfId="2531" priority="741" stopIfTrue="1" operator="equal">
      <formula>"Very High"</formula>
    </cfRule>
    <cfRule type="cellIs" dxfId="2530" priority="742" stopIfTrue="1" operator="equal">
      <formula>"High"</formula>
    </cfRule>
    <cfRule type="cellIs" dxfId="2529" priority="743" stopIfTrue="1" operator="equal">
      <formula>"Moderate"</formula>
    </cfRule>
  </conditionalFormatting>
  <conditionalFormatting sqref="FA53">
    <cfRule type="cellIs" dxfId="2528" priority="738" stopIfTrue="1" operator="equal">
      <formula>"Very High"</formula>
    </cfRule>
    <cfRule type="cellIs" dxfId="2527" priority="739" stopIfTrue="1" operator="equal">
      <formula>"High"</formula>
    </cfRule>
    <cfRule type="cellIs" dxfId="2526" priority="740" stopIfTrue="1" operator="equal">
      <formula>"Moderate"</formula>
    </cfRule>
  </conditionalFormatting>
  <conditionalFormatting sqref="FG53">
    <cfRule type="cellIs" dxfId="2525" priority="735" stopIfTrue="1" operator="equal">
      <formula>"Very High"</formula>
    </cfRule>
    <cfRule type="cellIs" dxfId="2524" priority="736" stopIfTrue="1" operator="equal">
      <formula>"High"</formula>
    </cfRule>
    <cfRule type="cellIs" dxfId="2523" priority="737" stopIfTrue="1" operator="equal">
      <formula>"Moderate"</formula>
    </cfRule>
  </conditionalFormatting>
  <conditionalFormatting sqref="FV54">
    <cfRule type="cellIs" dxfId="2522" priority="732" stopIfTrue="1" operator="equal">
      <formula>"Very High"</formula>
    </cfRule>
    <cfRule type="cellIs" dxfId="2521" priority="733" stopIfTrue="1" operator="equal">
      <formula>"High"</formula>
    </cfRule>
    <cfRule type="cellIs" dxfId="2520" priority="734" stopIfTrue="1" operator="equal">
      <formula>"Moderate"</formula>
    </cfRule>
  </conditionalFormatting>
  <conditionalFormatting sqref="GB54">
    <cfRule type="cellIs" dxfId="2519" priority="729" stopIfTrue="1" operator="equal">
      <formula>"Very High"</formula>
    </cfRule>
    <cfRule type="cellIs" dxfId="2518" priority="730" stopIfTrue="1" operator="equal">
      <formula>"High"</formula>
    </cfRule>
    <cfRule type="cellIs" dxfId="2517" priority="731" stopIfTrue="1" operator="equal">
      <formula>"Moderate"</formula>
    </cfRule>
  </conditionalFormatting>
  <conditionalFormatting sqref="FV53">
    <cfRule type="cellIs" dxfId="2516" priority="726" stopIfTrue="1" operator="equal">
      <formula>"Very High"</formula>
    </cfRule>
    <cfRule type="cellIs" dxfId="2515" priority="727" stopIfTrue="1" operator="equal">
      <formula>"High"</formula>
    </cfRule>
    <cfRule type="cellIs" dxfId="2514" priority="728" stopIfTrue="1" operator="equal">
      <formula>"Moderate"</formula>
    </cfRule>
  </conditionalFormatting>
  <conditionalFormatting sqref="GB53">
    <cfRule type="cellIs" dxfId="2513" priority="723" stopIfTrue="1" operator="equal">
      <formula>"Very High"</formula>
    </cfRule>
    <cfRule type="cellIs" dxfId="2512" priority="724" stopIfTrue="1" operator="equal">
      <formula>"High"</formula>
    </cfRule>
    <cfRule type="cellIs" dxfId="2511" priority="725" stopIfTrue="1" operator="equal">
      <formula>"Moderate"</formula>
    </cfRule>
  </conditionalFormatting>
  <conditionalFormatting sqref="GQ54">
    <cfRule type="cellIs" dxfId="2510" priority="720" stopIfTrue="1" operator="equal">
      <formula>"Very High"</formula>
    </cfRule>
    <cfRule type="cellIs" dxfId="2509" priority="721" stopIfTrue="1" operator="equal">
      <formula>"High"</formula>
    </cfRule>
    <cfRule type="cellIs" dxfId="2508" priority="722" stopIfTrue="1" operator="equal">
      <formula>"Moderate"</formula>
    </cfRule>
  </conditionalFormatting>
  <conditionalFormatting sqref="GW54">
    <cfRule type="cellIs" dxfId="2507" priority="717" stopIfTrue="1" operator="equal">
      <formula>"Very High"</formula>
    </cfRule>
    <cfRule type="cellIs" dxfId="2506" priority="718" stopIfTrue="1" operator="equal">
      <formula>"High"</formula>
    </cfRule>
    <cfRule type="cellIs" dxfId="2505" priority="719" stopIfTrue="1" operator="equal">
      <formula>"Moderate"</formula>
    </cfRule>
  </conditionalFormatting>
  <conditionalFormatting sqref="GQ53">
    <cfRule type="cellIs" dxfId="2504" priority="714" stopIfTrue="1" operator="equal">
      <formula>"Very High"</formula>
    </cfRule>
    <cfRule type="cellIs" dxfId="2503" priority="715" stopIfTrue="1" operator="equal">
      <formula>"High"</formula>
    </cfRule>
    <cfRule type="cellIs" dxfId="2502" priority="716" stopIfTrue="1" operator="equal">
      <formula>"Moderate"</formula>
    </cfRule>
  </conditionalFormatting>
  <conditionalFormatting sqref="GW53">
    <cfRule type="cellIs" dxfId="2501" priority="711" stopIfTrue="1" operator="equal">
      <formula>"Very High"</formula>
    </cfRule>
    <cfRule type="cellIs" dxfId="2500" priority="712" stopIfTrue="1" operator="equal">
      <formula>"High"</formula>
    </cfRule>
    <cfRule type="cellIs" dxfId="2499" priority="713" stopIfTrue="1" operator="equal">
      <formula>"Moderate"</formula>
    </cfRule>
  </conditionalFormatting>
  <conditionalFormatting sqref="EF55:EF56">
    <cfRule type="cellIs" dxfId="2498" priority="708" stopIfTrue="1" operator="equal">
      <formula>"Very High"</formula>
    </cfRule>
    <cfRule type="cellIs" dxfId="2497" priority="709" stopIfTrue="1" operator="equal">
      <formula>"High"</formula>
    </cfRule>
    <cfRule type="cellIs" dxfId="2496" priority="710" stopIfTrue="1" operator="equal">
      <formula>"Moderate"</formula>
    </cfRule>
  </conditionalFormatting>
  <conditionalFormatting sqref="EL55:EL56">
    <cfRule type="cellIs" dxfId="2495" priority="705" stopIfTrue="1" operator="equal">
      <formula>"Very High"</formula>
    </cfRule>
    <cfRule type="cellIs" dxfId="2494" priority="706" stopIfTrue="1" operator="equal">
      <formula>"High"</formula>
    </cfRule>
    <cfRule type="cellIs" dxfId="2493" priority="707" stopIfTrue="1" operator="equal">
      <formula>"Moderate"</formula>
    </cfRule>
  </conditionalFormatting>
  <conditionalFormatting sqref="FA55">
    <cfRule type="cellIs" dxfId="2492" priority="702" stopIfTrue="1" operator="equal">
      <formula>"Very High"</formula>
    </cfRule>
    <cfRule type="cellIs" dxfId="2491" priority="703" stopIfTrue="1" operator="equal">
      <formula>"High"</formula>
    </cfRule>
    <cfRule type="cellIs" dxfId="2490" priority="704" stopIfTrue="1" operator="equal">
      <formula>"Moderate"</formula>
    </cfRule>
  </conditionalFormatting>
  <conditionalFormatting sqref="FG55">
    <cfRule type="cellIs" dxfId="2489" priority="699" stopIfTrue="1" operator="equal">
      <formula>"Very High"</formula>
    </cfRule>
    <cfRule type="cellIs" dxfId="2488" priority="700" stopIfTrue="1" operator="equal">
      <formula>"High"</formula>
    </cfRule>
    <cfRule type="cellIs" dxfId="2487" priority="701" stopIfTrue="1" operator="equal">
      <formula>"Moderate"</formula>
    </cfRule>
  </conditionalFormatting>
  <conditionalFormatting sqref="FV55">
    <cfRule type="cellIs" dxfId="2486" priority="696" stopIfTrue="1" operator="equal">
      <formula>"Very High"</formula>
    </cfRule>
    <cfRule type="cellIs" dxfId="2485" priority="697" stopIfTrue="1" operator="equal">
      <formula>"High"</formula>
    </cfRule>
    <cfRule type="cellIs" dxfId="2484" priority="698" stopIfTrue="1" operator="equal">
      <formula>"Moderate"</formula>
    </cfRule>
  </conditionalFormatting>
  <conditionalFormatting sqref="GB55">
    <cfRule type="cellIs" dxfId="2483" priority="693" stopIfTrue="1" operator="equal">
      <formula>"Very High"</formula>
    </cfRule>
    <cfRule type="cellIs" dxfId="2482" priority="694" stopIfTrue="1" operator="equal">
      <formula>"High"</formula>
    </cfRule>
    <cfRule type="cellIs" dxfId="2481" priority="695" stopIfTrue="1" operator="equal">
      <formula>"Moderate"</formula>
    </cfRule>
  </conditionalFormatting>
  <conditionalFormatting sqref="L56">
    <cfRule type="cellIs" dxfId="2480" priority="690" stopIfTrue="1" operator="equal">
      <formula>"Very High"</formula>
    </cfRule>
    <cfRule type="cellIs" dxfId="2479" priority="691" stopIfTrue="1" operator="equal">
      <formula>"High"</formula>
    </cfRule>
    <cfRule type="cellIs" dxfId="2478" priority="692" stopIfTrue="1" operator="equal">
      <formula>"Moderate"</formula>
    </cfRule>
  </conditionalFormatting>
  <conditionalFormatting sqref="R56">
    <cfRule type="cellIs" dxfId="2477" priority="687" stopIfTrue="1" operator="equal">
      <formula>"Very High"</formula>
    </cfRule>
    <cfRule type="cellIs" dxfId="2476" priority="688" stopIfTrue="1" operator="equal">
      <formula>"High"</formula>
    </cfRule>
    <cfRule type="cellIs" dxfId="2475" priority="689" stopIfTrue="1" operator="equal">
      <formula>"Moderate"</formula>
    </cfRule>
  </conditionalFormatting>
  <conditionalFormatting sqref="AF56">
    <cfRule type="cellIs" dxfId="2474" priority="684" stopIfTrue="1" operator="equal">
      <formula>"Very High"</formula>
    </cfRule>
    <cfRule type="cellIs" dxfId="2473" priority="685" stopIfTrue="1" operator="equal">
      <formula>"High"</formula>
    </cfRule>
    <cfRule type="cellIs" dxfId="2472" priority="686" stopIfTrue="1" operator="equal">
      <formula>"Moderate"</formula>
    </cfRule>
  </conditionalFormatting>
  <conditionalFormatting sqref="AL56">
    <cfRule type="cellIs" dxfId="2471" priority="681" stopIfTrue="1" operator="equal">
      <formula>"Very High"</formula>
    </cfRule>
    <cfRule type="cellIs" dxfId="2470" priority="682" stopIfTrue="1" operator="equal">
      <formula>"High"</formula>
    </cfRule>
    <cfRule type="cellIs" dxfId="2469" priority="683" stopIfTrue="1" operator="equal">
      <formula>"Moderate"</formula>
    </cfRule>
  </conditionalFormatting>
  <conditionalFormatting sqref="AZ56">
    <cfRule type="cellIs" dxfId="2468" priority="678" stopIfTrue="1" operator="equal">
      <formula>"Very High"</formula>
    </cfRule>
    <cfRule type="cellIs" dxfId="2467" priority="679" stopIfTrue="1" operator="equal">
      <formula>"High"</formula>
    </cfRule>
    <cfRule type="cellIs" dxfId="2466" priority="680" stopIfTrue="1" operator="equal">
      <formula>"Moderate"</formula>
    </cfRule>
  </conditionalFormatting>
  <conditionalFormatting sqref="BF56">
    <cfRule type="cellIs" dxfId="2465" priority="675" stopIfTrue="1" operator="equal">
      <formula>"Very High"</formula>
    </cfRule>
    <cfRule type="cellIs" dxfId="2464" priority="676" stopIfTrue="1" operator="equal">
      <formula>"High"</formula>
    </cfRule>
    <cfRule type="cellIs" dxfId="2463" priority="677" stopIfTrue="1" operator="equal">
      <formula>"Moderate"</formula>
    </cfRule>
  </conditionalFormatting>
  <conditionalFormatting sqref="BT56">
    <cfRule type="cellIs" dxfId="2462" priority="672" stopIfTrue="1" operator="equal">
      <formula>"Very High"</formula>
    </cfRule>
    <cfRule type="cellIs" dxfId="2461" priority="673" stopIfTrue="1" operator="equal">
      <formula>"High"</formula>
    </cfRule>
    <cfRule type="cellIs" dxfId="2460" priority="674" stopIfTrue="1" operator="equal">
      <formula>"Moderate"</formula>
    </cfRule>
  </conditionalFormatting>
  <conditionalFormatting sqref="BZ56">
    <cfRule type="cellIs" dxfId="2459" priority="669" stopIfTrue="1" operator="equal">
      <formula>"Very High"</formula>
    </cfRule>
    <cfRule type="cellIs" dxfId="2458" priority="670" stopIfTrue="1" operator="equal">
      <formula>"High"</formula>
    </cfRule>
    <cfRule type="cellIs" dxfId="2457" priority="671" stopIfTrue="1" operator="equal">
      <formula>"Moderate"</formula>
    </cfRule>
  </conditionalFormatting>
  <conditionalFormatting sqref="CO56">
    <cfRule type="cellIs" dxfId="2456" priority="666" stopIfTrue="1" operator="equal">
      <formula>"Very High"</formula>
    </cfRule>
    <cfRule type="cellIs" dxfId="2455" priority="667" stopIfTrue="1" operator="equal">
      <formula>"High"</formula>
    </cfRule>
    <cfRule type="cellIs" dxfId="2454" priority="668" stopIfTrue="1" operator="equal">
      <formula>"Moderate"</formula>
    </cfRule>
  </conditionalFormatting>
  <conditionalFormatting sqref="CU56">
    <cfRule type="cellIs" dxfId="2453" priority="663" stopIfTrue="1" operator="equal">
      <formula>"Very High"</formula>
    </cfRule>
    <cfRule type="cellIs" dxfId="2452" priority="664" stopIfTrue="1" operator="equal">
      <formula>"High"</formula>
    </cfRule>
    <cfRule type="cellIs" dxfId="2451" priority="665" stopIfTrue="1" operator="equal">
      <formula>"Moderate"</formula>
    </cfRule>
  </conditionalFormatting>
  <conditionalFormatting sqref="DK56">
    <cfRule type="cellIs" dxfId="2450" priority="660" stopIfTrue="1" operator="equal">
      <formula>"Very High"</formula>
    </cfRule>
    <cfRule type="cellIs" dxfId="2449" priority="661" stopIfTrue="1" operator="equal">
      <formula>"High"</formula>
    </cfRule>
    <cfRule type="cellIs" dxfId="2448" priority="662" stopIfTrue="1" operator="equal">
      <formula>"Moderate"</formula>
    </cfRule>
  </conditionalFormatting>
  <conditionalFormatting sqref="DQ56">
    <cfRule type="cellIs" dxfId="2447" priority="657" stopIfTrue="1" operator="equal">
      <formula>"Very High"</formula>
    </cfRule>
    <cfRule type="cellIs" dxfId="2446" priority="658" stopIfTrue="1" operator="equal">
      <formula>"High"</formula>
    </cfRule>
    <cfRule type="cellIs" dxfId="2445" priority="659" stopIfTrue="1" operator="equal">
      <formula>"Moderate"</formula>
    </cfRule>
  </conditionalFormatting>
  <conditionalFormatting sqref="FA56">
    <cfRule type="cellIs" dxfId="2444" priority="654" stopIfTrue="1" operator="equal">
      <formula>"Very High"</formula>
    </cfRule>
    <cfRule type="cellIs" dxfId="2443" priority="655" stopIfTrue="1" operator="equal">
      <formula>"High"</formula>
    </cfRule>
    <cfRule type="cellIs" dxfId="2442" priority="656" stopIfTrue="1" operator="equal">
      <formula>"Moderate"</formula>
    </cfRule>
  </conditionalFormatting>
  <conditionalFormatting sqref="FG56">
    <cfRule type="cellIs" dxfId="2441" priority="651" stopIfTrue="1" operator="equal">
      <formula>"Very High"</formula>
    </cfRule>
    <cfRule type="cellIs" dxfId="2440" priority="652" stopIfTrue="1" operator="equal">
      <formula>"High"</formula>
    </cfRule>
    <cfRule type="cellIs" dxfId="2439" priority="653" stopIfTrue="1" operator="equal">
      <formula>"Moderate"</formula>
    </cfRule>
  </conditionalFormatting>
  <conditionalFormatting sqref="FV56">
    <cfRule type="cellIs" dxfId="2438" priority="648" stopIfTrue="1" operator="equal">
      <formula>"Very High"</formula>
    </cfRule>
    <cfRule type="cellIs" dxfId="2437" priority="649" stopIfTrue="1" operator="equal">
      <formula>"High"</formula>
    </cfRule>
    <cfRule type="cellIs" dxfId="2436" priority="650" stopIfTrue="1" operator="equal">
      <formula>"Moderate"</formula>
    </cfRule>
  </conditionalFormatting>
  <conditionalFormatting sqref="GB56">
    <cfRule type="cellIs" dxfId="2435" priority="645" stopIfTrue="1" operator="equal">
      <formula>"Very High"</formula>
    </cfRule>
    <cfRule type="cellIs" dxfId="2434" priority="646" stopIfTrue="1" operator="equal">
      <formula>"High"</formula>
    </cfRule>
    <cfRule type="cellIs" dxfId="2433" priority="647" stopIfTrue="1" operator="equal">
      <formula>"Moderate"</formula>
    </cfRule>
  </conditionalFormatting>
  <conditionalFormatting sqref="GQ56">
    <cfRule type="cellIs" dxfId="2432" priority="642" stopIfTrue="1" operator="equal">
      <formula>"Very High"</formula>
    </cfRule>
    <cfRule type="cellIs" dxfId="2431" priority="643" stopIfTrue="1" operator="equal">
      <formula>"High"</formula>
    </cfRule>
    <cfRule type="cellIs" dxfId="2430" priority="644" stopIfTrue="1" operator="equal">
      <formula>"Moderate"</formula>
    </cfRule>
  </conditionalFormatting>
  <conditionalFormatting sqref="GW56">
    <cfRule type="cellIs" dxfId="2429" priority="639" stopIfTrue="1" operator="equal">
      <formula>"Very High"</formula>
    </cfRule>
    <cfRule type="cellIs" dxfId="2428" priority="640" stopIfTrue="1" operator="equal">
      <formula>"High"</formula>
    </cfRule>
    <cfRule type="cellIs" dxfId="2427" priority="641" stopIfTrue="1" operator="equal">
      <formula>"Moderate"</formula>
    </cfRule>
  </conditionalFormatting>
  <conditionalFormatting sqref="L58">
    <cfRule type="cellIs" dxfId="2426" priority="636" stopIfTrue="1" operator="equal">
      <formula>"Very High"</formula>
    </cfRule>
    <cfRule type="cellIs" dxfId="2425" priority="637" stopIfTrue="1" operator="equal">
      <formula>"High"</formula>
    </cfRule>
    <cfRule type="cellIs" dxfId="2424" priority="638" stopIfTrue="1" operator="equal">
      <formula>"Moderate"</formula>
    </cfRule>
  </conditionalFormatting>
  <conditionalFormatting sqref="R58">
    <cfRule type="cellIs" dxfId="2423" priority="633" stopIfTrue="1" operator="equal">
      <formula>"Very High"</formula>
    </cfRule>
    <cfRule type="cellIs" dxfId="2422" priority="634" stopIfTrue="1" operator="equal">
      <formula>"High"</formula>
    </cfRule>
    <cfRule type="cellIs" dxfId="2421" priority="635" stopIfTrue="1" operator="equal">
      <formula>"Moderate"</formula>
    </cfRule>
  </conditionalFormatting>
  <conditionalFormatting sqref="L59">
    <cfRule type="cellIs" dxfId="2420" priority="630" stopIfTrue="1" operator="equal">
      <formula>"Very High"</formula>
    </cfRule>
    <cfRule type="cellIs" dxfId="2419" priority="631" stopIfTrue="1" operator="equal">
      <formula>"High"</formula>
    </cfRule>
    <cfRule type="cellIs" dxfId="2418" priority="632" stopIfTrue="1" operator="equal">
      <formula>"Moderate"</formula>
    </cfRule>
  </conditionalFormatting>
  <conditionalFormatting sqref="R59">
    <cfRule type="cellIs" dxfId="2417" priority="627" stopIfTrue="1" operator="equal">
      <formula>"Very High"</formula>
    </cfRule>
    <cfRule type="cellIs" dxfId="2416" priority="628" stopIfTrue="1" operator="equal">
      <formula>"High"</formula>
    </cfRule>
    <cfRule type="cellIs" dxfId="2415" priority="629" stopIfTrue="1" operator="equal">
      <formula>"Moderate"</formula>
    </cfRule>
  </conditionalFormatting>
  <conditionalFormatting sqref="L60">
    <cfRule type="cellIs" dxfId="2414" priority="624" stopIfTrue="1" operator="equal">
      <formula>"Very High"</formula>
    </cfRule>
    <cfRule type="cellIs" dxfId="2413" priority="625" stopIfTrue="1" operator="equal">
      <formula>"High"</formula>
    </cfRule>
    <cfRule type="cellIs" dxfId="2412" priority="626" stopIfTrue="1" operator="equal">
      <formula>"Moderate"</formula>
    </cfRule>
  </conditionalFormatting>
  <conditionalFormatting sqref="R60">
    <cfRule type="cellIs" dxfId="2411" priority="621" stopIfTrue="1" operator="equal">
      <formula>"Very High"</formula>
    </cfRule>
    <cfRule type="cellIs" dxfId="2410" priority="622" stopIfTrue="1" operator="equal">
      <formula>"High"</formula>
    </cfRule>
    <cfRule type="cellIs" dxfId="2409" priority="623" stopIfTrue="1" operator="equal">
      <formula>"Moderate"</formula>
    </cfRule>
  </conditionalFormatting>
  <conditionalFormatting sqref="L61:L68">
    <cfRule type="cellIs" dxfId="2408" priority="618" stopIfTrue="1" operator="equal">
      <formula>"Very High"</formula>
    </cfRule>
    <cfRule type="cellIs" dxfId="2407" priority="619" stopIfTrue="1" operator="equal">
      <formula>"High"</formula>
    </cfRule>
    <cfRule type="cellIs" dxfId="2406" priority="620" stopIfTrue="1" operator="equal">
      <formula>"Moderate"</formula>
    </cfRule>
  </conditionalFormatting>
  <conditionalFormatting sqref="R61:R68">
    <cfRule type="cellIs" dxfId="2405" priority="615" stopIfTrue="1" operator="equal">
      <formula>"Very High"</formula>
    </cfRule>
    <cfRule type="cellIs" dxfId="2404" priority="616" stopIfTrue="1" operator="equal">
      <formula>"High"</formula>
    </cfRule>
    <cfRule type="cellIs" dxfId="2403" priority="617" stopIfTrue="1" operator="equal">
      <formula>"Moderate"</formula>
    </cfRule>
  </conditionalFormatting>
  <conditionalFormatting sqref="AF58">
    <cfRule type="cellIs" dxfId="2402" priority="612" stopIfTrue="1" operator="equal">
      <formula>"Very High"</formula>
    </cfRule>
    <cfRule type="cellIs" dxfId="2401" priority="613" stopIfTrue="1" operator="equal">
      <formula>"High"</formula>
    </cfRule>
    <cfRule type="cellIs" dxfId="2400" priority="614" stopIfTrue="1" operator="equal">
      <formula>"Moderate"</formula>
    </cfRule>
  </conditionalFormatting>
  <conditionalFormatting sqref="AL58">
    <cfRule type="cellIs" dxfId="2399" priority="609" stopIfTrue="1" operator="equal">
      <formula>"Very High"</formula>
    </cfRule>
    <cfRule type="cellIs" dxfId="2398" priority="610" stopIfTrue="1" operator="equal">
      <formula>"High"</formula>
    </cfRule>
    <cfRule type="cellIs" dxfId="2397" priority="611" stopIfTrue="1" operator="equal">
      <formula>"Moderate"</formula>
    </cfRule>
  </conditionalFormatting>
  <conditionalFormatting sqref="AF59">
    <cfRule type="cellIs" dxfId="2396" priority="606" stopIfTrue="1" operator="equal">
      <formula>"Very High"</formula>
    </cfRule>
    <cfRule type="cellIs" dxfId="2395" priority="607" stopIfTrue="1" operator="equal">
      <formula>"High"</formula>
    </cfRule>
    <cfRule type="cellIs" dxfId="2394" priority="608" stopIfTrue="1" operator="equal">
      <formula>"Moderate"</formula>
    </cfRule>
  </conditionalFormatting>
  <conditionalFormatting sqref="AL59">
    <cfRule type="cellIs" dxfId="2393" priority="603" stopIfTrue="1" operator="equal">
      <formula>"Very High"</formula>
    </cfRule>
    <cfRule type="cellIs" dxfId="2392" priority="604" stopIfTrue="1" operator="equal">
      <formula>"High"</formula>
    </cfRule>
    <cfRule type="cellIs" dxfId="2391" priority="605" stopIfTrue="1" operator="equal">
      <formula>"Moderate"</formula>
    </cfRule>
  </conditionalFormatting>
  <conditionalFormatting sqref="AF60">
    <cfRule type="cellIs" dxfId="2390" priority="600" stopIfTrue="1" operator="equal">
      <formula>"Very High"</formula>
    </cfRule>
    <cfRule type="cellIs" dxfId="2389" priority="601" stopIfTrue="1" operator="equal">
      <formula>"High"</formula>
    </cfRule>
    <cfRule type="cellIs" dxfId="2388" priority="602" stopIfTrue="1" operator="equal">
      <formula>"Moderate"</formula>
    </cfRule>
  </conditionalFormatting>
  <conditionalFormatting sqref="AL60">
    <cfRule type="cellIs" dxfId="2387" priority="597" stopIfTrue="1" operator="equal">
      <formula>"Very High"</formula>
    </cfRule>
    <cfRule type="cellIs" dxfId="2386" priority="598" stopIfTrue="1" operator="equal">
      <formula>"High"</formula>
    </cfRule>
    <cfRule type="cellIs" dxfId="2385" priority="599" stopIfTrue="1" operator="equal">
      <formula>"Moderate"</formula>
    </cfRule>
  </conditionalFormatting>
  <conditionalFormatting sqref="AF61">
    <cfRule type="cellIs" dxfId="2384" priority="594" stopIfTrue="1" operator="equal">
      <formula>"Very High"</formula>
    </cfRule>
    <cfRule type="cellIs" dxfId="2383" priority="595" stopIfTrue="1" operator="equal">
      <formula>"High"</formula>
    </cfRule>
    <cfRule type="cellIs" dxfId="2382" priority="596" stopIfTrue="1" operator="equal">
      <formula>"Moderate"</formula>
    </cfRule>
  </conditionalFormatting>
  <conditionalFormatting sqref="AL61">
    <cfRule type="cellIs" dxfId="2381" priority="591" stopIfTrue="1" operator="equal">
      <formula>"Very High"</formula>
    </cfRule>
    <cfRule type="cellIs" dxfId="2380" priority="592" stopIfTrue="1" operator="equal">
      <formula>"High"</formula>
    </cfRule>
    <cfRule type="cellIs" dxfId="2379" priority="593" stopIfTrue="1" operator="equal">
      <formula>"Moderate"</formula>
    </cfRule>
  </conditionalFormatting>
  <conditionalFormatting sqref="AZ58">
    <cfRule type="cellIs" dxfId="2378" priority="588" stopIfTrue="1" operator="equal">
      <formula>"Very High"</formula>
    </cfRule>
    <cfRule type="cellIs" dxfId="2377" priority="589" stopIfTrue="1" operator="equal">
      <formula>"High"</formula>
    </cfRule>
    <cfRule type="cellIs" dxfId="2376" priority="590" stopIfTrue="1" operator="equal">
      <formula>"Moderate"</formula>
    </cfRule>
  </conditionalFormatting>
  <conditionalFormatting sqref="BF58">
    <cfRule type="cellIs" dxfId="2375" priority="585" stopIfTrue="1" operator="equal">
      <formula>"Very High"</formula>
    </cfRule>
    <cfRule type="cellIs" dxfId="2374" priority="586" stopIfTrue="1" operator="equal">
      <formula>"High"</formula>
    </cfRule>
    <cfRule type="cellIs" dxfId="2373" priority="587" stopIfTrue="1" operator="equal">
      <formula>"Moderate"</formula>
    </cfRule>
  </conditionalFormatting>
  <conditionalFormatting sqref="AZ59">
    <cfRule type="cellIs" dxfId="2372" priority="582" stopIfTrue="1" operator="equal">
      <formula>"Very High"</formula>
    </cfRule>
    <cfRule type="cellIs" dxfId="2371" priority="583" stopIfTrue="1" operator="equal">
      <formula>"High"</formula>
    </cfRule>
    <cfRule type="cellIs" dxfId="2370" priority="584" stopIfTrue="1" operator="equal">
      <formula>"Moderate"</formula>
    </cfRule>
  </conditionalFormatting>
  <conditionalFormatting sqref="BF59">
    <cfRule type="cellIs" dxfId="2369" priority="579" stopIfTrue="1" operator="equal">
      <formula>"Very High"</formula>
    </cfRule>
    <cfRule type="cellIs" dxfId="2368" priority="580" stopIfTrue="1" operator="equal">
      <formula>"High"</formula>
    </cfRule>
    <cfRule type="cellIs" dxfId="2367" priority="581" stopIfTrue="1" operator="equal">
      <formula>"Moderate"</formula>
    </cfRule>
  </conditionalFormatting>
  <conditionalFormatting sqref="AZ60">
    <cfRule type="cellIs" dxfId="2366" priority="576" stopIfTrue="1" operator="equal">
      <formula>"Very High"</formula>
    </cfRule>
    <cfRule type="cellIs" dxfId="2365" priority="577" stopIfTrue="1" operator="equal">
      <formula>"High"</formula>
    </cfRule>
    <cfRule type="cellIs" dxfId="2364" priority="578" stopIfTrue="1" operator="equal">
      <formula>"Moderate"</formula>
    </cfRule>
  </conditionalFormatting>
  <conditionalFormatting sqref="BF60">
    <cfRule type="cellIs" dxfId="2363" priority="573" stopIfTrue="1" operator="equal">
      <formula>"Very High"</formula>
    </cfRule>
    <cfRule type="cellIs" dxfId="2362" priority="574" stopIfTrue="1" operator="equal">
      <formula>"High"</formula>
    </cfRule>
    <cfRule type="cellIs" dxfId="2361" priority="575" stopIfTrue="1" operator="equal">
      <formula>"Moderate"</formula>
    </cfRule>
  </conditionalFormatting>
  <conditionalFormatting sqref="AZ61">
    <cfRule type="cellIs" dxfId="2360" priority="570" stopIfTrue="1" operator="equal">
      <formula>"Very High"</formula>
    </cfRule>
    <cfRule type="cellIs" dxfId="2359" priority="571" stopIfTrue="1" operator="equal">
      <formula>"High"</formula>
    </cfRule>
    <cfRule type="cellIs" dxfId="2358" priority="572" stopIfTrue="1" operator="equal">
      <formula>"Moderate"</formula>
    </cfRule>
  </conditionalFormatting>
  <conditionalFormatting sqref="BF61">
    <cfRule type="cellIs" dxfId="2357" priority="567" stopIfTrue="1" operator="equal">
      <formula>"Very High"</formula>
    </cfRule>
    <cfRule type="cellIs" dxfId="2356" priority="568" stopIfTrue="1" operator="equal">
      <formula>"High"</formula>
    </cfRule>
    <cfRule type="cellIs" dxfId="2355" priority="569" stopIfTrue="1" operator="equal">
      <formula>"Moderate"</formula>
    </cfRule>
  </conditionalFormatting>
  <conditionalFormatting sqref="BT58">
    <cfRule type="cellIs" dxfId="2354" priority="564" stopIfTrue="1" operator="equal">
      <formula>"Very High"</formula>
    </cfRule>
    <cfRule type="cellIs" dxfId="2353" priority="565" stopIfTrue="1" operator="equal">
      <formula>"High"</formula>
    </cfRule>
    <cfRule type="cellIs" dxfId="2352" priority="566" stopIfTrue="1" operator="equal">
      <formula>"Moderate"</formula>
    </cfRule>
  </conditionalFormatting>
  <conditionalFormatting sqref="BZ58">
    <cfRule type="cellIs" dxfId="2351" priority="561" stopIfTrue="1" operator="equal">
      <formula>"Very High"</formula>
    </cfRule>
    <cfRule type="cellIs" dxfId="2350" priority="562" stopIfTrue="1" operator="equal">
      <formula>"High"</formula>
    </cfRule>
    <cfRule type="cellIs" dxfId="2349" priority="563" stopIfTrue="1" operator="equal">
      <formula>"Moderate"</formula>
    </cfRule>
  </conditionalFormatting>
  <conditionalFormatting sqref="BT59">
    <cfRule type="cellIs" dxfId="2348" priority="558" stopIfTrue="1" operator="equal">
      <formula>"Very High"</formula>
    </cfRule>
    <cfRule type="cellIs" dxfId="2347" priority="559" stopIfTrue="1" operator="equal">
      <formula>"High"</formula>
    </cfRule>
    <cfRule type="cellIs" dxfId="2346" priority="560" stopIfTrue="1" operator="equal">
      <formula>"Moderate"</formula>
    </cfRule>
  </conditionalFormatting>
  <conditionalFormatting sqref="BZ59">
    <cfRule type="cellIs" dxfId="2345" priority="555" stopIfTrue="1" operator="equal">
      <formula>"Very High"</formula>
    </cfRule>
    <cfRule type="cellIs" dxfId="2344" priority="556" stopIfTrue="1" operator="equal">
      <formula>"High"</formula>
    </cfRule>
    <cfRule type="cellIs" dxfId="2343" priority="557" stopIfTrue="1" operator="equal">
      <formula>"Moderate"</formula>
    </cfRule>
  </conditionalFormatting>
  <conditionalFormatting sqref="BT60">
    <cfRule type="cellIs" dxfId="2342" priority="552" stopIfTrue="1" operator="equal">
      <formula>"Very High"</formula>
    </cfRule>
    <cfRule type="cellIs" dxfId="2341" priority="553" stopIfTrue="1" operator="equal">
      <formula>"High"</formula>
    </cfRule>
    <cfRule type="cellIs" dxfId="2340" priority="554" stopIfTrue="1" operator="equal">
      <formula>"Moderate"</formula>
    </cfRule>
  </conditionalFormatting>
  <conditionalFormatting sqref="BZ60">
    <cfRule type="cellIs" dxfId="2339" priority="549" stopIfTrue="1" operator="equal">
      <formula>"Very High"</formula>
    </cfRule>
    <cfRule type="cellIs" dxfId="2338" priority="550" stopIfTrue="1" operator="equal">
      <formula>"High"</formula>
    </cfRule>
    <cfRule type="cellIs" dxfId="2337" priority="551" stopIfTrue="1" operator="equal">
      <formula>"Moderate"</formula>
    </cfRule>
  </conditionalFormatting>
  <conditionalFormatting sqref="BT61">
    <cfRule type="cellIs" dxfId="2336" priority="546" stopIfTrue="1" operator="equal">
      <formula>"Very High"</formula>
    </cfRule>
    <cfRule type="cellIs" dxfId="2335" priority="547" stopIfTrue="1" operator="equal">
      <formula>"High"</formula>
    </cfRule>
    <cfRule type="cellIs" dxfId="2334" priority="548" stopIfTrue="1" operator="equal">
      <formula>"Moderate"</formula>
    </cfRule>
  </conditionalFormatting>
  <conditionalFormatting sqref="BZ61">
    <cfRule type="cellIs" dxfId="2333" priority="543" stopIfTrue="1" operator="equal">
      <formula>"Very High"</formula>
    </cfRule>
    <cfRule type="cellIs" dxfId="2332" priority="544" stopIfTrue="1" operator="equal">
      <formula>"High"</formula>
    </cfRule>
    <cfRule type="cellIs" dxfId="2331" priority="545" stopIfTrue="1" operator="equal">
      <formula>"Moderate"</formula>
    </cfRule>
  </conditionalFormatting>
  <conditionalFormatting sqref="CO58">
    <cfRule type="cellIs" dxfId="2330" priority="540" stopIfTrue="1" operator="equal">
      <formula>"Very High"</formula>
    </cfRule>
    <cfRule type="cellIs" dxfId="2329" priority="541" stopIfTrue="1" operator="equal">
      <formula>"High"</formula>
    </cfRule>
    <cfRule type="cellIs" dxfId="2328" priority="542" stopIfTrue="1" operator="equal">
      <formula>"Moderate"</formula>
    </cfRule>
  </conditionalFormatting>
  <conditionalFormatting sqref="CU58">
    <cfRule type="cellIs" dxfId="2327" priority="537" stopIfTrue="1" operator="equal">
      <formula>"Very High"</formula>
    </cfRule>
    <cfRule type="cellIs" dxfId="2326" priority="538" stopIfTrue="1" operator="equal">
      <formula>"High"</formula>
    </cfRule>
    <cfRule type="cellIs" dxfId="2325" priority="539" stopIfTrue="1" operator="equal">
      <formula>"Moderate"</formula>
    </cfRule>
  </conditionalFormatting>
  <conditionalFormatting sqref="CO59">
    <cfRule type="cellIs" dxfId="2324" priority="534" stopIfTrue="1" operator="equal">
      <formula>"Very High"</formula>
    </cfRule>
    <cfRule type="cellIs" dxfId="2323" priority="535" stopIfTrue="1" operator="equal">
      <formula>"High"</formula>
    </cfRule>
    <cfRule type="cellIs" dxfId="2322" priority="536" stopIfTrue="1" operator="equal">
      <formula>"Moderate"</formula>
    </cfRule>
  </conditionalFormatting>
  <conditionalFormatting sqref="CU59">
    <cfRule type="cellIs" dxfId="2321" priority="531" stopIfTrue="1" operator="equal">
      <formula>"Very High"</formula>
    </cfRule>
    <cfRule type="cellIs" dxfId="2320" priority="532" stopIfTrue="1" operator="equal">
      <formula>"High"</formula>
    </cfRule>
    <cfRule type="cellIs" dxfId="2319" priority="533" stopIfTrue="1" operator="equal">
      <formula>"Moderate"</formula>
    </cfRule>
  </conditionalFormatting>
  <conditionalFormatting sqref="CO60">
    <cfRule type="cellIs" dxfId="2318" priority="528" stopIfTrue="1" operator="equal">
      <formula>"Very High"</formula>
    </cfRule>
    <cfRule type="cellIs" dxfId="2317" priority="529" stopIfTrue="1" operator="equal">
      <formula>"High"</formula>
    </cfRule>
    <cfRule type="cellIs" dxfId="2316" priority="530" stopIfTrue="1" operator="equal">
      <formula>"Moderate"</formula>
    </cfRule>
  </conditionalFormatting>
  <conditionalFormatting sqref="CU60">
    <cfRule type="cellIs" dxfId="2315" priority="525" stopIfTrue="1" operator="equal">
      <formula>"Very High"</formula>
    </cfRule>
    <cfRule type="cellIs" dxfId="2314" priority="526" stopIfTrue="1" operator="equal">
      <formula>"High"</formula>
    </cfRule>
    <cfRule type="cellIs" dxfId="2313" priority="527" stopIfTrue="1" operator="equal">
      <formula>"Moderate"</formula>
    </cfRule>
  </conditionalFormatting>
  <conditionalFormatting sqref="CO61">
    <cfRule type="cellIs" dxfId="2312" priority="522" stopIfTrue="1" operator="equal">
      <formula>"Very High"</formula>
    </cfRule>
    <cfRule type="cellIs" dxfId="2311" priority="523" stopIfTrue="1" operator="equal">
      <formula>"High"</formula>
    </cfRule>
    <cfRule type="cellIs" dxfId="2310" priority="524" stopIfTrue="1" operator="equal">
      <formula>"Moderate"</formula>
    </cfRule>
  </conditionalFormatting>
  <conditionalFormatting sqref="CU61">
    <cfRule type="cellIs" dxfId="2309" priority="519" stopIfTrue="1" operator="equal">
      <formula>"Very High"</formula>
    </cfRule>
    <cfRule type="cellIs" dxfId="2308" priority="520" stopIfTrue="1" operator="equal">
      <formula>"High"</formula>
    </cfRule>
    <cfRule type="cellIs" dxfId="2307" priority="521" stopIfTrue="1" operator="equal">
      <formula>"Moderate"</formula>
    </cfRule>
  </conditionalFormatting>
  <conditionalFormatting sqref="DK58">
    <cfRule type="cellIs" dxfId="2306" priority="516" stopIfTrue="1" operator="equal">
      <formula>"Very High"</formula>
    </cfRule>
    <cfRule type="cellIs" dxfId="2305" priority="517" stopIfTrue="1" operator="equal">
      <formula>"High"</formula>
    </cfRule>
    <cfRule type="cellIs" dxfId="2304" priority="518" stopIfTrue="1" operator="equal">
      <formula>"Moderate"</formula>
    </cfRule>
  </conditionalFormatting>
  <conditionalFormatting sqref="DQ58">
    <cfRule type="cellIs" dxfId="2303" priority="513" stopIfTrue="1" operator="equal">
      <formula>"Very High"</formula>
    </cfRule>
    <cfRule type="cellIs" dxfId="2302" priority="514" stopIfTrue="1" operator="equal">
      <formula>"High"</formula>
    </cfRule>
    <cfRule type="cellIs" dxfId="2301" priority="515" stopIfTrue="1" operator="equal">
      <formula>"Moderate"</formula>
    </cfRule>
  </conditionalFormatting>
  <conditionalFormatting sqref="DK59">
    <cfRule type="cellIs" dxfId="2300" priority="510" stopIfTrue="1" operator="equal">
      <formula>"Very High"</formula>
    </cfRule>
    <cfRule type="cellIs" dxfId="2299" priority="511" stopIfTrue="1" operator="equal">
      <formula>"High"</formula>
    </cfRule>
    <cfRule type="cellIs" dxfId="2298" priority="512" stopIfTrue="1" operator="equal">
      <formula>"Moderate"</formula>
    </cfRule>
  </conditionalFormatting>
  <conditionalFormatting sqref="DQ59">
    <cfRule type="cellIs" dxfId="2297" priority="507" stopIfTrue="1" operator="equal">
      <formula>"Very High"</formula>
    </cfRule>
    <cfRule type="cellIs" dxfId="2296" priority="508" stopIfTrue="1" operator="equal">
      <formula>"High"</formula>
    </cfRule>
    <cfRule type="cellIs" dxfId="2295" priority="509" stopIfTrue="1" operator="equal">
      <formula>"Moderate"</formula>
    </cfRule>
  </conditionalFormatting>
  <conditionalFormatting sqref="DK60">
    <cfRule type="cellIs" dxfId="2294" priority="504" stopIfTrue="1" operator="equal">
      <formula>"Very High"</formula>
    </cfRule>
    <cfRule type="cellIs" dxfId="2293" priority="505" stopIfTrue="1" operator="equal">
      <formula>"High"</formula>
    </cfRule>
    <cfRule type="cellIs" dxfId="2292" priority="506" stopIfTrue="1" operator="equal">
      <formula>"Moderate"</formula>
    </cfRule>
  </conditionalFormatting>
  <conditionalFormatting sqref="DQ60">
    <cfRule type="cellIs" dxfId="2291" priority="501" stopIfTrue="1" operator="equal">
      <formula>"Very High"</formula>
    </cfRule>
    <cfRule type="cellIs" dxfId="2290" priority="502" stopIfTrue="1" operator="equal">
      <formula>"High"</formula>
    </cfRule>
    <cfRule type="cellIs" dxfId="2289" priority="503" stopIfTrue="1" operator="equal">
      <formula>"Moderate"</formula>
    </cfRule>
  </conditionalFormatting>
  <conditionalFormatting sqref="DK61">
    <cfRule type="cellIs" dxfId="2288" priority="498" stopIfTrue="1" operator="equal">
      <formula>"Very High"</formula>
    </cfRule>
    <cfRule type="cellIs" dxfId="2287" priority="499" stopIfTrue="1" operator="equal">
      <formula>"High"</formula>
    </cfRule>
    <cfRule type="cellIs" dxfId="2286" priority="500" stopIfTrue="1" operator="equal">
      <formula>"Moderate"</formula>
    </cfRule>
  </conditionalFormatting>
  <conditionalFormatting sqref="DQ61">
    <cfRule type="cellIs" dxfId="2285" priority="495" stopIfTrue="1" operator="equal">
      <formula>"Very High"</formula>
    </cfRule>
    <cfRule type="cellIs" dxfId="2284" priority="496" stopIfTrue="1" operator="equal">
      <formula>"High"</formula>
    </cfRule>
    <cfRule type="cellIs" dxfId="2283" priority="497" stopIfTrue="1" operator="equal">
      <formula>"Moderate"</formula>
    </cfRule>
  </conditionalFormatting>
  <conditionalFormatting sqref="EF58">
    <cfRule type="cellIs" dxfId="2282" priority="492" stopIfTrue="1" operator="equal">
      <formula>"Very High"</formula>
    </cfRule>
    <cfRule type="cellIs" dxfId="2281" priority="493" stopIfTrue="1" operator="equal">
      <formula>"High"</formula>
    </cfRule>
    <cfRule type="cellIs" dxfId="2280" priority="494" stopIfTrue="1" operator="equal">
      <formula>"Moderate"</formula>
    </cfRule>
  </conditionalFormatting>
  <conditionalFormatting sqref="EL58">
    <cfRule type="cellIs" dxfId="2279" priority="489" stopIfTrue="1" operator="equal">
      <formula>"Very High"</formula>
    </cfRule>
    <cfRule type="cellIs" dxfId="2278" priority="490" stopIfTrue="1" operator="equal">
      <formula>"High"</formula>
    </cfRule>
    <cfRule type="cellIs" dxfId="2277" priority="491" stopIfTrue="1" operator="equal">
      <formula>"Moderate"</formula>
    </cfRule>
  </conditionalFormatting>
  <conditionalFormatting sqref="EF59">
    <cfRule type="cellIs" dxfId="2276" priority="486" stopIfTrue="1" operator="equal">
      <formula>"Very High"</formula>
    </cfRule>
    <cfRule type="cellIs" dxfId="2275" priority="487" stopIfTrue="1" operator="equal">
      <formula>"High"</formula>
    </cfRule>
    <cfRule type="cellIs" dxfId="2274" priority="488" stopIfTrue="1" operator="equal">
      <formula>"Moderate"</formula>
    </cfRule>
  </conditionalFormatting>
  <conditionalFormatting sqref="EL59">
    <cfRule type="cellIs" dxfId="2273" priority="483" stopIfTrue="1" operator="equal">
      <formula>"Very High"</formula>
    </cfRule>
    <cfRule type="cellIs" dxfId="2272" priority="484" stopIfTrue="1" operator="equal">
      <formula>"High"</formula>
    </cfRule>
    <cfRule type="cellIs" dxfId="2271" priority="485" stopIfTrue="1" operator="equal">
      <formula>"Moderate"</formula>
    </cfRule>
  </conditionalFormatting>
  <conditionalFormatting sqref="EF60">
    <cfRule type="cellIs" dxfId="2270" priority="480" stopIfTrue="1" operator="equal">
      <formula>"Very High"</formula>
    </cfRule>
    <cfRule type="cellIs" dxfId="2269" priority="481" stopIfTrue="1" operator="equal">
      <formula>"High"</formula>
    </cfRule>
    <cfRule type="cellIs" dxfId="2268" priority="482" stopIfTrue="1" operator="equal">
      <formula>"Moderate"</formula>
    </cfRule>
  </conditionalFormatting>
  <conditionalFormatting sqref="EL60">
    <cfRule type="cellIs" dxfId="2267" priority="477" stopIfTrue="1" operator="equal">
      <formula>"Very High"</formula>
    </cfRule>
    <cfRule type="cellIs" dxfId="2266" priority="478" stopIfTrue="1" operator="equal">
      <formula>"High"</formula>
    </cfRule>
    <cfRule type="cellIs" dxfId="2265" priority="479" stopIfTrue="1" operator="equal">
      <formula>"Moderate"</formula>
    </cfRule>
  </conditionalFormatting>
  <conditionalFormatting sqref="EF61">
    <cfRule type="cellIs" dxfId="2264" priority="474" stopIfTrue="1" operator="equal">
      <formula>"Very High"</formula>
    </cfRule>
    <cfRule type="cellIs" dxfId="2263" priority="475" stopIfTrue="1" operator="equal">
      <formula>"High"</formula>
    </cfRule>
    <cfRule type="cellIs" dxfId="2262" priority="476" stopIfTrue="1" operator="equal">
      <formula>"Moderate"</formula>
    </cfRule>
  </conditionalFormatting>
  <conditionalFormatting sqref="EL61">
    <cfRule type="cellIs" dxfId="2261" priority="471" stopIfTrue="1" operator="equal">
      <formula>"Very High"</formula>
    </cfRule>
    <cfRule type="cellIs" dxfId="2260" priority="472" stopIfTrue="1" operator="equal">
      <formula>"High"</formula>
    </cfRule>
    <cfRule type="cellIs" dxfId="2259" priority="473" stopIfTrue="1" operator="equal">
      <formula>"Moderate"</formula>
    </cfRule>
  </conditionalFormatting>
  <conditionalFormatting sqref="FA58">
    <cfRule type="cellIs" dxfId="2258" priority="468" stopIfTrue="1" operator="equal">
      <formula>"Very High"</formula>
    </cfRule>
    <cfRule type="cellIs" dxfId="2257" priority="469" stopIfTrue="1" operator="equal">
      <formula>"High"</formula>
    </cfRule>
    <cfRule type="cellIs" dxfId="2256" priority="470" stopIfTrue="1" operator="equal">
      <formula>"Moderate"</formula>
    </cfRule>
  </conditionalFormatting>
  <conditionalFormatting sqref="FG58">
    <cfRule type="cellIs" dxfId="2255" priority="465" stopIfTrue="1" operator="equal">
      <formula>"Very High"</formula>
    </cfRule>
    <cfRule type="cellIs" dxfId="2254" priority="466" stopIfTrue="1" operator="equal">
      <formula>"High"</formula>
    </cfRule>
    <cfRule type="cellIs" dxfId="2253" priority="467" stopIfTrue="1" operator="equal">
      <formula>"Moderate"</formula>
    </cfRule>
  </conditionalFormatting>
  <conditionalFormatting sqref="FA59">
    <cfRule type="cellIs" dxfId="2252" priority="462" stopIfTrue="1" operator="equal">
      <formula>"Very High"</formula>
    </cfRule>
    <cfRule type="cellIs" dxfId="2251" priority="463" stopIfTrue="1" operator="equal">
      <formula>"High"</formula>
    </cfRule>
    <cfRule type="cellIs" dxfId="2250" priority="464" stopIfTrue="1" operator="equal">
      <formula>"Moderate"</formula>
    </cfRule>
  </conditionalFormatting>
  <conditionalFormatting sqref="FG59">
    <cfRule type="cellIs" dxfId="2249" priority="459" stopIfTrue="1" operator="equal">
      <formula>"Very High"</formula>
    </cfRule>
    <cfRule type="cellIs" dxfId="2248" priority="460" stopIfTrue="1" operator="equal">
      <formula>"High"</formula>
    </cfRule>
    <cfRule type="cellIs" dxfId="2247" priority="461" stopIfTrue="1" operator="equal">
      <formula>"Moderate"</formula>
    </cfRule>
  </conditionalFormatting>
  <conditionalFormatting sqref="FA60">
    <cfRule type="cellIs" dxfId="2246" priority="456" stopIfTrue="1" operator="equal">
      <formula>"Very High"</formula>
    </cfRule>
    <cfRule type="cellIs" dxfId="2245" priority="457" stopIfTrue="1" operator="equal">
      <formula>"High"</formula>
    </cfRule>
    <cfRule type="cellIs" dxfId="2244" priority="458" stopIfTrue="1" operator="equal">
      <formula>"Moderate"</formula>
    </cfRule>
  </conditionalFormatting>
  <conditionalFormatting sqref="FG60">
    <cfRule type="cellIs" dxfId="2243" priority="453" stopIfTrue="1" operator="equal">
      <formula>"Very High"</formula>
    </cfRule>
    <cfRule type="cellIs" dxfId="2242" priority="454" stopIfTrue="1" operator="equal">
      <formula>"High"</formula>
    </cfRule>
    <cfRule type="cellIs" dxfId="2241" priority="455" stopIfTrue="1" operator="equal">
      <formula>"Moderate"</formula>
    </cfRule>
  </conditionalFormatting>
  <conditionalFormatting sqref="FA61">
    <cfRule type="cellIs" dxfId="2240" priority="450" stopIfTrue="1" operator="equal">
      <formula>"Very High"</formula>
    </cfRule>
    <cfRule type="cellIs" dxfId="2239" priority="451" stopIfTrue="1" operator="equal">
      <formula>"High"</formula>
    </cfRule>
    <cfRule type="cellIs" dxfId="2238" priority="452" stopIfTrue="1" operator="equal">
      <formula>"Moderate"</formula>
    </cfRule>
  </conditionalFormatting>
  <conditionalFormatting sqref="FG61">
    <cfRule type="cellIs" dxfId="2237" priority="447" stopIfTrue="1" operator="equal">
      <formula>"Very High"</formula>
    </cfRule>
    <cfRule type="cellIs" dxfId="2236" priority="448" stopIfTrue="1" operator="equal">
      <formula>"High"</formula>
    </cfRule>
    <cfRule type="cellIs" dxfId="2235" priority="449" stopIfTrue="1" operator="equal">
      <formula>"Moderate"</formula>
    </cfRule>
  </conditionalFormatting>
  <conditionalFormatting sqref="FV58">
    <cfRule type="cellIs" dxfId="2234" priority="444" stopIfTrue="1" operator="equal">
      <formula>"Very High"</formula>
    </cfRule>
    <cfRule type="cellIs" dxfId="2233" priority="445" stopIfTrue="1" operator="equal">
      <formula>"High"</formula>
    </cfRule>
    <cfRule type="cellIs" dxfId="2232" priority="446" stopIfTrue="1" operator="equal">
      <formula>"Moderate"</formula>
    </cfRule>
  </conditionalFormatting>
  <conditionalFormatting sqref="GB58">
    <cfRule type="cellIs" dxfId="2231" priority="441" stopIfTrue="1" operator="equal">
      <formula>"Very High"</formula>
    </cfRule>
    <cfRule type="cellIs" dxfId="2230" priority="442" stopIfTrue="1" operator="equal">
      <formula>"High"</formula>
    </cfRule>
    <cfRule type="cellIs" dxfId="2229" priority="443" stopIfTrue="1" operator="equal">
      <formula>"Moderate"</formula>
    </cfRule>
  </conditionalFormatting>
  <conditionalFormatting sqref="FV59">
    <cfRule type="cellIs" dxfId="2228" priority="438" stopIfTrue="1" operator="equal">
      <formula>"Very High"</formula>
    </cfRule>
    <cfRule type="cellIs" dxfId="2227" priority="439" stopIfTrue="1" operator="equal">
      <formula>"High"</formula>
    </cfRule>
    <cfRule type="cellIs" dxfId="2226" priority="440" stopIfTrue="1" operator="equal">
      <formula>"Moderate"</formula>
    </cfRule>
  </conditionalFormatting>
  <conditionalFormatting sqref="GB59">
    <cfRule type="cellIs" dxfId="2225" priority="435" stopIfTrue="1" operator="equal">
      <formula>"Very High"</formula>
    </cfRule>
    <cfRule type="cellIs" dxfId="2224" priority="436" stopIfTrue="1" operator="equal">
      <formula>"High"</formula>
    </cfRule>
    <cfRule type="cellIs" dxfId="2223" priority="437" stopIfTrue="1" operator="equal">
      <formula>"Moderate"</formula>
    </cfRule>
  </conditionalFormatting>
  <conditionalFormatting sqref="FV60">
    <cfRule type="cellIs" dxfId="2222" priority="432" stopIfTrue="1" operator="equal">
      <formula>"Very High"</formula>
    </cfRule>
    <cfRule type="cellIs" dxfId="2221" priority="433" stopIfTrue="1" operator="equal">
      <formula>"High"</formula>
    </cfRule>
    <cfRule type="cellIs" dxfId="2220" priority="434" stopIfTrue="1" operator="equal">
      <formula>"Moderate"</formula>
    </cfRule>
  </conditionalFormatting>
  <conditionalFormatting sqref="GB60">
    <cfRule type="cellIs" dxfId="2219" priority="429" stopIfTrue="1" operator="equal">
      <formula>"Very High"</formula>
    </cfRule>
    <cfRule type="cellIs" dxfId="2218" priority="430" stopIfTrue="1" operator="equal">
      <formula>"High"</formula>
    </cfRule>
    <cfRule type="cellIs" dxfId="2217" priority="431" stopIfTrue="1" operator="equal">
      <formula>"Moderate"</formula>
    </cfRule>
  </conditionalFormatting>
  <conditionalFormatting sqref="FV61">
    <cfRule type="cellIs" dxfId="2216" priority="426" stopIfTrue="1" operator="equal">
      <formula>"Very High"</formula>
    </cfRule>
    <cfRule type="cellIs" dxfId="2215" priority="427" stopIfTrue="1" operator="equal">
      <formula>"High"</formula>
    </cfRule>
    <cfRule type="cellIs" dxfId="2214" priority="428" stopIfTrue="1" operator="equal">
      <formula>"Moderate"</formula>
    </cfRule>
  </conditionalFormatting>
  <conditionalFormatting sqref="GB61">
    <cfRule type="cellIs" dxfId="2213" priority="423" stopIfTrue="1" operator="equal">
      <formula>"Very High"</formula>
    </cfRule>
    <cfRule type="cellIs" dxfId="2212" priority="424" stopIfTrue="1" operator="equal">
      <formula>"High"</formula>
    </cfRule>
    <cfRule type="cellIs" dxfId="2211" priority="425" stopIfTrue="1" operator="equal">
      <formula>"Moderate"</formula>
    </cfRule>
  </conditionalFormatting>
  <conditionalFormatting sqref="GQ58">
    <cfRule type="cellIs" dxfId="2210" priority="420" stopIfTrue="1" operator="equal">
      <formula>"Very High"</formula>
    </cfRule>
    <cfRule type="cellIs" dxfId="2209" priority="421" stopIfTrue="1" operator="equal">
      <formula>"High"</formula>
    </cfRule>
    <cfRule type="cellIs" dxfId="2208" priority="422" stopIfTrue="1" operator="equal">
      <formula>"Moderate"</formula>
    </cfRule>
  </conditionalFormatting>
  <conditionalFormatting sqref="GW58">
    <cfRule type="cellIs" dxfId="2207" priority="417" stopIfTrue="1" operator="equal">
      <formula>"Very High"</formula>
    </cfRule>
    <cfRule type="cellIs" dxfId="2206" priority="418" stopIfTrue="1" operator="equal">
      <formula>"High"</formula>
    </cfRule>
    <cfRule type="cellIs" dxfId="2205" priority="419" stopIfTrue="1" operator="equal">
      <formula>"Moderate"</formula>
    </cfRule>
  </conditionalFormatting>
  <conditionalFormatting sqref="GQ59">
    <cfRule type="cellIs" dxfId="2204" priority="414" stopIfTrue="1" operator="equal">
      <formula>"Very High"</formula>
    </cfRule>
    <cfRule type="cellIs" dxfId="2203" priority="415" stopIfTrue="1" operator="equal">
      <formula>"High"</formula>
    </cfRule>
    <cfRule type="cellIs" dxfId="2202" priority="416" stopIfTrue="1" operator="equal">
      <formula>"Moderate"</formula>
    </cfRule>
  </conditionalFormatting>
  <conditionalFormatting sqref="GW59">
    <cfRule type="cellIs" dxfId="2201" priority="411" stopIfTrue="1" operator="equal">
      <formula>"Very High"</formula>
    </cfRule>
    <cfRule type="cellIs" dxfId="2200" priority="412" stopIfTrue="1" operator="equal">
      <formula>"High"</formula>
    </cfRule>
    <cfRule type="cellIs" dxfId="2199" priority="413" stopIfTrue="1" operator="equal">
      <formula>"Moderate"</formula>
    </cfRule>
  </conditionalFormatting>
  <conditionalFormatting sqref="GQ60">
    <cfRule type="cellIs" dxfId="2198" priority="408" stopIfTrue="1" operator="equal">
      <formula>"Very High"</formula>
    </cfRule>
    <cfRule type="cellIs" dxfId="2197" priority="409" stopIfTrue="1" operator="equal">
      <formula>"High"</formula>
    </cfRule>
    <cfRule type="cellIs" dxfId="2196" priority="410" stopIfTrue="1" operator="equal">
      <formula>"Moderate"</formula>
    </cfRule>
  </conditionalFormatting>
  <conditionalFormatting sqref="GW60">
    <cfRule type="cellIs" dxfId="2195" priority="405" stopIfTrue="1" operator="equal">
      <formula>"Very High"</formula>
    </cfRule>
    <cfRule type="cellIs" dxfId="2194" priority="406" stopIfTrue="1" operator="equal">
      <formula>"High"</formula>
    </cfRule>
    <cfRule type="cellIs" dxfId="2193" priority="407" stopIfTrue="1" operator="equal">
      <formula>"Moderate"</formula>
    </cfRule>
  </conditionalFormatting>
  <conditionalFormatting sqref="GQ61">
    <cfRule type="cellIs" dxfId="2192" priority="402" stopIfTrue="1" operator="equal">
      <formula>"Very High"</formula>
    </cfRule>
    <cfRule type="cellIs" dxfId="2191" priority="403" stopIfTrue="1" operator="equal">
      <formula>"High"</formula>
    </cfRule>
    <cfRule type="cellIs" dxfId="2190" priority="404" stopIfTrue="1" operator="equal">
      <formula>"Moderate"</formula>
    </cfRule>
  </conditionalFormatting>
  <conditionalFormatting sqref="GW61">
    <cfRule type="cellIs" dxfId="2189" priority="399" stopIfTrue="1" operator="equal">
      <formula>"Very High"</formula>
    </cfRule>
    <cfRule type="cellIs" dxfId="2188" priority="400" stopIfTrue="1" operator="equal">
      <formula>"High"</formula>
    </cfRule>
    <cfRule type="cellIs" dxfId="2187" priority="401" stopIfTrue="1" operator="equal">
      <formula>"Moderate"</formula>
    </cfRule>
  </conditionalFormatting>
  <conditionalFormatting sqref="AF62:AF63">
    <cfRule type="cellIs" dxfId="2186" priority="396" stopIfTrue="1" operator="equal">
      <formula>"Very High"</formula>
    </cfRule>
    <cfRule type="cellIs" dxfId="2185" priority="397" stopIfTrue="1" operator="equal">
      <formula>"High"</formula>
    </cfRule>
    <cfRule type="cellIs" dxfId="2184" priority="398" stopIfTrue="1" operator="equal">
      <formula>"Moderate"</formula>
    </cfRule>
  </conditionalFormatting>
  <conditionalFormatting sqref="AL62:AL63">
    <cfRule type="cellIs" dxfId="2183" priority="393" stopIfTrue="1" operator="equal">
      <formula>"Very High"</formula>
    </cfRule>
    <cfRule type="cellIs" dxfId="2182" priority="394" stopIfTrue="1" operator="equal">
      <formula>"High"</formula>
    </cfRule>
    <cfRule type="cellIs" dxfId="2181" priority="395" stopIfTrue="1" operator="equal">
      <formula>"Moderate"</formula>
    </cfRule>
  </conditionalFormatting>
  <conditionalFormatting sqref="AM62">
    <cfRule type="cellIs" dxfId="2180" priority="390" stopIfTrue="1" operator="equal">
      <formula>"Very High"</formula>
    </cfRule>
    <cfRule type="cellIs" dxfId="2179" priority="391" stopIfTrue="1" operator="equal">
      <formula>"High"</formula>
    </cfRule>
    <cfRule type="cellIs" dxfId="2178" priority="392" stopIfTrue="1" operator="equal">
      <formula>"Moderate"</formula>
    </cfRule>
  </conditionalFormatting>
  <conditionalFormatting sqref="AM62">
    <cfRule type="cellIs" dxfId="2177" priority="389" stopIfTrue="1" operator="equal">
      <formula>"Y"</formula>
    </cfRule>
  </conditionalFormatting>
  <conditionalFormatting sqref="AM63">
    <cfRule type="cellIs" dxfId="2176" priority="386" stopIfTrue="1" operator="equal">
      <formula>"Very High"</formula>
    </cfRule>
    <cfRule type="cellIs" dxfId="2175" priority="387" stopIfTrue="1" operator="equal">
      <formula>"High"</formula>
    </cfRule>
    <cfRule type="cellIs" dxfId="2174" priority="388" stopIfTrue="1" operator="equal">
      <formula>"Moderate"</formula>
    </cfRule>
  </conditionalFormatting>
  <conditionalFormatting sqref="AM63">
    <cfRule type="cellIs" dxfId="2173" priority="385" stopIfTrue="1" operator="equal">
      <formula>"Y"</formula>
    </cfRule>
  </conditionalFormatting>
  <conditionalFormatting sqref="EF62">
    <cfRule type="cellIs" dxfId="2172" priority="382" stopIfTrue="1" operator="equal">
      <formula>"Very High"</formula>
    </cfRule>
    <cfRule type="cellIs" dxfId="2171" priority="383" stopIfTrue="1" operator="equal">
      <formula>"High"</formula>
    </cfRule>
    <cfRule type="cellIs" dxfId="2170" priority="384" stopIfTrue="1" operator="equal">
      <formula>"Moderate"</formula>
    </cfRule>
  </conditionalFormatting>
  <conditionalFormatting sqref="EL62">
    <cfRule type="cellIs" dxfId="2169" priority="379" stopIfTrue="1" operator="equal">
      <formula>"Very High"</formula>
    </cfRule>
    <cfRule type="cellIs" dxfId="2168" priority="380" stopIfTrue="1" operator="equal">
      <formula>"High"</formula>
    </cfRule>
    <cfRule type="cellIs" dxfId="2167" priority="381" stopIfTrue="1" operator="equal">
      <formula>"Moderate"</formula>
    </cfRule>
  </conditionalFormatting>
  <conditionalFormatting sqref="EF63">
    <cfRule type="cellIs" dxfId="2166" priority="376" stopIfTrue="1" operator="equal">
      <formula>"Very High"</formula>
    </cfRule>
    <cfRule type="cellIs" dxfId="2165" priority="377" stopIfTrue="1" operator="equal">
      <formula>"High"</formula>
    </cfRule>
    <cfRule type="cellIs" dxfId="2164" priority="378" stopIfTrue="1" operator="equal">
      <formula>"Moderate"</formula>
    </cfRule>
  </conditionalFormatting>
  <conditionalFormatting sqref="EL63">
    <cfRule type="cellIs" dxfId="2163" priority="373" stopIfTrue="1" operator="equal">
      <formula>"Very High"</formula>
    </cfRule>
    <cfRule type="cellIs" dxfId="2162" priority="374" stopIfTrue="1" operator="equal">
      <formula>"High"</formula>
    </cfRule>
    <cfRule type="cellIs" dxfId="2161" priority="375" stopIfTrue="1" operator="equal">
      <formula>"Moderate"</formula>
    </cfRule>
  </conditionalFormatting>
  <conditionalFormatting sqref="FA62">
    <cfRule type="cellIs" dxfId="2160" priority="370" stopIfTrue="1" operator="equal">
      <formula>"Very High"</formula>
    </cfRule>
    <cfRule type="cellIs" dxfId="2159" priority="371" stopIfTrue="1" operator="equal">
      <formula>"High"</formula>
    </cfRule>
    <cfRule type="cellIs" dxfId="2158" priority="372" stopIfTrue="1" operator="equal">
      <formula>"Moderate"</formula>
    </cfRule>
  </conditionalFormatting>
  <conditionalFormatting sqref="FG62">
    <cfRule type="cellIs" dxfId="2157" priority="367" stopIfTrue="1" operator="equal">
      <formula>"Very High"</formula>
    </cfRule>
    <cfRule type="cellIs" dxfId="2156" priority="368" stopIfTrue="1" operator="equal">
      <formula>"High"</formula>
    </cfRule>
    <cfRule type="cellIs" dxfId="2155" priority="369" stopIfTrue="1" operator="equal">
      <formula>"Moderate"</formula>
    </cfRule>
  </conditionalFormatting>
  <conditionalFormatting sqref="FA63">
    <cfRule type="cellIs" dxfId="2154" priority="364" stopIfTrue="1" operator="equal">
      <formula>"Very High"</formula>
    </cfRule>
    <cfRule type="cellIs" dxfId="2153" priority="365" stopIfTrue="1" operator="equal">
      <formula>"High"</formula>
    </cfRule>
    <cfRule type="cellIs" dxfId="2152" priority="366" stopIfTrue="1" operator="equal">
      <formula>"Moderate"</formula>
    </cfRule>
  </conditionalFormatting>
  <conditionalFormatting sqref="FG63">
    <cfRule type="cellIs" dxfId="2151" priority="361" stopIfTrue="1" operator="equal">
      <formula>"Very High"</formula>
    </cfRule>
    <cfRule type="cellIs" dxfId="2150" priority="362" stopIfTrue="1" operator="equal">
      <formula>"High"</formula>
    </cfRule>
    <cfRule type="cellIs" dxfId="2149" priority="363" stopIfTrue="1" operator="equal">
      <formula>"Moderate"</formula>
    </cfRule>
  </conditionalFormatting>
  <conditionalFormatting sqref="FV62">
    <cfRule type="cellIs" dxfId="2148" priority="358" stopIfTrue="1" operator="equal">
      <formula>"Very High"</formula>
    </cfRule>
    <cfRule type="cellIs" dxfId="2147" priority="359" stopIfTrue="1" operator="equal">
      <formula>"High"</formula>
    </cfRule>
    <cfRule type="cellIs" dxfId="2146" priority="360" stopIfTrue="1" operator="equal">
      <formula>"Moderate"</formula>
    </cfRule>
  </conditionalFormatting>
  <conditionalFormatting sqref="GB62">
    <cfRule type="cellIs" dxfId="2145" priority="355" stopIfTrue="1" operator="equal">
      <formula>"Very High"</formula>
    </cfRule>
    <cfRule type="cellIs" dxfId="2144" priority="356" stopIfTrue="1" operator="equal">
      <formula>"High"</formula>
    </cfRule>
    <cfRule type="cellIs" dxfId="2143" priority="357" stopIfTrue="1" operator="equal">
      <formula>"Moderate"</formula>
    </cfRule>
  </conditionalFormatting>
  <conditionalFormatting sqref="FV63">
    <cfRule type="cellIs" dxfId="2142" priority="352" stopIfTrue="1" operator="equal">
      <formula>"Very High"</formula>
    </cfRule>
    <cfRule type="cellIs" dxfId="2141" priority="353" stopIfTrue="1" operator="equal">
      <formula>"High"</formula>
    </cfRule>
    <cfRule type="cellIs" dxfId="2140" priority="354" stopIfTrue="1" operator="equal">
      <formula>"Moderate"</formula>
    </cfRule>
  </conditionalFormatting>
  <conditionalFormatting sqref="GB63">
    <cfRule type="cellIs" dxfId="2139" priority="349" stopIfTrue="1" operator="equal">
      <formula>"Very High"</formula>
    </cfRule>
    <cfRule type="cellIs" dxfId="2138" priority="350" stopIfTrue="1" operator="equal">
      <formula>"High"</formula>
    </cfRule>
    <cfRule type="cellIs" dxfId="2137" priority="351" stopIfTrue="1" operator="equal">
      <formula>"Moderate"</formula>
    </cfRule>
  </conditionalFormatting>
  <conditionalFormatting sqref="GQ62">
    <cfRule type="cellIs" dxfId="2136" priority="346" stopIfTrue="1" operator="equal">
      <formula>"Very High"</formula>
    </cfRule>
    <cfRule type="cellIs" dxfId="2135" priority="347" stopIfTrue="1" operator="equal">
      <formula>"High"</formula>
    </cfRule>
    <cfRule type="cellIs" dxfId="2134" priority="348" stopIfTrue="1" operator="equal">
      <formula>"Moderate"</formula>
    </cfRule>
  </conditionalFormatting>
  <conditionalFormatting sqref="GW62">
    <cfRule type="cellIs" dxfId="2133" priority="343" stopIfTrue="1" operator="equal">
      <formula>"Very High"</formula>
    </cfRule>
    <cfRule type="cellIs" dxfId="2132" priority="344" stopIfTrue="1" operator="equal">
      <formula>"High"</formula>
    </cfRule>
    <cfRule type="cellIs" dxfId="2131" priority="345" stopIfTrue="1" operator="equal">
      <formula>"Moderate"</formula>
    </cfRule>
  </conditionalFormatting>
  <conditionalFormatting sqref="GQ63">
    <cfRule type="cellIs" dxfId="2130" priority="340" stopIfTrue="1" operator="equal">
      <formula>"Very High"</formula>
    </cfRule>
    <cfRule type="cellIs" dxfId="2129" priority="341" stopIfTrue="1" operator="equal">
      <formula>"High"</formula>
    </cfRule>
    <cfRule type="cellIs" dxfId="2128" priority="342" stopIfTrue="1" operator="equal">
      <formula>"Moderate"</formula>
    </cfRule>
  </conditionalFormatting>
  <conditionalFormatting sqref="GW63">
    <cfRule type="cellIs" dxfId="2127" priority="337" stopIfTrue="1" operator="equal">
      <formula>"Very High"</formula>
    </cfRule>
    <cfRule type="cellIs" dxfId="2126" priority="338" stopIfTrue="1" operator="equal">
      <formula>"High"</formula>
    </cfRule>
    <cfRule type="cellIs" dxfId="2125" priority="339" stopIfTrue="1" operator="equal">
      <formula>"Moderate"</formula>
    </cfRule>
  </conditionalFormatting>
  <conditionalFormatting sqref="AF64">
    <cfRule type="cellIs" dxfId="2124" priority="334" stopIfTrue="1" operator="equal">
      <formula>"Very High"</formula>
    </cfRule>
    <cfRule type="cellIs" dxfId="2123" priority="335" stopIfTrue="1" operator="equal">
      <formula>"High"</formula>
    </cfRule>
    <cfRule type="cellIs" dxfId="2122" priority="336" stopIfTrue="1" operator="equal">
      <formula>"Moderate"</formula>
    </cfRule>
  </conditionalFormatting>
  <conditionalFormatting sqref="AL64">
    <cfRule type="cellIs" dxfId="2121" priority="331" stopIfTrue="1" operator="equal">
      <formula>"Very High"</formula>
    </cfRule>
    <cfRule type="cellIs" dxfId="2120" priority="332" stopIfTrue="1" operator="equal">
      <formula>"High"</formula>
    </cfRule>
    <cfRule type="cellIs" dxfId="2119" priority="333" stopIfTrue="1" operator="equal">
      <formula>"Moderate"</formula>
    </cfRule>
  </conditionalFormatting>
  <conditionalFormatting sqref="AZ64">
    <cfRule type="cellIs" dxfId="2118" priority="328" stopIfTrue="1" operator="equal">
      <formula>"Very High"</formula>
    </cfRule>
    <cfRule type="cellIs" dxfId="2117" priority="329" stopIfTrue="1" operator="equal">
      <formula>"High"</formula>
    </cfRule>
    <cfRule type="cellIs" dxfId="2116" priority="330" stopIfTrue="1" operator="equal">
      <formula>"Moderate"</formula>
    </cfRule>
  </conditionalFormatting>
  <conditionalFormatting sqref="BF64">
    <cfRule type="cellIs" dxfId="2115" priority="325" stopIfTrue="1" operator="equal">
      <formula>"Very High"</formula>
    </cfRule>
    <cfRule type="cellIs" dxfId="2114" priority="326" stopIfTrue="1" operator="equal">
      <formula>"High"</formula>
    </cfRule>
    <cfRule type="cellIs" dxfId="2113" priority="327" stopIfTrue="1" operator="equal">
      <formula>"Moderate"</formula>
    </cfRule>
  </conditionalFormatting>
  <conditionalFormatting sqref="BT64">
    <cfRule type="cellIs" dxfId="2112" priority="322" stopIfTrue="1" operator="equal">
      <formula>"Very High"</formula>
    </cfRule>
    <cfRule type="cellIs" dxfId="2111" priority="323" stopIfTrue="1" operator="equal">
      <formula>"High"</formula>
    </cfRule>
    <cfRule type="cellIs" dxfId="2110" priority="324" stopIfTrue="1" operator="equal">
      <formula>"Moderate"</formula>
    </cfRule>
  </conditionalFormatting>
  <conditionalFormatting sqref="BZ64">
    <cfRule type="cellIs" dxfId="2109" priority="319" stopIfTrue="1" operator="equal">
      <formula>"Very High"</formula>
    </cfRule>
    <cfRule type="cellIs" dxfId="2108" priority="320" stopIfTrue="1" operator="equal">
      <formula>"High"</formula>
    </cfRule>
    <cfRule type="cellIs" dxfId="2107" priority="321" stopIfTrue="1" operator="equal">
      <formula>"Moderate"</formula>
    </cfRule>
  </conditionalFormatting>
  <conditionalFormatting sqref="CO64">
    <cfRule type="cellIs" dxfId="2106" priority="316" stopIfTrue="1" operator="equal">
      <formula>"Very High"</formula>
    </cfRule>
    <cfRule type="cellIs" dxfId="2105" priority="317" stopIfTrue="1" operator="equal">
      <formula>"High"</formula>
    </cfRule>
    <cfRule type="cellIs" dxfId="2104" priority="318" stopIfTrue="1" operator="equal">
      <formula>"Moderate"</formula>
    </cfRule>
  </conditionalFormatting>
  <conditionalFormatting sqref="CU64">
    <cfRule type="cellIs" dxfId="2103" priority="313" stopIfTrue="1" operator="equal">
      <formula>"Very High"</formula>
    </cfRule>
    <cfRule type="cellIs" dxfId="2102" priority="314" stopIfTrue="1" operator="equal">
      <formula>"High"</formula>
    </cfRule>
    <cfRule type="cellIs" dxfId="2101" priority="315" stopIfTrue="1" operator="equal">
      <formula>"Moderate"</formula>
    </cfRule>
  </conditionalFormatting>
  <conditionalFormatting sqref="DK64">
    <cfRule type="cellIs" dxfId="2100" priority="310" stopIfTrue="1" operator="equal">
      <formula>"Very High"</formula>
    </cfRule>
    <cfRule type="cellIs" dxfId="2099" priority="311" stopIfTrue="1" operator="equal">
      <formula>"High"</formula>
    </cfRule>
    <cfRule type="cellIs" dxfId="2098" priority="312" stopIfTrue="1" operator="equal">
      <formula>"Moderate"</formula>
    </cfRule>
  </conditionalFormatting>
  <conditionalFormatting sqref="DQ64">
    <cfRule type="cellIs" dxfId="2097" priority="307" stopIfTrue="1" operator="equal">
      <formula>"Very High"</formula>
    </cfRule>
    <cfRule type="cellIs" dxfId="2096" priority="308" stopIfTrue="1" operator="equal">
      <formula>"High"</formula>
    </cfRule>
    <cfRule type="cellIs" dxfId="2095" priority="309" stopIfTrue="1" operator="equal">
      <formula>"Moderate"</formula>
    </cfRule>
  </conditionalFormatting>
  <conditionalFormatting sqref="EF64">
    <cfRule type="cellIs" dxfId="2094" priority="304" stopIfTrue="1" operator="equal">
      <formula>"Very High"</formula>
    </cfRule>
    <cfRule type="cellIs" dxfId="2093" priority="305" stopIfTrue="1" operator="equal">
      <formula>"High"</formula>
    </cfRule>
    <cfRule type="cellIs" dxfId="2092" priority="306" stopIfTrue="1" operator="equal">
      <formula>"Moderate"</formula>
    </cfRule>
  </conditionalFormatting>
  <conditionalFormatting sqref="EL64">
    <cfRule type="cellIs" dxfId="2091" priority="301" stopIfTrue="1" operator="equal">
      <formula>"Very High"</formula>
    </cfRule>
    <cfRule type="cellIs" dxfId="2090" priority="302" stopIfTrue="1" operator="equal">
      <formula>"High"</formula>
    </cfRule>
    <cfRule type="cellIs" dxfId="2089" priority="303" stopIfTrue="1" operator="equal">
      <formula>"Moderate"</formula>
    </cfRule>
  </conditionalFormatting>
  <conditionalFormatting sqref="FA64">
    <cfRule type="cellIs" dxfId="2088" priority="298" stopIfTrue="1" operator="equal">
      <formula>"Very High"</formula>
    </cfRule>
    <cfRule type="cellIs" dxfId="2087" priority="299" stopIfTrue="1" operator="equal">
      <formula>"High"</formula>
    </cfRule>
    <cfRule type="cellIs" dxfId="2086" priority="300" stopIfTrue="1" operator="equal">
      <formula>"Moderate"</formula>
    </cfRule>
  </conditionalFormatting>
  <conditionalFormatting sqref="FG64">
    <cfRule type="cellIs" dxfId="2085" priority="295" stopIfTrue="1" operator="equal">
      <formula>"Very High"</formula>
    </cfRule>
    <cfRule type="cellIs" dxfId="2084" priority="296" stopIfTrue="1" operator="equal">
      <formula>"High"</formula>
    </cfRule>
    <cfRule type="cellIs" dxfId="2083" priority="297" stopIfTrue="1" operator="equal">
      <formula>"Moderate"</formula>
    </cfRule>
  </conditionalFormatting>
  <conditionalFormatting sqref="FV64">
    <cfRule type="cellIs" dxfId="2082" priority="292" stopIfTrue="1" operator="equal">
      <formula>"Very High"</formula>
    </cfRule>
    <cfRule type="cellIs" dxfId="2081" priority="293" stopIfTrue="1" operator="equal">
      <formula>"High"</formula>
    </cfRule>
    <cfRule type="cellIs" dxfId="2080" priority="294" stopIfTrue="1" operator="equal">
      <formula>"Moderate"</formula>
    </cfRule>
  </conditionalFormatting>
  <conditionalFormatting sqref="GB64">
    <cfRule type="cellIs" dxfId="2079" priority="289" stopIfTrue="1" operator="equal">
      <formula>"Very High"</formula>
    </cfRule>
    <cfRule type="cellIs" dxfId="2078" priority="290" stopIfTrue="1" operator="equal">
      <formula>"High"</formula>
    </cfRule>
    <cfRule type="cellIs" dxfId="2077" priority="291" stopIfTrue="1" operator="equal">
      <formula>"Moderate"</formula>
    </cfRule>
  </conditionalFormatting>
  <conditionalFormatting sqref="GQ64">
    <cfRule type="cellIs" dxfId="2076" priority="286" stopIfTrue="1" operator="equal">
      <formula>"Very High"</formula>
    </cfRule>
    <cfRule type="cellIs" dxfId="2075" priority="287" stopIfTrue="1" operator="equal">
      <formula>"High"</formula>
    </cfRule>
    <cfRule type="cellIs" dxfId="2074" priority="288" stopIfTrue="1" operator="equal">
      <formula>"Moderate"</formula>
    </cfRule>
  </conditionalFormatting>
  <conditionalFormatting sqref="GW64">
    <cfRule type="cellIs" dxfId="2073" priority="283" stopIfTrue="1" operator="equal">
      <formula>"Very High"</formula>
    </cfRule>
    <cfRule type="cellIs" dxfId="2072" priority="284" stopIfTrue="1" operator="equal">
      <formula>"High"</formula>
    </cfRule>
    <cfRule type="cellIs" dxfId="2071" priority="285" stopIfTrue="1" operator="equal">
      <formula>"Moderate"</formula>
    </cfRule>
  </conditionalFormatting>
  <conditionalFormatting sqref="AF65:AF67">
    <cfRule type="cellIs" dxfId="2070" priority="280" stopIfTrue="1" operator="equal">
      <formula>"Very High"</formula>
    </cfRule>
    <cfRule type="cellIs" dxfId="2069" priority="281" stopIfTrue="1" operator="equal">
      <formula>"High"</formula>
    </cfRule>
    <cfRule type="cellIs" dxfId="2068" priority="282" stopIfTrue="1" operator="equal">
      <formula>"Moderate"</formula>
    </cfRule>
  </conditionalFormatting>
  <conditionalFormatting sqref="AL65:AL67">
    <cfRule type="cellIs" dxfId="2067" priority="277" stopIfTrue="1" operator="equal">
      <formula>"Very High"</formula>
    </cfRule>
    <cfRule type="cellIs" dxfId="2066" priority="278" stopIfTrue="1" operator="equal">
      <formula>"High"</formula>
    </cfRule>
    <cfRule type="cellIs" dxfId="2065" priority="279" stopIfTrue="1" operator="equal">
      <formula>"Moderate"</formula>
    </cfRule>
  </conditionalFormatting>
  <conditionalFormatting sqref="AZ65:AZ67">
    <cfRule type="cellIs" dxfId="2064" priority="274" stopIfTrue="1" operator="equal">
      <formula>"Very High"</formula>
    </cfRule>
    <cfRule type="cellIs" dxfId="2063" priority="275" stopIfTrue="1" operator="equal">
      <formula>"High"</formula>
    </cfRule>
    <cfRule type="cellIs" dxfId="2062" priority="276" stopIfTrue="1" operator="equal">
      <formula>"Moderate"</formula>
    </cfRule>
  </conditionalFormatting>
  <conditionalFormatting sqref="BF65:BF67">
    <cfRule type="cellIs" dxfId="2061" priority="271" stopIfTrue="1" operator="equal">
      <formula>"Very High"</formula>
    </cfRule>
    <cfRule type="cellIs" dxfId="2060" priority="272" stopIfTrue="1" operator="equal">
      <formula>"High"</formula>
    </cfRule>
    <cfRule type="cellIs" dxfId="2059" priority="273" stopIfTrue="1" operator="equal">
      <formula>"Moderate"</formula>
    </cfRule>
  </conditionalFormatting>
  <conditionalFormatting sqref="BT65:BT67">
    <cfRule type="cellIs" dxfId="2058" priority="268" stopIfTrue="1" operator="equal">
      <formula>"Very High"</formula>
    </cfRule>
    <cfRule type="cellIs" dxfId="2057" priority="269" stopIfTrue="1" operator="equal">
      <formula>"High"</formula>
    </cfRule>
    <cfRule type="cellIs" dxfId="2056" priority="270" stopIfTrue="1" operator="equal">
      <formula>"Moderate"</formula>
    </cfRule>
  </conditionalFormatting>
  <conditionalFormatting sqref="BZ65:BZ67">
    <cfRule type="cellIs" dxfId="2055" priority="265" stopIfTrue="1" operator="equal">
      <formula>"Very High"</formula>
    </cfRule>
    <cfRule type="cellIs" dxfId="2054" priority="266" stopIfTrue="1" operator="equal">
      <formula>"High"</formula>
    </cfRule>
    <cfRule type="cellIs" dxfId="2053" priority="267" stopIfTrue="1" operator="equal">
      <formula>"Moderate"</formula>
    </cfRule>
  </conditionalFormatting>
  <conditionalFormatting sqref="CO65:CO67">
    <cfRule type="cellIs" dxfId="2052" priority="262" stopIfTrue="1" operator="equal">
      <formula>"Very High"</formula>
    </cfRule>
    <cfRule type="cellIs" dxfId="2051" priority="263" stopIfTrue="1" operator="equal">
      <formula>"High"</formula>
    </cfRule>
    <cfRule type="cellIs" dxfId="2050" priority="264" stopIfTrue="1" operator="equal">
      <formula>"Moderate"</formula>
    </cfRule>
  </conditionalFormatting>
  <conditionalFormatting sqref="CU65:CU67">
    <cfRule type="cellIs" dxfId="2049" priority="259" stopIfTrue="1" operator="equal">
      <formula>"Very High"</formula>
    </cfRule>
    <cfRule type="cellIs" dxfId="2048" priority="260" stopIfTrue="1" operator="equal">
      <formula>"High"</formula>
    </cfRule>
    <cfRule type="cellIs" dxfId="2047" priority="261" stopIfTrue="1" operator="equal">
      <formula>"Moderate"</formula>
    </cfRule>
  </conditionalFormatting>
  <conditionalFormatting sqref="DK65:DK67">
    <cfRule type="cellIs" dxfId="2046" priority="256" stopIfTrue="1" operator="equal">
      <formula>"Very High"</formula>
    </cfRule>
    <cfRule type="cellIs" dxfId="2045" priority="257" stopIfTrue="1" operator="equal">
      <formula>"High"</formula>
    </cfRule>
    <cfRule type="cellIs" dxfId="2044" priority="258" stopIfTrue="1" operator="equal">
      <formula>"Moderate"</formula>
    </cfRule>
  </conditionalFormatting>
  <conditionalFormatting sqref="DQ65:DQ67">
    <cfRule type="cellIs" dxfId="2043" priority="253" stopIfTrue="1" operator="equal">
      <formula>"Very High"</formula>
    </cfRule>
    <cfRule type="cellIs" dxfId="2042" priority="254" stopIfTrue="1" operator="equal">
      <formula>"High"</formula>
    </cfRule>
    <cfRule type="cellIs" dxfId="2041" priority="255" stopIfTrue="1" operator="equal">
      <formula>"Moderate"</formula>
    </cfRule>
  </conditionalFormatting>
  <conditionalFormatting sqref="EF65:EF67">
    <cfRule type="cellIs" dxfId="2040" priority="250" stopIfTrue="1" operator="equal">
      <formula>"Very High"</formula>
    </cfRule>
    <cfRule type="cellIs" dxfId="2039" priority="251" stopIfTrue="1" operator="equal">
      <formula>"High"</formula>
    </cfRule>
    <cfRule type="cellIs" dxfId="2038" priority="252" stopIfTrue="1" operator="equal">
      <formula>"Moderate"</formula>
    </cfRule>
  </conditionalFormatting>
  <conditionalFormatting sqref="EL65:EL67">
    <cfRule type="cellIs" dxfId="2037" priority="247" stopIfTrue="1" operator="equal">
      <formula>"Very High"</formula>
    </cfRule>
    <cfRule type="cellIs" dxfId="2036" priority="248" stopIfTrue="1" operator="equal">
      <formula>"High"</formula>
    </cfRule>
    <cfRule type="cellIs" dxfId="2035" priority="249" stopIfTrue="1" operator="equal">
      <formula>"Moderate"</formula>
    </cfRule>
  </conditionalFormatting>
  <conditionalFormatting sqref="FA65:FA67">
    <cfRule type="cellIs" dxfId="2034" priority="244" stopIfTrue="1" operator="equal">
      <formula>"Very High"</formula>
    </cfRule>
    <cfRule type="cellIs" dxfId="2033" priority="245" stopIfTrue="1" operator="equal">
      <formula>"High"</formula>
    </cfRule>
    <cfRule type="cellIs" dxfId="2032" priority="246" stopIfTrue="1" operator="equal">
      <formula>"Moderate"</formula>
    </cfRule>
  </conditionalFormatting>
  <conditionalFormatting sqref="FG65:FG67">
    <cfRule type="cellIs" dxfId="2031" priority="241" stopIfTrue="1" operator="equal">
      <formula>"Very High"</formula>
    </cfRule>
    <cfRule type="cellIs" dxfId="2030" priority="242" stopIfTrue="1" operator="equal">
      <formula>"High"</formula>
    </cfRule>
    <cfRule type="cellIs" dxfId="2029" priority="243" stopIfTrue="1" operator="equal">
      <formula>"Moderate"</formula>
    </cfRule>
  </conditionalFormatting>
  <conditionalFormatting sqref="FV65:FV67">
    <cfRule type="cellIs" dxfId="2028" priority="238" stopIfTrue="1" operator="equal">
      <formula>"Very High"</formula>
    </cfRule>
    <cfRule type="cellIs" dxfId="2027" priority="239" stopIfTrue="1" operator="equal">
      <formula>"High"</formula>
    </cfRule>
    <cfRule type="cellIs" dxfId="2026" priority="240" stopIfTrue="1" operator="equal">
      <formula>"Moderate"</formula>
    </cfRule>
  </conditionalFormatting>
  <conditionalFormatting sqref="GB65:GB67">
    <cfRule type="cellIs" dxfId="2025" priority="235" stopIfTrue="1" operator="equal">
      <formula>"Very High"</formula>
    </cfRule>
    <cfRule type="cellIs" dxfId="2024" priority="236" stopIfTrue="1" operator="equal">
      <formula>"High"</formula>
    </cfRule>
    <cfRule type="cellIs" dxfId="2023" priority="237" stopIfTrue="1" operator="equal">
      <formula>"Moderate"</formula>
    </cfRule>
  </conditionalFormatting>
  <conditionalFormatting sqref="GQ65:GQ67">
    <cfRule type="cellIs" dxfId="2022" priority="232" stopIfTrue="1" operator="equal">
      <formula>"Very High"</formula>
    </cfRule>
    <cfRule type="cellIs" dxfId="2021" priority="233" stopIfTrue="1" operator="equal">
      <formula>"High"</formula>
    </cfRule>
    <cfRule type="cellIs" dxfId="2020" priority="234" stopIfTrue="1" operator="equal">
      <formula>"Moderate"</formula>
    </cfRule>
  </conditionalFormatting>
  <conditionalFormatting sqref="GW65:GW67">
    <cfRule type="cellIs" dxfId="2019" priority="229" stopIfTrue="1" operator="equal">
      <formula>"Very High"</formula>
    </cfRule>
    <cfRule type="cellIs" dxfId="2018" priority="230" stopIfTrue="1" operator="equal">
      <formula>"High"</formula>
    </cfRule>
    <cfRule type="cellIs" dxfId="2017" priority="231" stopIfTrue="1" operator="equal">
      <formula>"Moderate"</formula>
    </cfRule>
  </conditionalFormatting>
  <conditionalFormatting sqref="AF68">
    <cfRule type="cellIs" dxfId="2016" priority="226" stopIfTrue="1" operator="equal">
      <formula>"Very High"</formula>
    </cfRule>
    <cfRule type="cellIs" dxfId="2015" priority="227" stopIfTrue="1" operator="equal">
      <formula>"High"</formula>
    </cfRule>
    <cfRule type="cellIs" dxfId="2014" priority="228" stopIfTrue="1" operator="equal">
      <formula>"Moderate"</formula>
    </cfRule>
  </conditionalFormatting>
  <conditionalFormatting sqref="AL68">
    <cfRule type="cellIs" dxfId="2013" priority="223" stopIfTrue="1" operator="equal">
      <formula>"Very High"</formula>
    </cfRule>
    <cfRule type="cellIs" dxfId="2012" priority="224" stopIfTrue="1" operator="equal">
      <formula>"High"</formula>
    </cfRule>
    <cfRule type="cellIs" dxfId="2011" priority="225" stopIfTrue="1" operator="equal">
      <formula>"Moderate"</formula>
    </cfRule>
  </conditionalFormatting>
  <conditionalFormatting sqref="AZ68">
    <cfRule type="cellIs" dxfId="2010" priority="220" stopIfTrue="1" operator="equal">
      <formula>"Very High"</formula>
    </cfRule>
    <cfRule type="cellIs" dxfId="2009" priority="221" stopIfTrue="1" operator="equal">
      <formula>"High"</formula>
    </cfRule>
    <cfRule type="cellIs" dxfId="2008" priority="222" stopIfTrue="1" operator="equal">
      <formula>"Moderate"</formula>
    </cfRule>
  </conditionalFormatting>
  <conditionalFormatting sqref="BF68">
    <cfRule type="cellIs" dxfId="2007" priority="217" stopIfTrue="1" operator="equal">
      <formula>"Very High"</formula>
    </cfRule>
    <cfRule type="cellIs" dxfId="2006" priority="218" stopIfTrue="1" operator="equal">
      <formula>"High"</formula>
    </cfRule>
    <cfRule type="cellIs" dxfId="2005" priority="219" stopIfTrue="1" operator="equal">
      <formula>"Moderate"</formula>
    </cfRule>
  </conditionalFormatting>
  <conditionalFormatting sqref="BT68">
    <cfRule type="cellIs" dxfId="2004" priority="214" stopIfTrue="1" operator="equal">
      <formula>"Very High"</formula>
    </cfRule>
    <cfRule type="cellIs" dxfId="2003" priority="215" stopIfTrue="1" operator="equal">
      <formula>"High"</formula>
    </cfRule>
    <cfRule type="cellIs" dxfId="2002" priority="216" stopIfTrue="1" operator="equal">
      <formula>"Moderate"</formula>
    </cfRule>
  </conditionalFormatting>
  <conditionalFormatting sqref="BZ68">
    <cfRule type="cellIs" dxfId="2001" priority="211" stopIfTrue="1" operator="equal">
      <formula>"Very High"</formula>
    </cfRule>
    <cfRule type="cellIs" dxfId="2000" priority="212" stopIfTrue="1" operator="equal">
      <formula>"High"</formula>
    </cfRule>
    <cfRule type="cellIs" dxfId="1999" priority="213" stopIfTrue="1" operator="equal">
      <formula>"Moderate"</formula>
    </cfRule>
  </conditionalFormatting>
  <conditionalFormatting sqref="CO68">
    <cfRule type="cellIs" dxfId="1998" priority="208" stopIfTrue="1" operator="equal">
      <formula>"Very High"</formula>
    </cfRule>
    <cfRule type="cellIs" dxfId="1997" priority="209" stopIfTrue="1" operator="equal">
      <formula>"High"</formula>
    </cfRule>
    <cfRule type="cellIs" dxfId="1996" priority="210" stopIfTrue="1" operator="equal">
      <formula>"Moderate"</formula>
    </cfRule>
  </conditionalFormatting>
  <conditionalFormatting sqref="CU68">
    <cfRule type="cellIs" dxfId="1995" priority="205" stopIfTrue="1" operator="equal">
      <formula>"Very High"</formula>
    </cfRule>
    <cfRule type="cellIs" dxfId="1994" priority="206" stopIfTrue="1" operator="equal">
      <formula>"High"</formula>
    </cfRule>
    <cfRule type="cellIs" dxfId="1993" priority="207" stopIfTrue="1" operator="equal">
      <formula>"Moderate"</formula>
    </cfRule>
  </conditionalFormatting>
  <conditionalFormatting sqref="DK68">
    <cfRule type="cellIs" dxfId="1992" priority="202" stopIfTrue="1" operator="equal">
      <formula>"Very High"</formula>
    </cfRule>
    <cfRule type="cellIs" dxfId="1991" priority="203" stopIfTrue="1" operator="equal">
      <formula>"High"</formula>
    </cfRule>
    <cfRule type="cellIs" dxfId="1990" priority="204" stopIfTrue="1" operator="equal">
      <formula>"Moderate"</formula>
    </cfRule>
  </conditionalFormatting>
  <conditionalFormatting sqref="DQ68">
    <cfRule type="cellIs" dxfId="1989" priority="199" stopIfTrue="1" operator="equal">
      <formula>"Very High"</formula>
    </cfRule>
    <cfRule type="cellIs" dxfId="1988" priority="200" stopIfTrue="1" operator="equal">
      <formula>"High"</formula>
    </cfRule>
    <cfRule type="cellIs" dxfId="1987" priority="201" stopIfTrue="1" operator="equal">
      <formula>"Moderate"</formula>
    </cfRule>
  </conditionalFormatting>
  <conditionalFormatting sqref="EF68">
    <cfRule type="cellIs" dxfId="1986" priority="196" stopIfTrue="1" operator="equal">
      <formula>"Very High"</formula>
    </cfRule>
    <cfRule type="cellIs" dxfId="1985" priority="197" stopIfTrue="1" operator="equal">
      <formula>"High"</formula>
    </cfRule>
    <cfRule type="cellIs" dxfId="1984" priority="198" stopIfTrue="1" operator="equal">
      <formula>"Moderate"</formula>
    </cfRule>
  </conditionalFormatting>
  <conditionalFormatting sqref="EL68">
    <cfRule type="cellIs" dxfId="1983" priority="193" stopIfTrue="1" operator="equal">
      <formula>"Very High"</formula>
    </cfRule>
    <cfRule type="cellIs" dxfId="1982" priority="194" stopIfTrue="1" operator="equal">
      <formula>"High"</formula>
    </cfRule>
    <cfRule type="cellIs" dxfId="1981" priority="195" stopIfTrue="1" operator="equal">
      <formula>"Moderate"</formula>
    </cfRule>
  </conditionalFormatting>
  <conditionalFormatting sqref="FA68">
    <cfRule type="cellIs" dxfId="1980" priority="190" stopIfTrue="1" operator="equal">
      <formula>"Very High"</formula>
    </cfRule>
    <cfRule type="cellIs" dxfId="1979" priority="191" stopIfTrue="1" operator="equal">
      <formula>"High"</formula>
    </cfRule>
    <cfRule type="cellIs" dxfId="1978" priority="192" stopIfTrue="1" operator="equal">
      <formula>"Moderate"</formula>
    </cfRule>
  </conditionalFormatting>
  <conditionalFormatting sqref="FG68">
    <cfRule type="cellIs" dxfId="1977" priority="187" stopIfTrue="1" operator="equal">
      <formula>"Very High"</formula>
    </cfRule>
    <cfRule type="cellIs" dxfId="1976" priority="188" stopIfTrue="1" operator="equal">
      <formula>"High"</formula>
    </cfRule>
    <cfRule type="cellIs" dxfId="1975" priority="189" stopIfTrue="1" operator="equal">
      <formula>"Moderate"</formula>
    </cfRule>
  </conditionalFormatting>
  <conditionalFormatting sqref="FV68">
    <cfRule type="cellIs" dxfId="1974" priority="184" stopIfTrue="1" operator="equal">
      <formula>"Very High"</formula>
    </cfRule>
    <cfRule type="cellIs" dxfId="1973" priority="185" stopIfTrue="1" operator="equal">
      <formula>"High"</formula>
    </cfRule>
    <cfRule type="cellIs" dxfId="1972" priority="186" stopIfTrue="1" operator="equal">
      <formula>"Moderate"</formula>
    </cfRule>
  </conditionalFormatting>
  <conditionalFormatting sqref="GB68">
    <cfRule type="cellIs" dxfId="1971" priority="181" stopIfTrue="1" operator="equal">
      <formula>"Very High"</formula>
    </cfRule>
    <cfRule type="cellIs" dxfId="1970" priority="182" stopIfTrue="1" operator="equal">
      <formula>"High"</formula>
    </cfRule>
    <cfRule type="cellIs" dxfId="1969" priority="183" stopIfTrue="1" operator="equal">
      <formula>"Moderate"</formula>
    </cfRule>
  </conditionalFormatting>
  <conditionalFormatting sqref="GQ68:GQ69">
    <cfRule type="cellIs" dxfId="1968" priority="178" stopIfTrue="1" operator="equal">
      <formula>"Very High"</formula>
    </cfRule>
    <cfRule type="cellIs" dxfId="1967" priority="179" stopIfTrue="1" operator="equal">
      <formula>"High"</formula>
    </cfRule>
    <cfRule type="cellIs" dxfId="1966" priority="180" stopIfTrue="1" operator="equal">
      <formula>"Moderate"</formula>
    </cfRule>
  </conditionalFormatting>
  <conditionalFormatting sqref="GW68:GW69">
    <cfRule type="cellIs" dxfId="1965" priority="175" stopIfTrue="1" operator="equal">
      <formula>"Very High"</formula>
    </cfRule>
    <cfRule type="cellIs" dxfId="1964" priority="176" stopIfTrue="1" operator="equal">
      <formula>"High"</formula>
    </cfRule>
    <cfRule type="cellIs" dxfId="1963" priority="177" stopIfTrue="1" operator="equal">
      <formula>"Moderate"</formula>
    </cfRule>
  </conditionalFormatting>
  <conditionalFormatting sqref="AF69">
    <cfRule type="cellIs" dxfId="1962" priority="172" stopIfTrue="1" operator="equal">
      <formula>"Very High"</formula>
    </cfRule>
    <cfRule type="cellIs" dxfId="1961" priority="173" stopIfTrue="1" operator="equal">
      <formula>"High"</formula>
    </cfRule>
    <cfRule type="cellIs" dxfId="1960" priority="174" stopIfTrue="1" operator="equal">
      <formula>"Moderate"</formula>
    </cfRule>
  </conditionalFormatting>
  <conditionalFormatting sqref="AL69">
    <cfRule type="cellIs" dxfId="1959" priority="169" stopIfTrue="1" operator="equal">
      <formula>"Very High"</formula>
    </cfRule>
    <cfRule type="cellIs" dxfId="1958" priority="170" stopIfTrue="1" operator="equal">
      <formula>"High"</formula>
    </cfRule>
    <cfRule type="cellIs" dxfId="1957" priority="171" stopIfTrue="1" operator="equal">
      <formula>"Moderate"</formula>
    </cfRule>
  </conditionalFormatting>
  <conditionalFormatting sqref="AZ69">
    <cfRule type="cellIs" dxfId="1956" priority="166" stopIfTrue="1" operator="equal">
      <formula>"Very High"</formula>
    </cfRule>
    <cfRule type="cellIs" dxfId="1955" priority="167" stopIfTrue="1" operator="equal">
      <formula>"High"</formula>
    </cfRule>
    <cfRule type="cellIs" dxfId="1954" priority="168" stopIfTrue="1" operator="equal">
      <formula>"Moderate"</formula>
    </cfRule>
  </conditionalFormatting>
  <conditionalFormatting sqref="BF69">
    <cfRule type="cellIs" dxfId="1953" priority="163" stopIfTrue="1" operator="equal">
      <formula>"Very High"</formula>
    </cfRule>
    <cfRule type="cellIs" dxfId="1952" priority="164" stopIfTrue="1" operator="equal">
      <formula>"High"</formula>
    </cfRule>
    <cfRule type="cellIs" dxfId="1951" priority="165" stopIfTrue="1" operator="equal">
      <formula>"Moderate"</formula>
    </cfRule>
  </conditionalFormatting>
  <conditionalFormatting sqref="BT69">
    <cfRule type="cellIs" dxfId="1950" priority="160" stopIfTrue="1" operator="equal">
      <formula>"Very High"</formula>
    </cfRule>
    <cfRule type="cellIs" dxfId="1949" priority="161" stopIfTrue="1" operator="equal">
      <formula>"High"</formula>
    </cfRule>
    <cfRule type="cellIs" dxfId="1948" priority="162" stopIfTrue="1" operator="equal">
      <formula>"Moderate"</formula>
    </cfRule>
  </conditionalFormatting>
  <conditionalFormatting sqref="BZ69">
    <cfRule type="cellIs" dxfId="1947" priority="157" stopIfTrue="1" operator="equal">
      <formula>"Very High"</formula>
    </cfRule>
    <cfRule type="cellIs" dxfId="1946" priority="158" stopIfTrue="1" operator="equal">
      <formula>"High"</formula>
    </cfRule>
    <cfRule type="cellIs" dxfId="1945" priority="159" stopIfTrue="1" operator="equal">
      <formula>"Moderate"</formula>
    </cfRule>
  </conditionalFormatting>
  <conditionalFormatting sqref="CO69">
    <cfRule type="cellIs" dxfId="1944" priority="154" stopIfTrue="1" operator="equal">
      <formula>"Very High"</formula>
    </cfRule>
    <cfRule type="cellIs" dxfId="1943" priority="155" stopIfTrue="1" operator="equal">
      <formula>"High"</formula>
    </cfRule>
    <cfRule type="cellIs" dxfId="1942" priority="156" stopIfTrue="1" operator="equal">
      <formula>"Moderate"</formula>
    </cfRule>
  </conditionalFormatting>
  <conditionalFormatting sqref="CU69">
    <cfRule type="cellIs" dxfId="1941" priority="151" stopIfTrue="1" operator="equal">
      <formula>"Very High"</formula>
    </cfRule>
    <cfRule type="cellIs" dxfId="1940" priority="152" stopIfTrue="1" operator="equal">
      <formula>"High"</formula>
    </cfRule>
    <cfRule type="cellIs" dxfId="1939" priority="153" stopIfTrue="1" operator="equal">
      <formula>"Moderate"</formula>
    </cfRule>
  </conditionalFormatting>
  <conditionalFormatting sqref="DK69">
    <cfRule type="cellIs" dxfId="1938" priority="148" stopIfTrue="1" operator="equal">
      <formula>"Very High"</formula>
    </cfRule>
    <cfRule type="cellIs" dxfId="1937" priority="149" stopIfTrue="1" operator="equal">
      <formula>"High"</formula>
    </cfRule>
    <cfRule type="cellIs" dxfId="1936" priority="150" stopIfTrue="1" operator="equal">
      <formula>"Moderate"</formula>
    </cfRule>
  </conditionalFormatting>
  <conditionalFormatting sqref="DQ69">
    <cfRule type="cellIs" dxfId="1935" priority="145" stopIfTrue="1" operator="equal">
      <formula>"Very High"</formula>
    </cfRule>
    <cfRule type="cellIs" dxfId="1934" priority="146" stopIfTrue="1" operator="equal">
      <formula>"High"</formula>
    </cfRule>
    <cfRule type="cellIs" dxfId="1933" priority="147" stopIfTrue="1" operator="equal">
      <formula>"Moderate"</formula>
    </cfRule>
  </conditionalFormatting>
  <conditionalFormatting sqref="EF69">
    <cfRule type="cellIs" dxfId="1932" priority="142" stopIfTrue="1" operator="equal">
      <formula>"Very High"</formula>
    </cfRule>
    <cfRule type="cellIs" dxfId="1931" priority="143" stopIfTrue="1" operator="equal">
      <formula>"High"</formula>
    </cfRule>
    <cfRule type="cellIs" dxfId="1930" priority="144" stopIfTrue="1" operator="equal">
      <formula>"Moderate"</formula>
    </cfRule>
  </conditionalFormatting>
  <conditionalFormatting sqref="EL69">
    <cfRule type="cellIs" dxfId="1929" priority="139" stopIfTrue="1" operator="equal">
      <formula>"Very High"</formula>
    </cfRule>
    <cfRule type="cellIs" dxfId="1928" priority="140" stopIfTrue="1" operator="equal">
      <formula>"High"</formula>
    </cfRule>
    <cfRule type="cellIs" dxfId="1927" priority="141" stopIfTrue="1" operator="equal">
      <formula>"Moderate"</formula>
    </cfRule>
  </conditionalFormatting>
  <conditionalFormatting sqref="FA69">
    <cfRule type="cellIs" dxfId="1926" priority="136" stopIfTrue="1" operator="equal">
      <formula>"Very High"</formula>
    </cfRule>
    <cfRule type="cellIs" dxfId="1925" priority="137" stopIfTrue="1" operator="equal">
      <formula>"High"</formula>
    </cfRule>
    <cfRule type="cellIs" dxfId="1924" priority="138" stopIfTrue="1" operator="equal">
      <formula>"Moderate"</formula>
    </cfRule>
  </conditionalFormatting>
  <conditionalFormatting sqref="FG69">
    <cfRule type="cellIs" dxfId="1923" priority="133" stopIfTrue="1" operator="equal">
      <formula>"Very High"</formula>
    </cfRule>
    <cfRule type="cellIs" dxfId="1922" priority="134" stopIfTrue="1" operator="equal">
      <formula>"High"</formula>
    </cfRule>
    <cfRule type="cellIs" dxfId="1921" priority="135" stopIfTrue="1" operator="equal">
      <formula>"Moderate"</formula>
    </cfRule>
  </conditionalFormatting>
  <conditionalFormatting sqref="GP5:GP74">
    <cfRule type="cellIs" dxfId="1920" priority="130" stopIfTrue="1" operator="equal">
      <formula>"Very High"</formula>
    </cfRule>
    <cfRule type="cellIs" dxfId="1919" priority="131" stopIfTrue="1" operator="equal">
      <formula>"High"</formula>
    </cfRule>
    <cfRule type="cellIs" dxfId="1918" priority="132" stopIfTrue="1" operator="equal">
      <formula>"Moderate"</formula>
    </cfRule>
  </conditionalFormatting>
  <conditionalFormatting sqref="K75:K1048576 K2:K3">
    <cfRule type="cellIs" dxfId="1917" priority="120" stopIfTrue="1" operator="equal">
      <formula>"Y"</formula>
    </cfRule>
  </conditionalFormatting>
  <conditionalFormatting sqref="K5:K74">
    <cfRule type="cellIs" dxfId="1916" priority="117" stopIfTrue="1" operator="equal">
      <formula>"Very High"</formula>
    </cfRule>
    <cfRule type="cellIs" dxfId="1915" priority="118" stopIfTrue="1" operator="equal">
      <formula>"High"</formula>
    </cfRule>
    <cfRule type="cellIs" dxfId="1914" priority="119" stopIfTrue="1" operator="equal">
      <formula>"Moderate"</formula>
    </cfRule>
  </conditionalFormatting>
  <conditionalFormatting sqref="Q75:Q1048576 Q2:Q3">
    <cfRule type="cellIs" dxfId="1913" priority="116" stopIfTrue="1" operator="equal">
      <formula>"Y"</formula>
    </cfRule>
  </conditionalFormatting>
  <conditionalFormatting sqref="AE75:AE1048576 AE2:AE3">
    <cfRule type="cellIs" dxfId="1909" priority="112" stopIfTrue="1" operator="equal">
      <formula>"Y"</formula>
    </cfRule>
  </conditionalFormatting>
  <conditionalFormatting sqref="AE5:AE74">
    <cfRule type="cellIs" dxfId="1908" priority="109" stopIfTrue="1" operator="equal">
      <formula>"Very High"</formula>
    </cfRule>
    <cfRule type="cellIs" dxfId="1907" priority="110" stopIfTrue="1" operator="equal">
      <formula>"High"</formula>
    </cfRule>
    <cfRule type="cellIs" dxfId="1906" priority="111" stopIfTrue="1" operator="equal">
      <formula>"Moderate"</formula>
    </cfRule>
  </conditionalFormatting>
  <conditionalFormatting sqref="AY75:AY1048576 AY2:AY3">
    <cfRule type="cellIs" dxfId="1905" priority="104" stopIfTrue="1" operator="equal">
      <formula>"Y"</formula>
    </cfRule>
  </conditionalFormatting>
  <conditionalFormatting sqref="AY5:AY74">
    <cfRule type="cellIs" dxfId="1904" priority="101" stopIfTrue="1" operator="equal">
      <formula>"Very High"</formula>
    </cfRule>
    <cfRule type="cellIs" dxfId="1903" priority="102" stopIfTrue="1" operator="equal">
      <formula>"High"</formula>
    </cfRule>
    <cfRule type="cellIs" dxfId="1902" priority="103" stopIfTrue="1" operator="equal">
      <formula>"Moderate"</formula>
    </cfRule>
  </conditionalFormatting>
  <conditionalFormatting sqref="BS75:BS1048576 BS2:BS3">
    <cfRule type="cellIs" dxfId="1901" priority="100" stopIfTrue="1" operator="equal">
      <formula>"Y"</formula>
    </cfRule>
  </conditionalFormatting>
  <conditionalFormatting sqref="BS5:BS74">
    <cfRule type="cellIs" dxfId="1900" priority="97" stopIfTrue="1" operator="equal">
      <formula>"Very High"</formula>
    </cfRule>
    <cfRule type="cellIs" dxfId="1899" priority="98" stopIfTrue="1" operator="equal">
      <formula>"High"</formula>
    </cfRule>
    <cfRule type="cellIs" dxfId="1898" priority="99" stopIfTrue="1" operator="equal">
      <formula>"Moderate"</formula>
    </cfRule>
  </conditionalFormatting>
  <conditionalFormatting sqref="CN75:CN1048576 CN2:CN3">
    <cfRule type="cellIs" dxfId="1897" priority="96" stopIfTrue="1" operator="equal">
      <formula>"Y"</formula>
    </cfRule>
  </conditionalFormatting>
  <conditionalFormatting sqref="CN5:CN74">
    <cfRule type="cellIs" dxfId="1896" priority="93" stopIfTrue="1" operator="equal">
      <formula>"Very High"</formula>
    </cfRule>
    <cfRule type="cellIs" dxfId="1895" priority="94" stopIfTrue="1" operator="equal">
      <formula>"High"</formula>
    </cfRule>
    <cfRule type="cellIs" dxfId="1894" priority="95" stopIfTrue="1" operator="equal">
      <formula>"Moderate"</formula>
    </cfRule>
  </conditionalFormatting>
  <conditionalFormatting sqref="DJ75:DJ1048576 DJ2:DJ3">
    <cfRule type="cellIs" dxfId="1893" priority="92" stopIfTrue="1" operator="equal">
      <formula>"Y"</formula>
    </cfRule>
  </conditionalFormatting>
  <conditionalFormatting sqref="DJ5:DJ74">
    <cfRule type="cellIs" dxfId="1892" priority="89" stopIfTrue="1" operator="equal">
      <formula>"Very High"</formula>
    </cfRule>
    <cfRule type="cellIs" dxfId="1891" priority="90" stopIfTrue="1" operator="equal">
      <formula>"High"</formula>
    </cfRule>
    <cfRule type="cellIs" dxfId="1890" priority="91" stopIfTrue="1" operator="equal">
      <formula>"Moderate"</formula>
    </cfRule>
  </conditionalFormatting>
  <conditionalFormatting sqref="EE75:EE1048576 EE2:EE3">
    <cfRule type="cellIs" dxfId="1889" priority="88" stopIfTrue="1" operator="equal">
      <formula>"Y"</formula>
    </cfRule>
  </conditionalFormatting>
  <conditionalFormatting sqref="EE5:EE74">
    <cfRule type="cellIs" dxfId="1888" priority="85" stopIfTrue="1" operator="equal">
      <formula>"Very High"</formula>
    </cfRule>
    <cfRule type="cellIs" dxfId="1887" priority="86" stopIfTrue="1" operator="equal">
      <formula>"High"</formula>
    </cfRule>
    <cfRule type="cellIs" dxfId="1886" priority="87" stopIfTrue="1" operator="equal">
      <formula>"Moderate"</formula>
    </cfRule>
  </conditionalFormatting>
  <conditionalFormatting sqref="EZ75:EZ1048576 EZ2:EZ3">
    <cfRule type="cellIs" dxfId="1885" priority="84" stopIfTrue="1" operator="equal">
      <formula>"Y"</formula>
    </cfRule>
  </conditionalFormatting>
  <conditionalFormatting sqref="EZ5:EZ74">
    <cfRule type="cellIs" dxfId="1884" priority="81" stopIfTrue="1" operator="equal">
      <formula>"Very High"</formula>
    </cfRule>
    <cfRule type="cellIs" dxfId="1883" priority="82" stopIfTrue="1" operator="equal">
      <formula>"High"</formula>
    </cfRule>
    <cfRule type="cellIs" dxfId="1882" priority="83" stopIfTrue="1" operator="equal">
      <formula>"Moderate"</formula>
    </cfRule>
  </conditionalFormatting>
  <conditionalFormatting sqref="FU75:FU1048576 FU2:FU3">
    <cfRule type="cellIs" dxfId="1881" priority="76" stopIfTrue="1" operator="equal">
      <formula>"Y"</formula>
    </cfRule>
  </conditionalFormatting>
  <conditionalFormatting sqref="FU5:FU74">
    <cfRule type="cellIs" dxfId="1880" priority="73" stopIfTrue="1" operator="equal">
      <formula>"Very High"</formula>
    </cfRule>
    <cfRule type="cellIs" dxfId="1879" priority="74" stopIfTrue="1" operator="equal">
      <formula>"High"</formula>
    </cfRule>
    <cfRule type="cellIs" dxfId="1878" priority="75" stopIfTrue="1" operator="equal">
      <formula>"Moderate"</formula>
    </cfRule>
  </conditionalFormatting>
  <conditionalFormatting sqref="AK75:AK1048576 AK2:AK3">
    <cfRule type="cellIs" dxfId="1877" priority="72" stopIfTrue="1" operator="equal">
      <formula>"Y"</formula>
    </cfRule>
  </conditionalFormatting>
  <conditionalFormatting sqref="BE75:BE1048576 BE2:BE3">
    <cfRule type="cellIs" dxfId="1873" priority="68" stopIfTrue="1" operator="equal">
      <formula>"Y"</formula>
    </cfRule>
  </conditionalFormatting>
  <conditionalFormatting sqref="BY75:BY1048576 BY2:BY3">
    <cfRule type="cellIs" dxfId="1869" priority="64" stopIfTrue="1" operator="equal">
      <formula>"Y"</formula>
    </cfRule>
  </conditionalFormatting>
  <conditionalFormatting sqref="CT75:CT1048576 CT2:CT3">
    <cfRule type="cellIs" dxfId="1865" priority="60" stopIfTrue="1" operator="equal">
      <formula>"Y"</formula>
    </cfRule>
  </conditionalFormatting>
  <conditionalFormatting sqref="DP75:DP1048576 DP2:DP3">
    <cfRule type="cellIs" dxfId="1861" priority="56" stopIfTrue="1" operator="equal">
      <formula>"Y"</formula>
    </cfRule>
  </conditionalFormatting>
  <conditionalFormatting sqref="EK75:EK1048576 EK2:EK3">
    <cfRule type="cellIs" dxfId="1857" priority="52" stopIfTrue="1" operator="equal">
      <formula>"Y"</formula>
    </cfRule>
  </conditionalFormatting>
  <conditionalFormatting sqref="FF75:FF1048576 FF2:FF3">
    <cfRule type="cellIs" dxfId="1853" priority="48" stopIfTrue="1" operator="equal">
      <formula>"Y"</formula>
    </cfRule>
  </conditionalFormatting>
  <conditionalFormatting sqref="GA75:GA1048576 GA2:GA3">
    <cfRule type="cellIs" dxfId="1849" priority="44" stopIfTrue="1" operator="equal">
      <formula>"Y"</formula>
    </cfRule>
  </conditionalFormatting>
  <conditionalFormatting sqref="GV75:GV1048576 GV2:GV3">
    <cfRule type="cellIs" dxfId="1845" priority="40" stopIfTrue="1" operator="equal">
      <formula>"Y"</formula>
    </cfRule>
  </conditionalFormatting>
  <conditionalFormatting sqref="Q5:Q74">
    <cfRule type="cellIs" dxfId="1841" priority="34" stopIfTrue="1" operator="equal">
      <formula>"Very High"</formula>
    </cfRule>
    <cfRule type="cellIs" dxfId="1840" priority="35" stopIfTrue="1" operator="equal">
      <formula>"High"</formula>
    </cfRule>
    <cfRule type="cellIs" dxfId="1839" priority="36" stopIfTrue="1" operator="equal">
      <formula>"Moderate"</formula>
    </cfRule>
  </conditionalFormatting>
  <conditionalFormatting sqref="AK5:AK74">
    <cfRule type="cellIs" dxfId="1838" priority="31" stopIfTrue="1" operator="equal">
      <formula>"Very High"</formula>
    </cfRule>
    <cfRule type="cellIs" dxfId="1837" priority="32" stopIfTrue="1" operator="equal">
      <formula>"High"</formula>
    </cfRule>
    <cfRule type="cellIs" dxfId="1836" priority="33" stopIfTrue="1" operator="equal">
      <formula>"Moderate"</formula>
    </cfRule>
  </conditionalFormatting>
  <conditionalFormatting sqref="BE5:BE74">
    <cfRule type="cellIs" dxfId="1835" priority="28" stopIfTrue="1" operator="equal">
      <formula>"Very High"</formula>
    </cfRule>
    <cfRule type="cellIs" dxfId="1834" priority="29" stopIfTrue="1" operator="equal">
      <formula>"High"</formula>
    </cfRule>
    <cfRule type="cellIs" dxfId="1833" priority="30" stopIfTrue="1" operator="equal">
      <formula>"Moderate"</formula>
    </cfRule>
  </conditionalFormatting>
  <conditionalFormatting sqref="BY5:BY74">
    <cfRule type="cellIs" dxfId="44" priority="19" stopIfTrue="1" operator="equal">
      <formula>"Very High"</formula>
    </cfRule>
    <cfRule type="cellIs" dxfId="43" priority="20" stopIfTrue="1" operator="equal">
      <formula>"High"</formula>
    </cfRule>
    <cfRule type="cellIs" dxfId="42" priority="21" stopIfTrue="1" operator="equal">
      <formula>"Moderate"</formula>
    </cfRule>
  </conditionalFormatting>
  <conditionalFormatting sqref="CT5:CT74">
    <cfRule type="cellIs" dxfId="41" priority="16" stopIfTrue="1" operator="equal">
      <formula>"Very High"</formula>
    </cfRule>
    <cfRule type="cellIs" dxfId="40" priority="17" stopIfTrue="1" operator="equal">
      <formula>"High"</formula>
    </cfRule>
    <cfRule type="cellIs" dxfId="39" priority="18" stopIfTrue="1" operator="equal">
      <formula>"Moderate"</formula>
    </cfRule>
  </conditionalFormatting>
  <conditionalFormatting sqref="DP5:DP74">
    <cfRule type="cellIs" dxfId="38" priority="13" stopIfTrue="1" operator="equal">
      <formula>"Very High"</formula>
    </cfRule>
    <cfRule type="cellIs" dxfId="37" priority="14" stopIfTrue="1" operator="equal">
      <formula>"High"</formula>
    </cfRule>
    <cfRule type="cellIs" dxfId="36" priority="15" stopIfTrue="1" operator="equal">
      <formula>"Moderate"</formula>
    </cfRule>
  </conditionalFormatting>
  <conditionalFormatting sqref="EK5:EK74">
    <cfRule type="cellIs" dxfId="35" priority="10" stopIfTrue="1" operator="equal">
      <formula>"Very High"</formula>
    </cfRule>
    <cfRule type="cellIs" dxfId="34" priority="11" stopIfTrue="1" operator="equal">
      <formula>"High"</formula>
    </cfRule>
    <cfRule type="cellIs" dxfId="33" priority="12" stopIfTrue="1" operator="equal">
      <formula>"Moderate"</formula>
    </cfRule>
  </conditionalFormatting>
  <conditionalFormatting sqref="FF5:FF74">
    <cfRule type="cellIs" dxfId="32" priority="7" stopIfTrue="1" operator="equal">
      <formula>"Very High"</formula>
    </cfRule>
    <cfRule type="cellIs" dxfId="31" priority="8" stopIfTrue="1" operator="equal">
      <formula>"High"</formula>
    </cfRule>
    <cfRule type="cellIs" dxfId="30" priority="9" stopIfTrue="1" operator="equal">
      <formula>"Moderate"</formula>
    </cfRule>
  </conditionalFormatting>
  <conditionalFormatting sqref="GA5:GA74">
    <cfRule type="cellIs" dxfId="29" priority="4" stopIfTrue="1" operator="equal">
      <formula>"Very High"</formula>
    </cfRule>
    <cfRule type="cellIs" dxfId="28" priority="5" stopIfTrue="1" operator="equal">
      <formula>"High"</formula>
    </cfRule>
    <cfRule type="cellIs" dxfId="27" priority="6" stopIfTrue="1" operator="equal">
      <formula>"Moderate"</formula>
    </cfRule>
  </conditionalFormatting>
  <conditionalFormatting sqref="GV5:GV74">
    <cfRule type="cellIs" dxfId="26" priority="1" stopIfTrue="1" operator="equal">
      <formula>"Very High"</formula>
    </cfRule>
    <cfRule type="cellIs" dxfId="25" priority="2" stopIfTrue="1" operator="equal">
      <formula>"High"</formula>
    </cfRule>
    <cfRule type="cellIs" dxfId="24" priority="3" stopIfTrue="1" operator="equal">
      <formula>"Moderate"</formula>
    </cfRule>
  </conditionalFormatting>
  <printOptions gridLines="1"/>
  <pageMargins left="0.17" right="0.22" top="0.49" bottom="0.47" header="0.34" footer="0.26"/>
  <pageSetup scale="10" fitToHeight="0" orientation="landscape" r:id="rId1"/>
  <headerFooter alignWithMargins="0">
    <oddFooter>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16AB8-91B6-9D41-BECF-FD315069363C}">
  <sheetPr>
    <tabColor indexed="17"/>
    <pageSetUpPr fitToPage="1"/>
  </sheetPr>
  <dimension ref="A1:GC73"/>
  <sheetViews>
    <sheetView topLeftCell="B1" zoomScale="60" zoomScaleNormal="60" zoomScaleSheetLayoutView="75" workbookViewId="0">
      <pane xSplit="4" ySplit="1" topLeftCell="CW66" activePane="bottomRight" state="frozen"/>
      <selection activeCell="F14" sqref="F14"/>
      <selection pane="topRight" activeCell="F14" sqref="F14"/>
      <selection pane="bottomLeft" activeCell="F14" sqref="F14"/>
      <selection pane="bottomRight" activeCell="DH4" sqref="DH4:DH73"/>
    </sheetView>
  </sheetViews>
  <sheetFormatPr baseColWidth="10" defaultColWidth="9.5" defaultRowHeight="38"/>
  <cols>
    <col min="1" max="1" width="32.5" style="9" customWidth="1"/>
    <col min="2" max="2" width="15" style="9" customWidth="1"/>
    <col min="3" max="3" width="14.5" style="9" customWidth="1"/>
    <col min="4" max="4" width="23.5" style="4" customWidth="1"/>
    <col min="5" max="5" width="9.5" style="4" customWidth="1"/>
    <col min="6" max="6" width="21.5" style="12" customWidth="1"/>
    <col min="7" max="7" width="15.5" style="4" customWidth="1"/>
    <col min="8" max="8" width="14.1640625" style="4" customWidth="1"/>
    <col min="9" max="9" width="15.5" style="4" customWidth="1"/>
    <col min="10" max="11" width="17.5" style="4" customWidth="1"/>
    <col min="12" max="12" width="19" style="4" customWidth="1"/>
    <col min="13" max="13" width="22.5" style="5" customWidth="1"/>
    <col min="14" max="14" width="19.5" style="40" customWidth="1"/>
    <col min="15" max="15" width="17.83203125" style="4" customWidth="1"/>
    <col min="16" max="16" width="20.5" style="4" customWidth="1"/>
    <col min="17" max="17" width="20.5" style="282" customWidth="1"/>
    <col min="18" max="18" width="20.1640625" style="4" customWidth="1"/>
    <col min="19" max="19" width="20.1640625" style="297" customWidth="1"/>
    <col min="20" max="20" width="71.1640625" style="188" customWidth="1"/>
    <col min="21" max="21" width="34.5" style="188" customWidth="1"/>
    <col min="22" max="22" width="35.5" style="188" customWidth="1"/>
    <col min="23" max="23" width="19.5" style="188" customWidth="1"/>
    <col min="24" max="24" width="34.5" style="188" customWidth="1"/>
    <col min="25" max="25" width="43.5" style="188" customWidth="1"/>
    <col min="26" max="26" width="15.5" style="4" customWidth="1"/>
    <col min="27" max="27" width="14.1640625" style="4" customWidth="1"/>
    <col min="28" max="28" width="15.5" style="4" customWidth="1"/>
    <col min="29" max="30" width="17.5" style="4" customWidth="1"/>
    <col min="31" max="31" width="19" style="4" customWidth="1"/>
    <col min="32" max="32" width="22.5" style="5" customWidth="1"/>
    <col min="33" max="33" width="19.5" style="40" customWidth="1"/>
    <col min="34" max="34" width="17.83203125" style="4" customWidth="1"/>
    <col min="35" max="35" width="20.5" style="4" customWidth="1"/>
    <col min="36" max="36" width="20.5" style="282" customWidth="1"/>
    <col min="37" max="37" width="20.1640625" style="4" customWidth="1"/>
    <col min="38" max="38" width="20.1640625" style="297" customWidth="1"/>
    <col min="39" max="39" width="83.5" style="243" customWidth="1"/>
    <col min="40" max="40" width="34.5" style="243" customWidth="1"/>
    <col min="41" max="41" width="35.5" style="243" customWidth="1"/>
    <col min="42" max="42" width="19.5" style="243" customWidth="1"/>
    <col min="43" max="43" width="34.5" style="243" customWidth="1"/>
    <col min="44" max="44" width="43.5" style="243" customWidth="1"/>
    <col min="45" max="45" width="15.5" style="4" customWidth="1"/>
    <col min="46" max="46" width="14.1640625" style="4" customWidth="1"/>
    <col min="47" max="47" width="15.5" style="4" customWidth="1"/>
    <col min="48" max="49" width="17.5" style="4" customWidth="1"/>
    <col min="50" max="50" width="19" style="4" customWidth="1"/>
    <col min="51" max="51" width="22.5" style="5" customWidth="1"/>
    <col min="52" max="52" width="19.5" style="40" customWidth="1"/>
    <col min="53" max="53" width="17.83203125" style="4" customWidth="1"/>
    <col min="54" max="54" width="20.5" style="4" customWidth="1"/>
    <col min="55" max="55" width="20.5" style="282" customWidth="1"/>
    <col min="56" max="56" width="20.1640625" style="4" customWidth="1"/>
    <col min="57" max="57" width="20.1640625" style="297" customWidth="1"/>
    <col min="58" max="59" width="34.5" style="188" customWidth="1"/>
    <col min="60" max="60" width="35.5" style="188" customWidth="1"/>
    <col min="61" max="61" width="19.5" style="188" customWidth="1"/>
    <col min="62" max="62" width="34.5" style="188" customWidth="1"/>
    <col min="63" max="63" width="43.5" style="188" customWidth="1"/>
    <col min="64" max="64" width="15.5" style="4" customWidth="1"/>
    <col min="65" max="65" width="14.1640625" style="4" customWidth="1"/>
    <col min="66" max="66" width="15.5" style="4" customWidth="1"/>
    <col min="67" max="68" width="17.5" style="4" customWidth="1"/>
    <col min="69" max="69" width="19" style="4" customWidth="1"/>
    <col min="70" max="70" width="22.5" style="5" customWidth="1"/>
    <col min="71" max="71" width="19.5" style="40" customWidth="1"/>
    <col min="72" max="72" width="17.83203125" style="4" customWidth="1"/>
    <col min="73" max="73" width="20.5" style="4" customWidth="1"/>
    <col min="74" max="74" width="20.5" style="282" customWidth="1"/>
    <col min="75" max="75" width="20.1640625" style="4" customWidth="1"/>
    <col min="76" max="76" width="20.1640625" style="297" customWidth="1"/>
    <col min="77" max="78" width="34.5" style="188" customWidth="1"/>
    <col min="79" max="79" width="35.5" style="188" customWidth="1"/>
    <col min="80" max="80" width="19.5" style="188" customWidth="1"/>
    <col min="81" max="81" width="34.5" style="188" customWidth="1"/>
    <col min="82" max="82" width="43.5" style="188" customWidth="1"/>
    <col min="83" max="83" width="15.5" style="4" customWidth="1"/>
    <col min="84" max="84" width="14.1640625" style="4" customWidth="1"/>
    <col min="85" max="85" width="15.5" style="4" customWidth="1"/>
    <col min="86" max="87" width="17.5" style="4" customWidth="1"/>
    <col min="88" max="88" width="19" style="4" customWidth="1"/>
    <col min="89" max="89" width="22.5" style="5" customWidth="1"/>
    <col min="90" max="90" width="19.5" style="40" customWidth="1"/>
    <col min="91" max="91" width="17.83203125" style="4" customWidth="1"/>
    <col min="92" max="92" width="20.5" style="4" customWidth="1"/>
    <col min="93" max="93" width="20.5" style="282" customWidth="1"/>
    <col min="94" max="94" width="20.1640625" style="4" customWidth="1"/>
    <col min="95" max="95" width="20.1640625" style="297" customWidth="1"/>
    <col min="96" max="97" width="34.5" style="188" customWidth="1"/>
    <col min="98" max="98" width="35.5" style="188" customWidth="1"/>
    <col min="99" max="99" width="19.5" style="188" customWidth="1"/>
    <col min="100" max="100" width="34.5" style="188" customWidth="1"/>
    <col min="101" max="101" width="43.5" style="188" customWidth="1"/>
    <col min="102" max="102" width="15.5" style="4" customWidth="1"/>
    <col min="103" max="103" width="14.1640625" style="4" customWidth="1"/>
    <col min="104" max="104" width="15.5" style="4" customWidth="1"/>
    <col min="105" max="106" width="17.5" style="4" customWidth="1"/>
    <col min="107" max="107" width="19" style="4" customWidth="1"/>
    <col min="108" max="108" width="22.5" style="5" customWidth="1"/>
    <col min="109" max="109" width="19.5" style="40" customWidth="1"/>
    <col min="110" max="110" width="17.83203125" style="4" customWidth="1"/>
    <col min="111" max="111" width="20.5" style="4" customWidth="1"/>
    <col min="112" max="112" width="20.5" style="282" customWidth="1"/>
    <col min="113" max="113" width="20.1640625" style="4" customWidth="1"/>
    <col min="114" max="114" width="20.1640625" style="297" customWidth="1"/>
    <col min="115" max="116" width="34.5" style="188" customWidth="1"/>
    <col min="117" max="117" width="35.5" style="188" customWidth="1"/>
    <col min="118" max="118" width="19.5" style="188" customWidth="1"/>
    <col min="119" max="119" width="34.5" style="188" customWidth="1"/>
    <col min="120" max="120" width="43.5" style="188" customWidth="1"/>
    <col min="121" max="16384" width="9.5" style="6"/>
  </cols>
  <sheetData>
    <row r="1" spans="1:185" ht="43" customHeight="1">
      <c r="B1" s="22"/>
      <c r="C1" s="22"/>
      <c r="D1" s="7"/>
      <c r="E1" s="8"/>
      <c r="F1" s="625" t="s">
        <v>773</v>
      </c>
      <c r="G1" s="626"/>
      <c r="H1" s="626"/>
      <c r="I1" s="626"/>
      <c r="J1" s="626"/>
      <c r="K1" s="626"/>
      <c r="L1" s="626"/>
      <c r="M1" s="626"/>
      <c r="N1" s="626"/>
      <c r="O1" s="626"/>
      <c r="P1" s="626"/>
      <c r="Q1" s="626"/>
      <c r="R1" s="626"/>
      <c r="T1" s="235"/>
      <c r="U1" s="235"/>
      <c r="V1" s="235"/>
      <c r="W1" s="235"/>
      <c r="X1" s="235"/>
      <c r="Y1" s="236"/>
      <c r="Z1" s="624" t="s">
        <v>774</v>
      </c>
      <c r="AA1" s="626"/>
      <c r="AB1" s="626"/>
      <c r="AC1" s="626"/>
      <c r="AD1" s="626"/>
      <c r="AE1" s="626"/>
      <c r="AF1" s="626"/>
      <c r="AG1" s="626"/>
      <c r="AH1" s="626"/>
      <c r="AI1" s="626"/>
      <c r="AJ1" s="626"/>
      <c r="AK1" s="626"/>
      <c r="AM1" s="240"/>
      <c r="AN1" s="240"/>
      <c r="AO1" s="240"/>
      <c r="AP1" s="240"/>
      <c r="AQ1" s="240"/>
      <c r="AR1" s="241"/>
      <c r="AS1" s="624" t="s">
        <v>775</v>
      </c>
      <c r="AT1" s="626"/>
      <c r="AU1" s="626"/>
      <c r="AV1" s="626"/>
      <c r="AW1" s="626"/>
      <c r="AX1" s="626"/>
      <c r="AY1" s="626"/>
      <c r="AZ1" s="626"/>
      <c r="BA1" s="626"/>
      <c r="BB1" s="626"/>
      <c r="BC1" s="626"/>
      <c r="BD1" s="626"/>
      <c r="BF1" s="240"/>
      <c r="BG1" s="240"/>
      <c r="BH1" s="240"/>
      <c r="BI1" s="240"/>
      <c r="BJ1" s="240"/>
      <c r="BK1" s="241"/>
      <c r="BL1" s="624" t="s">
        <v>776</v>
      </c>
      <c r="BM1" s="624"/>
      <c r="BN1" s="624"/>
      <c r="BO1" s="624"/>
      <c r="BP1" s="624"/>
      <c r="BQ1" s="624"/>
      <c r="BR1" s="624"/>
      <c r="BS1" s="624"/>
      <c r="BT1" s="624"/>
      <c r="BU1" s="624"/>
      <c r="BV1" s="624"/>
      <c r="BW1" s="624"/>
      <c r="BY1" s="240"/>
      <c r="BZ1" s="240"/>
      <c r="CA1" s="240"/>
      <c r="CB1" s="240"/>
      <c r="CC1" s="240"/>
      <c r="CD1" s="241"/>
      <c r="CE1" s="624" t="s">
        <v>777</v>
      </c>
      <c r="CF1" s="624"/>
      <c r="CG1" s="624"/>
      <c r="CH1" s="624"/>
      <c r="CI1" s="624"/>
      <c r="CJ1" s="624"/>
      <c r="CK1" s="624"/>
      <c r="CL1" s="624"/>
      <c r="CM1" s="624"/>
      <c r="CN1" s="624"/>
      <c r="CO1" s="624"/>
      <c r="CP1" s="624"/>
      <c r="CR1" s="240"/>
      <c r="CS1" s="240"/>
      <c r="CT1" s="240"/>
      <c r="CU1" s="240"/>
      <c r="CV1" s="240"/>
      <c r="CW1" s="241"/>
      <c r="CX1" s="624" t="s">
        <v>778</v>
      </c>
      <c r="CY1" s="624"/>
      <c r="CZ1" s="624"/>
      <c r="DA1" s="624"/>
      <c r="DB1" s="624"/>
      <c r="DC1" s="624"/>
      <c r="DD1" s="624"/>
      <c r="DE1" s="624"/>
      <c r="DF1" s="624"/>
      <c r="DG1" s="624"/>
      <c r="DH1" s="624"/>
      <c r="DI1" s="624"/>
      <c r="DK1" s="242"/>
      <c r="DL1" s="242"/>
      <c r="DM1" s="242"/>
      <c r="DN1" s="242"/>
      <c r="DO1" s="242"/>
      <c r="DP1" s="242"/>
      <c r="DX1" s="622" t="e">
        <v>#REF!</v>
      </c>
      <c r="DY1" s="622"/>
      <c r="DZ1" s="622"/>
      <c r="EA1" s="622"/>
      <c r="EB1" s="622"/>
      <c r="EC1" s="622"/>
      <c r="ED1" s="622"/>
      <c r="EE1" s="622"/>
      <c r="EF1" s="622"/>
      <c r="EG1" s="622"/>
      <c r="EH1" s="622"/>
      <c r="EI1" s="622"/>
      <c r="EJ1" s="623"/>
      <c r="EK1" s="621" t="e">
        <v>#REF!</v>
      </c>
      <c r="EL1" s="622"/>
      <c r="EM1" s="622"/>
      <c r="EN1" s="622"/>
      <c r="EO1" s="622"/>
      <c r="EP1" s="622"/>
      <c r="EQ1" s="623"/>
      <c r="ER1" s="621" t="e">
        <v>#REF!</v>
      </c>
      <c r="ES1" s="622"/>
      <c r="ET1" s="622"/>
      <c r="EU1" s="622"/>
      <c r="EV1" s="623"/>
      <c r="EW1" s="621" t="e">
        <v>#REF!</v>
      </c>
      <c r="EX1" s="622"/>
      <c r="EY1" s="622"/>
      <c r="EZ1" s="622"/>
      <c r="FA1" s="622"/>
      <c r="FB1" s="622"/>
      <c r="FC1" s="622"/>
      <c r="FD1" s="622"/>
      <c r="FE1" s="622"/>
      <c r="FF1" s="622"/>
      <c r="FG1" s="622"/>
      <c r="FH1" s="622"/>
      <c r="FI1" s="622"/>
      <c r="FJ1" s="622"/>
      <c r="FK1" s="622"/>
      <c r="FL1" s="623"/>
      <c r="FM1" s="621" t="e">
        <v>#REF!</v>
      </c>
      <c r="FN1" s="622"/>
      <c r="FO1" s="622"/>
      <c r="FP1" s="622"/>
      <c r="FQ1" s="622"/>
      <c r="FR1" s="622"/>
      <c r="FS1" s="622"/>
      <c r="FT1" s="622"/>
      <c r="FU1" s="622"/>
      <c r="FV1" s="623"/>
      <c r="FW1" s="621" t="e">
        <v>#REF!</v>
      </c>
      <c r="FX1" s="622"/>
      <c r="FY1" s="622"/>
      <c r="FZ1" s="622"/>
      <c r="GA1" s="622"/>
      <c r="GB1" s="622"/>
      <c r="GC1" s="623"/>
    </row>
    <row r="2" spans="1:185" ht="113" customHeight="1">
      <c r="A2" s="23"/>
      <c r="B2" s="23"/>
      <c r="C2" s="23"/>
      <c r="D2" s="35" t="s">
        <v>134</v>
      </c>
      <c r="E2" s="36"/>
      <c r="F2" s="52" t="s">
        <v>135</v>
      </c>
      <c r="G2" s="592" t="s">
        <v>136</v>
      </c>
      <c r="H2" s="590"/>
      <c r="I2" s="590"/>
      <c r="J2" s="591"/>
      <c r="K2" s="546"/>
      <c r="L2" s="595" t="s">
        <v>137</v>
      </c>
      <c r="M2" s="596"/>
      <c r="N2" s="597"/>
      <c r="O2" s="592" t="s">
        <v>138</v>
      </c>
      <c r="P2" s="593"/>
      <c r="Q2" s="593"/>
      <c r="R2" s="594"/>
      <c r="S2" s="395"/>
      <c r="T2" s="237" t="s">
        <v>139</v>
      </c>
      <c r="U2" s="238" t="s">
        <v>140</v>
      </c>
      <c r="V2" s="238" t="s">
        <v>141</v>
      </c>
      <c r="W2" s="238" t="s">
        <v>142</v>
      </c>
      <c r="X2" s="238" t="s">
        <v>143</v>
      </c>
      <c r="Y2" s="239" t="s">
        <v>144</v>
      </c>
      <c r="Z2" s="592" t="s">
        <v>136</v>
      </c>
      <c r="AA2" s="590"/>
      <c r="AB2" s="590"/>
      <c r="AC2" s="591"/>
      <c r="AD2" s="546"/>
      <c r="AE2" s="595" t="s">
        <v>137</v>
      </c>
      <c r="AF2" s="596"/>
      <c r="AG2" s="597"/>
      <c r="AH2" s="592" t="s">
        <v>138</v>
      </c>
      <c r="AI2" s="593"/>
      <c r="AJ2" s="593"/>
      <c r="AK2" s="594"/>
      <c r="AL2" s="395"/>
      <c r="AM2" s="237" t="s">
        <v>139</v>
      </c>
      <c r="AN2" s="238" t="s">
        <v>140</v>
      </c>
      <c r="AO2" s="238" t="s">
        <v>141</v>
      </c>
      <c r="AP2" s="238" t="s">
        <v>142</v>
      </c>
      <c r="AQ2" s="238" t="s">
        <v>143</v>
      </c>
      <c r="AR2" s="239" t="s">
        <v>144</v>
      </c>
      <c r="AS2" s="592" t="s">
        <v>136</v>
      </c>
      <c r="AT2" s="590"/>
      <c r="AU2" s="590"/>
      <c r="AV2" s="591"/>
      <c r="AW2" s="546"/>
      <c r="AX2" s="595" t="s">
        <v>137</v>
      </c>
      <c r="AY2" s="596"/>
      <c r="AZ2" s="597"/>
      <c r="BA2" s="592" t="s">
        <v>138</v>
      </c>
      <c r="BB2" s="593"/>
      <c r="BC2" s="593"/>
      <c r="BD2" s="594"/>
      <c r="BE2" s="395"/>
      <c r="BF2" s="212"/>
      <c r="BG2" s="212"/>
      <c r="BH2" s="212"/>
      <c r="BI2" s="212"/>
      <c r="BJ2" s="212"/>
      <c r="BK2" s="248"/>
      <c r="BL2" s="592" t="s">
        <v>136</v>
      </c>
      <c r="BM2" s="590"/>
      <c r="BN2" s="590"/>
      <c r="BO2" s="591"/>
      <c r="BP2" s="546"/>
      <c r="BQ2" s="595" t="s">
        <v>137</v>
      </c>
      <c r="BR2" s="596"/>
      <c r="BS2" s="597"/>
      <c r="BT2" s="592" t="s">
        <v>138</v>
      </c>
      <c r="BU2" s="593"/>
      <c r="BV2" s="593"/>
      <c r="BW2" s="594"/>
      <c r="BX2" s="395"/>
      <c r="BY2" s="212"/>
      <c r="BZ2" s="212"/>
      <c r="CA2" s="212"/>
      <c r="CB2" s="212"/>
      <c r="CC2" s="212"/>
      <c r="CD2" s="248"/>
      <c r="CE2" s="592" t="s">
        <v>136</v>
      </c>
      <c r="CF2" s="590"/>
      <c r="CG2" s="590"/>
      <c r="CH2" s="591"/>
      <c r="CI2" s="546"/>
      <c r="CJ2" s="595" t="s">
        <v>137</v>
      </c>
      <c r="CK2" s="596"/>
      <c r="CL2" s="597"/>
      <c r="CM2" s="592" t="s">
        <v>138</v>
      </c>
      <c r="CN2" s="593"/>
      <c r="CO2" s="593"/>
      <c r="CP2" s="594"/>
      <c r="CQ2" s="395"/>
      <c r="CR2" s="212"/>
      <c r="CS2" s="212"/>
      <c r="CT2" s="212"/>
      <c r="CU2" s="212"/>
      <c r="CV2" s="212"/>
      <c r="CW2" s="248"/>
      <c r="CX2" s="592" t="s">
        <v>136</v>
      </c>
      <c r="CY2" s="590"/>
      <c r="CZ2" s="590"/>
      <c r="DA2" s="591"/>
      <c r="DB2" s="546"/>
      <c r="DC2" s="595" t="s">
        <v>137</v>
      </c>
      <c r="DD2" s="596"/>
      <c r="DE2" s="597"/>
      <c r="DF2" s="592" t="s">
        <v>138</v>
      </c>
      <c r="DG2" s="593"/>
      <c r="DH2" s="593"/>
      <c r="DI2" s="594"/>
      <c r="DJ2" s="395"/>
      <c r="DK2" s="212"/>
      <c r="DL2" s="212"/>
      <c r="DM2" s="212"/>
      <c r="DN2" s="212"/>
      <c r="DO2" s="212"/>
      <c r="DP2" s="212"/>
    </row>
    <row r="3" spans="1:185" s="11" customFormat="1" ht="131.5" customHeight="1" thickBot="1">
      <c r="A3" s="26" t="s">
        <v>145</v>
      </c>
      <c r="B3" s="26" t="s">
        <v>26</v>
      </c>
      <c r="C3" s="27" t="s">
        <v>27</v>
      </c>
      <c r="D3" s="28" t="s">
        <v>28</v>
      </c>
      <c r="E3" s="20" t="s">
        <v>29</v>
      </c>
      <c r="F3" s="33" t="s">
        <v>779</v>
      </c>
      <c r="G3" s="1" t="s">
        <v>147</v>
      </c>
      <c r="H3" s="2" t="s">
        <v>148</v>
      </c>
      <c r="I3" s="2" t="s">
        <v>636</v>
      </c>
      <c r="J3" s="3" t="s">
        <v>150</v>
      </c>
      <c r="K3" s="545" t="s">
        <v>151</v>
      </c>
      <c r="L3" s="41" t="s">
        <v>152</v>
      </c>
      <c r="M3" s="50" t="s">
        <v>153</v>
      </c>
      <c r="N3" s="50" t="s">
        <v>154</v>
      </c>
      <c r="O3" s="49" t="s">
        <v>155</v>
      </c>
      <c r="P3" s="49" t="s">
        <v>156</v>
      </c>
      <c r="Q3" s="545" t="s">
        <v>157</v>
      </c>
      <c r="R3" s="41" t="s">
        <v>158</v>
      </c>
      <c r="S3" s="396" t="s">
        <v>159</v>
      </c>
      <c r="T3" s="227"/>
      <c r="U3" s="228"/>
      <c r="V3" s="228"/>
      <c r="W3" s="228"/>
      <c r="X3" s="228"/>
      <c r="Y3" s="229"/>
      <c r="Z3" s="1" t="s">
        <v>147</v>
      </c>
      <c r="AA3" s="2" t="s">
        <v>148</v>
      </c>
      <c r="AB3" s="2" t="s">
        <v>636</v>
      </c>
      <c r="AC3" s="3" t="s">
        <v>150</v>
      </c>
      <c r="AD3" s="545" t="s">
        <v>151</v>
      </c>
      <c r="AE3" s="41" t="s">
        <v>152</v>
      </c>
      <c r="AF3" s="50" t="s">
        <v>153</v>
      </c>
      <c r="AG3" s="50" t="s">
        <v>154</v>
      </c>
      <c r="AH3" s="49" t="s">
        <v>155</v>
      </c>
      <c r="AI3" s="49" t="s">
        <v>156</v>
      </c>
      <c r="AJ3" s="545" t="s">
        <v>157</v>
      </c>
      <c r="AK3" s="41" t="s">
        <v>158</v>
      </c>
      <c r="AL3" s="396" t="s">
        <v>159</v>
      </c>
      <c r="AM3" s="227"/>
      <c r="AN3" s="228"/>
      <c r="AO3" s="228"/>
      <c r="AP3" s="228"/>
      <c r="AQ3" s="228"/>
      <c r="AR3" s="229"/>
      <c r="AS3" s="1" t="s">
        <v>147</v>
      </c>
      <c r="AT3" s="2" t="s">
        <v>148</v>
      </c>
      <c r="AU3" s="2" t="s">
        <v>636</v>
      </c>
      <c r="AV3" s="3" t="s">
        <v>150</v>
      </c>
      <c r="AW3" s="545" t="s">
        <v>151</v>
      </c>
      <c r="AX3" s="41" t="s">
        <v>152</v>
      </c>
      <c r="AY3" s="50" t="s">
        <v>153</v>
      </c>
      <c r="AZ3" s="50" t="s">
        <v>154</v>
      </c>
      <c r="BA3" s="49" t="s">
        <v>155</v>
      </c>
      <c r="BB3" s="49" t="s">
        <v>156</v>
      </c>
      <c r="BC3" s="545" t="s">
        <v>157</v>
      </c>
      <c r="BD3" s="41" t="s">
        <v>158</v>
      </c>
      <c r="BE3" s="396" t="s">
        <v>159</v>
      </c>
      <c r="BF3" s="213" t="s">
        <v>139</v>
      </c>
      <c r="BG3" s="213" t="s">
        <v>140</v>
      </c>
      <c r="BH3" s="213" t="s">
        <v>141</v>
      </c>
      <c r="BI3" s="213" t="s">
        <v>142</v>
      </c>
      <c r="BJ3" s="213" t="s">
        <v>143</v>
      </c>
      <c r="BK3" s="249" t="s">
        <v>144</v>
      </c>
      <c r="BL3" s="1" t="s">
        <v>147</v>
      </c>
      <c r="BM3" s="2" t="s">
        <v>148</v>
      </c>
      <c r="BN3" s="2" t="s">
        <v>636</v>
      </c>
      <c r="BO3" s="3" t="s">
        <v>150</v>
      </c>
      <c r="BP3" s="545" t="s">
        <v>151</v>
      </c>
      <c r="BQ3" s="41" t="s">
        <v>152</v>
      </c>
      <c r="BR3" s="50" t="s">
        <v>153</v>
      </c>
      <c r="BS3" s="50" t="s">
        <v>154</v>
      </c>
      <c r="BT3" s="49" t="s">
        <v>155</v>
      </c>
      <c r="BU3" s="49" t="s">
        <v>156</v>
      </c>
      <c r="BV3" s="545" t="s">
        <v>157</v>
      </c>
      <c r="BW3" s="41" t="s">
        <v>158</v>
      </c>
      <c r="BX3" s="396" t="s">
        <v>159</v>
      </c>
      <c r="BY3" s="213" t="s">
        <v>139</v>
      </c>
      <c r="BZ3" s="213" t="s">
        <v>140</v>
      </c>
      <c r="CA3" s="213" t="s">
        <v>141</v>
      </c>
      <c r="CB3" s="213" t="s">
        <v>142</v>
      </c>
      <c r="CC3" s="213" t="s">
        <v>143</v>
      </c>
      <c r="CD3" s="249" t="s">
        <v>144</v>
      </c>
      <c r="CE3" s="1" t="s">
        <v>147</v>
      </c>
      <c r="CF3" s="2" t="s">
        <v>148</v>
      </c>
      <c r="CG3" s="2" t="s">
        <v>636</v>
      </c>
      <c r="CH3" s="3" t="s">
        <v>150</v>
      </c>
      <c r="CI3" s="545" t="s">
        <v>151</v>
      </c>
      <c r="CJ3" s="41" t="s">
        <v>152</v>
      </c>
      <c r="CK3" s="50" t="s">
        <v>153</v>
      </c>
      <c r="CL3" s="50" t="s">
        <v>154</v>
      </c>
      <c r="CM3" s="49" t="s">
        <v>155</v>
      </c>
      <c r="CN3" s="49" t="s">
        <v>156</v>
      </c>
      <c r="CO3" s="545" t="s">
        <v>157</v>
      </c>
      <c r="CP3" s="41" t="s">
        <v>158</v>
      </c>
      <c r="CQ3" s="396" t="s">
        <v>159</v>
      </c>
      <c r="CR3" s="213" t="s">
        <v>139</v>
      </c>
      <c r="CS3" s="213" t="s">
        <v>140</v>
      </c>
      <c r="CT3" s="213" t="s">
        <v>141</v>
      </c>
      <c r="CU3" s="213" t="s">
        <v>142</v>
      </c>
      <c r="CV3" s="213" t="s">
        <v>143</v>
      </c>
      <c r="CW3" s="249" t="s">
        <v>144</v>
      </c>
      <c r="CX3" s="1" t="s">
        <v>147</v>
      </c>
      <c r="CY3" s="2" t="s">
        <v>148</v>
      </c>
      <c r="CZ3" s="2" t="s">
        <v>636</v>
      </c>
      <c r="DA3" s="3" t="s">
        <v>150</v>
      </c>
      <c r="DB3" s="545" t="s">
        <v>151</v>
      </c>
      <c r="DC3" s="41" t="s">
        <v>152</v>
      </c>
      <c r="DD3" s="50" t="s">
        <v>153</v>
      </c>
      <c r="DE3" s="50" t="s">
        <v>154</v>
      </c>
      <c r="DF3" s="49" t="s">
        <v>155</v>
      </c>
      <c r="DG3" s="49" t="s">
        <v>156</v>
      </c>
      <c r="DH3" s="545" t="s">
        <v>157</v>
      </c>
      <c r="DI3" s="41" t="s">
        <v>158</v>
      </c>
      <c r="DJ3" s="396" t="s">
        <v>159</v>
      </c>
      <c r="DK3" s="213" t="s">
        <v>139</v>
      </c>
      <c r="DL3" s="213" t="s">
        <v>140</v>
      </c>
      <c r="DM3" s="213" t="s">
        <v>141</v>
      </c>
      <c r="DN3" s="213" t="s">
        <v>142</v>
      </c>
      <c r="DO3" s="213" t="s">
        <v>143</v>
      </c>
      <c r="DP3" s="213" t="s">
        <v>144</v>
      </c>
    </row>
    <row r="4" spans="1:185" s="192" customFormat="1" ht="140.25" customHeight="1" thickTop="1">
      <c r="A4" s="197" t="s">
        <v>162</v>
      </c>
      <c r="B4" s="24" t="s">
        <v>38</v>
      </c>
      <c r="C4" s="24" t="s">
        <v>39</v>
      </c>
      <c r="D4" s="13" t="s">
        <v>40</v>
      </c>
      <c r="E4" s="17">
        <v>1</v>
      </c>
      <c r="F4" s="37" t="s">
        <v>780</v>
      </c>
      <c r="G4" s="51">
        <v>1</v>
      </c>
      <c r="H4" s="51">
        <v>1</v>
      </c>
      <c r="I4" s="51">
        <v>1</v>
      </c>
      <c r="J4" s="21"/>
      <c r="K4" s="181">
        <f>(M4*I4)</f>
        <v>1</v>
      </c>
      <c r="L4" s="149" t="str">
        <f t="shared" ref="L4:L35" si="0">VLOOKUP(M4*I4,biorisk,3,FALSE)</f>
        <v>Very Low</v>
      </c>
      <c r="M4" s="46">
        <f t="shared" ref="M4:M35" si="1">VLOOKUP(G4*H4,likelihood,2,FALSE)</f>
        <v>1</v>
      </c>
      <c r="N4" s="47">
        <f t="shared" ref="N4:N35" si="2">VLOOKUP(M4*I4,biorisk,2,FALSE)</f>
        <v>1</v>
      </c>
      <c r="O4" s="48">
        <v>3</v>
      </c>
      <c r="P4" s="48">
        <v>3</v>
      </c>
      <c r="Q4" s="181" t="str">
        <f>(N4&amp;P4)</f>
        <v>13</v>
      </c>
      <c r="R4" s="45" t="str">
        <f t="shared" ref="R4:R34" si="3">VLOOKUP(N4&amp;P4,futurerisk,3,FALSE)</f>
        <v>Very Low</v>
      </c>
      <c r="S4" s="296" t="s">
        <v>181</v>
      </c>
      <c r="T4" s="300" t="s">
        <v>182</v>
      </c>
      <c r="U4" s="188"/>
      <c r="V4" s="188"/>
      <c r="W4" s="188"/>
      <c r="X4" s="188"/>
      <c r="Y4" s="230" t="s">
        <v>781</v>
      </c>
      <c r="Z4" s="51"/>
      <c r="AA4" s="51"/>
      <c r="AB4" s="51"/>
      <c r="AC4" s="21"/>
      <c r="AD4" s="181">
        <f>(AF4*AB4)</f>
        <v>0</v>
      </c>
      <c r="AE4" s="42" t="str">
        <f t="shared" ref="AE4:AE5" si="4">VLOOKUP(AF4*AB4,biorisk,3,FALSE)</f>
        <v>Low Priority Data Gap</v>
      </c>
      <c r="AF4" s="46">
        <f t="shared" ref="AF4:AF35" si="5">VLOOKUP(Z4*AA4,likelihood,2,FALSE)</f>
        <v>0</v>
      </c>
      <c r="AG4" s="47">
        <f t="shared" ref="AG4:AG35" si="6">VLOOKUP(AF4*AB4,biorisk,2,FALSE)</f>
        <v>0</v>
      </c>
      <c r="AH4" s="48"/>
      <c r="AI4" s="48"/>
      <c r="AJ4" s="181" t="str">
        <f>(AG4&amp;AI4)</f>
        <v>0</v>
      </c>
      <c r="AK4" s="45" t="str">
        <f t="shared" ref="AK4:AK13" si="7">VLOOKUP(AG4&amp;AI4,futurerisk,3,FALSE)</f>
        <v>Low Priority Data Gap</v>
      </c>
      <c r="AL4" s="296"/>
      <c r="AM4" s="243"/>
      <c r="AN4" s="243"/>
      <c r="AO4" s="243"/>
      <c r="AP4" s="243"/>
      <c r="AQ4" s="243"/>
      <c r="AR4" s="244"/>
      <c r="AS4" s="196">
        <v>-1</v>
      </c>
      <c r="AT4" s="196">
        <v>-1</v>
      </c>
      <c r="AU4" s="196">
        <v>-1</v>
      </c>
      <c r="AV4" s="190"/>
      <c r="AW4" s="181">
        <f>(AY4*AU4)</f>
        <v>-1</v>
      </c>
      <c r="AX4" s="147" t="str">
        <f t="shared" ref="AX4:AX34" si="8">VLOOKUP(AY4*AU4,biorisk,3,FALSE)</f>
        <v>High Priority Data Gap</v>
      </c>
      <c r="AY4" s="195">
        <f t="shared" ref="AY4:AY34" si="9">VLOOKUP(AS4*AT4,likelihood,2,FALSE)</f>
        <v>1</v>
      </c>
      <c r="AZ4" s="194">
        <f t="shared" ref="AZ4:AZ34" si="10">VLOOKUP(AY4*AU4,biorisk,2,FALSE)</f>
        <v>-1</v>
      </c>
      <c r="BA4" s="193">
        <v>-1</v>
      </c>
      <c r="BB4" s="193">
        <v>-1</v>
      </c>
      <c r="BC4" s="181" t="str">
        <f>(AZ4&amp;BB4)</f>
        <v>-1-1</v>
      </c>
      <c r="BD4" s="148" t="str">
        <f t="shared" ref="BD4:BD11" si="11">VLOOKUP(AZ4&amp;BB4,futurerisk,3,FALSE)</f>
        <v>High Priority Data Gap</v>
      </c>
      <c r="BE4" s="296"/>
      <c r="BF4" s="188"/>
      <c r="BG4" s="188"/>
      <c r="BH4" s="188"/>
      <c r="BI4" s="188"/>
      <c r="BJ4" s="188"/>
      <c r="BK4" s="230"/>
      <c r="BL4" s="405">
        <v>-1</v>
      </c>
      <c r="BM4" s="405">
        <v>-1</v>
      </c>
      <c r="BN4" s="405">
        <v>-1</v>
      </c>
      <c r="BO4" s="403"/>
      <c r="BP4" s="181">
        <f>(BR4*BN4)</f>
        <v>-1</v>
      </c>
      <c r="BQ4" s="42" t="str">
        <f t="shared" ref="BQ4:BQ35" si="12">VLOOKUP(BR4*BN4,biorisk,3,FALSE)</f>
        <v>High Priority Data Gap</v>
      </c>
      <c r="BR4" s="46">
        <f t="shared" ref="BR4:BR35" si="13">VLOOKUP(BL4*BM4,likelihood,2,FALSE)</f>
        <v>1</v>
      </c>
      <c r="BS4" s="47">
        <f t="shared" ref="BS4:BS35" si="14">VLOOKUP(BR4*BN4,biorisk,2,FALSE)</f>
        <v>-1</v>
      </c>
      <c r="BT4" s="48">
        <v>-1</v>
      </c>
      <c r="BU4" s="48">
        <v>-1</v>
      </c>
      <c r="BV4" s="181" t="str">
        <f>(BS4&amp;BU4)</f>
        <v>-1-1</v>
      </c>
      <c r="BW4" s="394" t="str">
        <f t="shared" ref="BW4:BW9" si="15">VLOOKUP(BS4&amp;BU4,futurerisk,3,FALSE)</f>
        <v>High Priority Data Gap</v>
      </c>
      <c r="BX4" s="296"/>
      <c r="BY4" s="188"/>
      <c r="BZ4" s="188" t="s">
        <v>782</v>
      </c>
      <c r="CA4" s="188"/>
      <c r="CB4" s="188"/>
      <c r="CC4" s="188"/>
      <c r="CD4" s="230"/>
      <c r="CE4" s="51">
        <v>-1</v>
      </c>
      <c r="CF4" s="51">
        <v>-1</v>
      </c>
      <c r="CG4" s="51">
        <v>-1</v>
      </c>
      <c r="CH4" s="21"/>
      <c r="CI4" s="181">
        <f>(CK4*CG4)</f>
        <v>-1</v>
      </c>
      <c r="CJ4" s="42" t="str">
        <f t="shared" ref="CJ4:CJ35" si="16">VLOOKUP(CK4*CG4,biorisk,3,FALSE)</f>
        <v>High Priority Data Gap</v>
      </c>
      <c r="CK4" s="46">
        <f t="shared" ref="CK4:CK35" si="17">VLOOKUP(CE4*CF4,likelihood,2,FALSE)</f>
        <v>1</v>
      </c>
      <c r="CL4" s="47">
        <f t="shared" ref="CL4:CL35" si="18">VLOOKUP(CK4*CG4,biorisk,2,FALSE)</f>
        <v>-1</v>
      </c>
      <c r="CM4" s="48">
        <v>-1</v>
      </c>
      <c r="CN4" s="48">
        <v>-1</v>
      </c>
      <c r="CO4" s="181" t="str">
        <f>(CL4&amp;CN4)</f>
        <v>-1-1</v>
      </c>
      <c r="CP4" s="42" t="str">
        <f t="shared" ref="CP4:CP35" si="19">VLOOKUP(CL4&amp;CN4,futurerisk,3,FALSE)</f>
        <v>High Priority Data Gap</v>
      </c>
      <c r="CQ4" s="296"/>
      <c r="CR4" s="188"/>
      <c r="CS4" s="188"/>
      <c r="CT4" s="188"/>
      <c r="CU4" s="188"/>
      <c r="CV4" s="188"/>
      <c r="CW4" s="230"/>
      <c r="CX4" s="51">
        <v>1</v>
      </c>
      <c r="CY4" s="51">
        <v>5</v>
      </c>
      <c r="CZ4" s="51">
        <v>1</v>
      </c>
      <c r="DA4" s="21" t="s">
        <v>164</v>
      </c>
      <c r="DB4" s="181">
        <f>(DD4*CZ4)</f>
        <v>2</v>
      </c>
      <c r="DC4" s="149" t="str">
        <f t="shared" ref="DC4:DC35" si="20">VLOOKUP(DD4*CZ4,biorisk,3,FALSE)</f>
        <v>Very Low</v>
      </c>
      <c r="DD4" s="46">
        <f t="shared" ref="DD4:DD35" si="21">VLOOKUP(CX4*CY4,likelihood,2,FALSE)</f>
        <v>2</v>
      </c>
      <c r="DE4" s="47">
        <f t="shared" ref="DE4:DE35" si="22">VLOOKUP(DD4*CZ4,biorisk,2,FALSE)</f>
        <v>1</v>
      </c>
      <c r="DF4" s="48">
        <v>5</v>
      </c>
      <c r="DG4" s="48">
        <v>5</v>
      </c>
      <c r="DH4" s="181" t="str">
        <f>(DE4&amp;DG4)</f>
        <v>15</v>
      </c>
      <c r="DI4" s="45" t="str">
        <f>VLOOKUP(DE4&amp;DG4,futurerisk,3,FALSE)</f>
        <v>Moderate</v>
      </c>
      <c r="DJ4" s="296"/>
      <c r="DK4" s="188" t="s">
        <v>783</v>
      </c>
      <c r="DL4" s="188" t="s">
        <v>784</v>
      </c>
      <c r="DM4" s="188"/>
      <c r="DN4" s="188"/>
      <c r="DO4" s="188"/>
      <c r="DP4" s="188" t="s">
        <v>785</v>
      </c>
    </row>
    <row r="5" spans="1:185" ht="88.25" customHeight="1">
      <c r="A5" s="29" t="s">
        <v>179</v>
      </c>
      <c r="B5" s="24" t="s">
        <v>38</v>
      </c>
      <c r="C5" s="24" t="s">
        <v>39</v>
      </c>
      <c r="D5" s="13" t="s">
        <v>41</v>
      </c>
      <c r="E5" s="17">
        <v>2</v>
      </c>
      <c r="F5" s="37" t="s">
        <v>180</v>
      </c>
      <c r="G5" s="21">
        <v>1</v>
      </c>
      <c r="H5" s="21">
        <v>1</v>
      </c>
      <c r="I5" s="21">
        <v>1</v>
      </c>
      <c r="J5" s="21"/>
      <c r="K5" s="181">
        <f>(M5*I5)</f>
        <v>1</v>
      </c>
      <c r="L5" s="42" t="str">
        <f t="shared" si="0"/>
        <v>Very Low</v>
      </c>
      <c r="M5" s="43">
        <f t="shared" si="1"/>
        <v>1</v>
      </c>
      <c r="N5" s="43">
        <f t="shared" si="2"/>
        <v>1</v>
      </c>
      <c r="O5" s="44">
        <v>3</v>
      </c>
      <c r="P5" s="44">
        <v>3</v>
      </c>
      <c r="Q5" s="181" t="str">
        <f t="shared" ref="Q5:Q68" si="23">(N5&amp;P5)</f>
        <v>13</v>
      </c>
      <c r="R5" s="394" t="str">
        <f t="shared" ref="R5" si="24">VLOOKUP(N5&amp;P5,futurerisk,3,FALSE)</f>
        <v>Very Low</v>
      </c>
      <c r="S5" s="296" t="s">
        <v>181</v>
      </c>
      <c r="T5" s="300" t="s">
        <v>182</v>
      </c>
      <c r="X5" s="215"/>
      <c r="Y5" s="230"/>
      <c r="Z5" s="21">
        <v>1</v>
      </c>
      <c r="AA5" s="21">
        <v>1</v>
      </c>
      <c r="AB5" s="21">
        <v>1</v>
      </c>
      <c r="AC5" s="21"/>
      <c r="AD5" s="181">
        <f>(AF5*AB5)</f>
        <v>1</v>
      </c>
      <c r="AE5" s="42" t="str">
        <f t="shared" si="4"/>
        <v>Very Low</v>
      </c>
      <c r="AF5" s="43">
        <f t="shared" si="5"/>
        <v>1</v>
      </c>
      <c r="AG5" s="43">
        <f t="shared" si="6"/>
        <v>1</v>
      </c>
      <c r="AH5" s="44">
        <v>3</v>
      </c>
      <c r="AI5" s="44">
        <v>3</v>
      </c>
      <c r="AJ5" s="181" t="str">
        <f t="shared" ref="AJ5:AJ68" si="25">(AG5&amp;AI5)</f>
        <v>13</v>
      </c>
      <c r="AK5" s="394" t="str">
        <f t="shared" si="7"/>
        <v>Very Low</v>
      </c>
      <c r="AL5" s="296" t="s">
        <v>181</v>
      </c>
      <c r="AM5" s="300" t="s">
        <v>182</v>
      </c>
      <c r="AQ5" s="245"/>
      <c r="AR5" s="244"/>
      <c r="AS5" s="21">
        <v>1</v>
      </c>
      <c r="AT5" s="21">
        <v>1</v>
      </c>
      <c r="AU5" s="21">
        <v>1</v>
      </c>
      <c r="AV5" s="21"/>
      <c r="AW5" s="181">
        <f>(AY5*AU5)</f>
        <v>1</v>
      </c>
      <c r="AX5" s="42" t="str">
        <f t="shared" si="8"/>
        <v>Very Low</v>
      </c>
      <c r="AY5" s="43">
        <f t="shared" si="9"/>
        <v>1</v>
      </c>
      <c r="AZ5" s="43">
        <f t="shared" si="10"/>
        <v>1</v>
      </c>
      <c r="BA5" s="44">
        <v>3</v>
      </c>
      <c r="BB5" s="44">
        <v>3</v>
      </c>
      <c r="BC5" s="181" t="str">
        <f t="shared" ref="BC5:BC68" si="26">(AZ5&amp;BB5)</f>
        <v>13</v>
      </c>
      <c r="BD5" s="394" t="str">
        <f t="shared" si="11"/>
        <v>Very Low</v>
      </c>
      <c r="BE5" s="296" t="s">
        <v>181</v>
      </c>
      <c r="BF5" s="300" t="s">
        <v>182</v>
      </c>
      <c r="BJ5" s="215"/>
      <c r="BK5" s="230"/>
      <c r="BL5" s="403">
        <v>1</v>
      </c>
      <c r="BM5" s="403">
        <v>1</v>
      </c>
      <c r="BN5" s="403">
        <v>1</v>
      </c>
      <c r="BO5" s="403"/>
      <c r="BP5" s="181">
        <f>(BR5*BN5)</f>
        <v>1</v>
      </c>
      <c r="BQ5" s="42" t="str">
        <f t="shared" si="12"/>
        <v>Very Low</v>
      </c>
      <c r="BR5" s="43">
        <f t="shared" si="13"/>
        <v>1</v>
      </c>
      <c r="BS5" s="43">
        <f t="shared" si="14"/>
        <v>1</v>
      </c>
      <c r="BT5" s="44">
        <v>3</v>
      </c>
      <c r="BU5" s="44">
        <v>3</v>
      </c>
      <c r="BV5" s="181" t="str">
        <f t="shared" ref="BV5:BV68" si="27">(BS5&amp;BU5)</f>
        <v>13</v>
      </c>
      <c r="BW5" s="394" t="str">
        <f t="shared" si="15"/>
        <v>Very Low</v>
      </c>
      <c r="BX5" s="296" t="s">
        <v>181</v>
      </c>
      <c r="BY5" s="300" t="s">
        <v>182</v>
      </c>
      <c r="CC5" s="215"/>
      <c r="CD5" s="230"/>
      <c r="CE5" s="403">
        <v>1</v>
      </c>
      <c r="CF5" s="403">
        <v>1</v>
      </c>
      <c r="CG5" s="403">
        <v>1</v>
      </c>
      <c r="CH5" s="403"/>
      <c r="CI5" s="181">
        <f>(CK5*CG5)</f>
        <v>1</v>
      </c>
      <c r="CJ5" s="42" t="str">
        <f t="shared" si="16"/>
        <v>Very Low</v>
      </c>
      <c r="CK5" s="43">
        <f t="shared" si="17"/>
        <v>1</v>
      </c>
      <c r="CL5" s="43">
        <f t="shared" si="18"/>
        <v>1</v>
      </c>
      <c r="CM5" s="44">
        <v>3</v>
      </c>
      <c r="CN5" s="44">
        <v>3</v>
      </c>
      <c r="CO5" s="181" t="str">
        <f t="shared" ref="CO5:CO68" si="28">(CL5&amp;CN5)</f>
        <v>13</v>
      </c>
      <c r="CP5" s="394" t="str">
        <f t="shared" si="19"/>
        <v>Very Low</v>
      </c>
      <c r="CQ5" s="296" t="s">
        <v>181</v>
      </c>
      <c r="CR5" s="300" t="s">
        <v>182</v>
      </c>
      <c r="CV5" s="215"/>
      <c r="CW5" s="230"/>
      <c r="CX5" s="403">
        <v>1</v>
      </c>
      <c r="CY5" s="403">
        <v>1</v>
      </c>
      <c r="CZ5" s="403">
        <v>1</v>
      </c>
      <c r="DA5" s="403"/>
      <c r="DB5" s="181">
        <f>(DD5*CZ5)</f>
        <v>1</v>
      </c>
      <c r="DC5" s="42" t="str">
        <f t="shared" si="20"/>
        <v>Very Low</v>
      </c>
      <c r="DD5" s="43">
        <f t="shared" si="21"/>
        <v>1</v>
      </c>
      <c r="DE5" s="43">
        <f t="shared" si="22"/>
        <v>1</v>
      </c>
      <c r="DF5" s="44">
        <v>3</v>
      </c>
      <c r="DG5" s="44">
        <v>3</v>
      </c>
      <c r="DH5" s="181" t="str">
        <f t="shared" ref="DH5:DH68" si="29">(DE5&amp;DG5)</f>
        <v>13</v>
      </c>
      <c r="DI5" s="394" t="str">
        <f t="shared" ref="DI4:DI35" si="30">VLOOKUP(DE5&amp;DG5,futurerisk,3,FALSE)</f>
        <v>Very Low</v>
      </c>
      <c r="DJ5" s="296" t="s">
        <v>181</v>
      </c>
      <c r="DK5" s="300" t="s">
        <v>182</v>
      </c>
      <c r="DO5" s="215"/>
    </row>
    <row r="6" spans="1:185" ht="265.5" customHeight="1">
      <c r="A6" s="29" t="s">
        <v>179</v>
      </c>
      <c r="B6" s="24" t="s">
        <v>38</v>
      </c>
      <c r="C6" s="24" t="s">
        <v>39</v>
      </c>
      <c r="D6" s="13" t="s">
        <v>44</v>
      </c>
      <c r="E6" s="17">
        <v>3</v>
      </c>
      <c r="F6" s="37" t="s">
        <v>185</v>
      </c>
      <c r="G6" s="21">
        <v>1</v>
      </c>
      <c r="H6" s="21">
        <v>1</v>
      </c>
      <c r="I6" s="21">
        <v>1</v>
      </c>
      <c r="J6" s="21"/>
      <c r="K6" s="181">
        <f t="shared" ref="K6:K69" si="31">(M6*I6)</f>
        <v>1</v>
      </c>
      <c r="L6" s="42" t="str">
        <f t="shared" si="0"/>
        <v>Very Low</v>
      </c>
      <c r="M6" s="43">
        <f t="shared" si="1"/>
        <v>1</v>
      </c>
      <c r="N6" s="43">
        <f t="shared" si="2"/>
        <v>1</v>
      </c>
      <c r="O6" s="44">
        <v>3</v>
      </c>
      <c r="P6" s="44">
        <v>3</v>
      </c>
      <c r="Q6" s="181" t="str">
        <f t="shared" si="23"/>
        <v>13</v>
      </c>
      <c r="R6" s="394" t="str">
        <f t="shared" si="3"/>
        <v>Very Low</v>
      </c>
      <c r="S6" s="296" t="s">
        <v>181</v>
      </c>
      <c r="T6" s="300" t="s">
        <v>182</v>
      </c>
      <c r="V6" s="215"/>
      <c r="X6" s="215"/>
      <c r="Y6" s="230"/>
      <c r="Z6" s="21">
        <v>1</v>
      </c>
      <c r="AA6" s="21">
        <v>1</v>
      </c>
      <c r="AB6" s="21">
        <v>1</v>
      </c>
      <c r="AC6" s="21"/>
      <c r="AD6" s="181">
        <f t="shared" ref="AD6:AD69" si="32">(AF6*AB6)</f>
        <v>1</v>
      </c>
      <c r="AE6" s="42" t="str">
        <f t="shared" ref="AE6:AE35" si="33">VLOOKUP(AF6*AB6,biorisk,3,FALSE)</f>
        <v>Very Low</v>
      </c>
      <c r="AF6" s="43">
        <f t="shared" si="5"/>
        <v>1</v>
      </c>
      <c r="AG6" s="43">
        <f t="shared" si="6"/>
        <v>1</v>
      </c>
      <c r="AH6" s="44">
        <v>3</v>
      </c>
      <c r="AI6" s="44">
        <v>3</v>
      </c>
      <c r="AJ6" s="181" t="str">
        <f t="shared" si="25"/>
        <v>13</v>
      </c>
      <c r="AK6" s="394" t="str">
        <f t="shared" si="7"/>
        <v>Very Low</v>
      </c>
      <c r="AL6" s="296" t="s">
        <v>181</v>
      </c>
      <c r="AM6" s="300" t="s">
        <v>182</v>
      </c>
      <c r="AO6" s="245"/>
      <c r="AQ6" s="245"/>
      <c r="AR6" s="244"/>
      <c r="AS6" s="21">
        <v>1</v>
      </c>
      <c r="AT6" s="21">
        <v>1</v>
      </c>
      <c r="AU6" s="21">
        <v>1</v>
      </c>
      <c r="AV6" s="21"/>
      <c r="AW6" s="181">
        <f t="shared" ref="AW6:AW69" si="34">(AY6*AU6)</f>
        <v>1</v>
      </c>
      <c r="AX6" s="42" t="str">
        <f t="shared" si="8"/>
        <v>Very Low</v>
      </c>
      <c r="AY6" s="43">
        <f t="shared" si="9"/>
        <v>1</v>
      </c>
      <c r="AZ6" s="43">
        <f t="shared" si="10"/>
        <v>1</v>
      </c>
      <c r="BA6" s="44">
        <v>3</v>
      </c>
      <c r="BB6" s="44">
        <v>3</v>
      </c>
      <c r="BC6" s="181" t="str">
        <f t="shared" si="26"/>
        <v>13</v>
      </c>
      <c r="BD6" s="394" t="str">
        <f t="shared" si="11"/>
        <v>Very Low</v>
      </c>
      <c r="BE6" s="296" t="s">
        <v>181</v>
      </c>
      <c r="BF6" s="300" t="s">
        <v>182</v>
      </c>
      <c r="BH6" s="215"/>
      <c r="BJ6" s="215"/>
      <c r="BK6" s="230"/>
      <c r="BL6" s="403">
        <v>1</v>
      </c>
      <c r="BM6" s="403">
        <v>1</v>
      </c>
      <c r="BN6" s="403">
        <v>1</v>
      </c>
      <c r="BO6" s="403"/>
      <c r="BP6" s="181">
        <f t="shared" ref="BP6:BP69" si="35">(BR6*BN6)</f>
        <v>1</v>
      </c>
      <c r="BQ6" s="42" t="str">
        <f t="shared" si="12"/>
        <v>Very Low</v>
      </c>
      <c r="BR6" s="43">
        <f t="shared" si="13"/>
        <v>1</v>
      </c>
      <c r="BS6" s="43">
        <f t="shared" si="14"/>
        <v>1</v>
      </c>
      <c r="BT6" s="44">
        <v>3</v>
      </c>
      <c r="BU6" s="44">
        <v>3</v>
      </c>
      <c r="BV6" s="181" t="str">
        <f t="shared" si="27"/>
        <v>13</v>
      </c>
      <c r="BW6" s="394" t="str">
        <f t="shared" si="15"/>
        <v>Very Low</v>
      </c>
      <c r="BX6" s="296" t="s">
        <v>181</v>
      </c>
      <c r="BY6" s="300" t="s">
        <v>182</v>
      </c>
      <c r="CA6" s="215"/>
      <c r="CC6" s="215"/>
      <c r="CD6" s="230"/>
      <c r="CE6" s="403">
        <v>1</v>
      </c>
      <c r="CF6" s="403">
        <v>1</v>
      </c>
      <c r="CG6" s="403">
        <v>1</v>
      </c>
      <c r="CH6" s="403"/>
      <c r="CI6" s="181">
        <f t="shared" ref="CI6:CI69" si="36">(CK6*CG6)</f>
        <v>1</v>
      </c>
      <c r="CJ6" s="42" t="str">
        <f t="shared" si="16"/>
        <v>Very Low</v>
      </c>
      <c r="CK6" s="43">
        <f t="shared" si="17"/>
        <v>1</v>
      </c>
      <c r="CL6" s="43">
        <f t="shared" si="18"/>
        <v>1</v>
      </c>
      <c r="CM6" s="44">
        <v>3</v>
      </c>
      <c r="CN6" s="44">
        <v>3</v>
      </c>
      <c r="CO6" s="181" t="str">
        <f t="shared" si="28"/>
        <v>13</v>
      </c>
      <c r="CP6" s="394" t="str">
        <f t="shared" si="19"/>
        <v>Very Low</v>
      </c>
      <c r="CQ6" s="296" t="s">
        <v>181</v>
      </c>
      <c r="CR6" s="300" t="s">
        <v>182</v>
      </c>
      <c r="CT6" s="215"/>
      <c r="CV6" s="215"/>
      <c r="CW6" s="230"/>
      <c r="CX6" s="403">
        <v>1</v>
      </c>
      <c r="CY6" s="403">
        <v>1</v>
      </c>
      <c r="CZ6" s="403">
        <v>1</v>
      </c>
      <c r="DA6" s="403"/>
      <c r="DB6" s="181">
        <f t="shared" ref="DB6:DB69" si="37">(DD6*CZ6)</f>
        <v>1</v>
      </c>
      <c r="DC6" s="42" t="str">
        <f t="shared" si="20"/>
        <v>Very Low</v>
      </c>
      <c r="DD6" s="43">
        <f t="shared" si="21"/>
        <v>1</v>
      </c>
      <c r="DE6" s="43">
        <f t="shared" si="22"/>
        <v>1</v>
      </c>
      <c r="DF6" s="44">
        <v>3</v>
      </c>
      <c r="DG6" s="44">
        <v>3</v>
      </c>
      <c r="DH6" s="181" t="str">
        <f t="shared" si="29"/>
        <v>13</v>
      </c>
      <c r="DI6" s="394" t="str">
        <f t="shared" si="30"/>
        <v>Very Low</v>
      </c>
      <c r="DJ6" s="296" t="s">
        <v>181</v>
      </c>
      <c r="DK6" s="300" t="s">
        <v>182</v>
      </c>
      <c r="DM6" s="215"/>
      <c r="DO6" s="215"/>
    </row>
    <row r="7" spans="1:185" ht="216" customHeight="1">
      <c r="A7" s="29" t="s">
        <v>179</v>
      </c>
      <c r="B7" s="24" t="s">
        <v>38</v>
      </c>
      <c r="C7" s="24" t="s">
        <v>39</v>
      </c>
      <c r="D7" s="13" t="s">
        <v>45</v>
      </c>
      <c r="E7" s="17">
        <v>4</v>
      </c>
      <c r="F7" s="37" t="s">
        <v>200</v>
      </c>
      <c r="G7" s="21"/>
      <c r="H7" s="21"/>
      <c r="I7" s="21"/>
      <c r="J7" s="21"/>
      <c r="K7" s="181">
        <f t="shared" si="31"/>
        <v>0</v>
      </c>
      <c r="L7" s="42" t="str">
        <f t="shared" si="0"/>
        <v>Low Priority Data Gap</v>
      </c>
      <c r="M7" s="43">
        <f t="shared" si="1"/>
        <v>0</v>
      </c>
      <c r="N7" s="43">
        <f t="shared" si="2"/>
        <v>0</v>
      </c>
      <c r="O7" s="44"/>
      <c r="P7" s="44"/>
      <c r="Q7" s="181" t="str">
        <f t="shared" si="23"/>
        <v>0</v>
      </c>
      <c r="R7" s="42" t="str">
        <f t="shared" si="3"/>
        <v>Low Priority Data Gap</v>
      </c>
      <c r="S7" s="296"/>
      <c r="V7" s="215"/>
      <c r="X7" s="215"/>
      <c r="Y7" s="230"/>
      <c r="Z7" s="21">
        <v>-1</v>
      </c>
      <c r="AA7" s="21">
        <v>-1</v>
      </c>
      <c r="AB7" s="21">
        <v>-1</v>
      </c>
      <c r="AC7" s="21"/>
      <c r="AD7" s="181">
        <f t="shared" si="32"/>
        <v>-1</v>
      </c>
      <c r="AE7" s="42" t="str">
        <f t="shared" si="33"/>
        <v>High Priority Data Gap</v>
      </c>
      <c r="AF7" s="43">
        <f>VLOOKUP(Z7*AA7,likelihood,2,FALSE)</f>
        <v>1</v>
      </c>
      <c r="AG7" s="43">
        <f t="shared" si="6"/>
        <v>-1</v>
      </c>
      <c r="AH7" s="44">
        <v>-1</v>
      </c>
      <c r="AI7" s="44">
        <v>-1</v>
      </c>
      <c r="AJ7" s="181" t="str">
        <f t="shared" si="25"/>
        <v>-1-1</v>
      </c>
      <c r="AK7" s="42" t="str">
        <f t="shared" si="7"/>
        <v>High Priority Data Gap</v>
      </c>
      <c r="AL7" s="296"/>
      <c r="AO7" s="245"/>
      <c r="AQ7" s="245"/>
      <c r="AR7" s="244"/>
      <c r="AS7" s="21"/>
      <c r="AT7" s="21"/>
      <c r="AU7" s="21"/>
      <c r="AV7" s="21"/>
      <c r="AW7" s="181">
        <f t="shared" si="34"/>
        <v>0</v>
      </c>
      <c r="AX7" s="42" t="str">
        <f t="shared" si="8"/>
        <v>Low Priority Data Gap</v>
      </c>
      <c r="AY7" s="43">
        <f t="shared" si="9"/>
        <v>0</v>
      </c>
      <c r="AZ7" s="43">
        <f t="shared" si="10"/>
        <v>0</v>
      </c>
      <c r="BA7" s="44"/>
      <c r="BB7" s="44"/>
      <c r="BC7" s="181" t="str">
        <f t="shared" si="26"/>
        <v>0</v>
      </c>
      <c r="BD7" s="42" t="str">
        <f t="shared" si="11"/>
        <v>Low Priority Data Gap</v>
      </c>
      <c r="BE7" s="296"/>
      <c r="BH7" s="215"/>
      <c r="BJ7" s="215"/>
      <c r="BK7" s="230"/>
      <c r="BL7" s="403"/>
      <c r="BM7" s="403"/>
      <c r="BN7" s="403"/>
      <c r="BO7" s="403"/>
      <c r="BP7" s="181">
        <f t="shared" si="35"/>
        <v>0</v>
      </c>
      <c r="BQ7" s="42" t="str">
        <f t="shared" si="12"/>
        <v>Low Priority Data Gap</v>
      </c>
      <c r="BR7" s="43">
        <f t="shared" si="13"/>
        <v>0</v>
      </c>
      <c r="BS7" s="43">
        <f t="shared" si="14"/>
        <v>0</v>
      </c>
      <c r="BT7" s="44"/>
      <c r="BU7" s="44"/>
      <c r="BV7" s="181" t="str">
        <f t="shared" si="27"/>
        <v>0</v>
      </c>
      <c r="BW7" s="42" t="str">
        <f t="shared" si="15"/>
        <v>Low Priority Data Gap</v>
      </c>
      <c r="BX7" s="296"/>
      <c r="CA7" s="215"/>
      <c r="CC7" s="215"/>
      <c r="CD7" s="230"/>
      <c r="CE7" s="21"/>
      <c r="CF7" s="21"/>
      <c r="CG7" s="21"/>
      <c r="CH7" s="21"/>
      <c r="CI7" s="181">
        <f t="shared" si="36"/>
        <v>0</v>
      </c>
      <c r="CJ7" s="42" t="str">
        <f t="shared" si="16"/>
        <v>Low Priority Data Gap</v>
      </c>
      <c r="CK7" s="43">
        <f t="shared" si="17"/>
        <v>0</v>
      </c>
      <c r="CL7" s="43">
        <f t="shared" si="18"/>
        <v>0</v>
      </c>
      <c r="CM7" s="44"/>
      <c r="CN7" s="44"/>
      <c r="CO7" s="181" t="str">
        <f t="shared" si="28"/>
        <v>0</v>
      </c>
      <c r="CP7" s="42" t="str">
        <f t="shared" si="19"/>
        <v>Low Priority Data Gap</v>
      </c>
      <c r="CQ7" s="296"/>
      <c r="CT7" s="215"/>
      <c r="CV7" s="215"/>
      <c r="CW7" s="230"/>
      <c r="CX7" s="21"/>
      <c r="CY7" s="21"/>
      <c r="CZ7" s="21"/>
      <c r="DA7" s="21"/>
      <c r="DB7" s="181">
        <f t="shared" si="37"/>
        <v>0</v>
      </c>
      <c r="DC7" s="42" t="str">
        <f t="shared" si="20"/>
        <v>Low Priority Data Gap</v>
      </c>
      <c r="DD7" s="43">
        <f t="shared" si="21"/>
        <v>0</v>
      </c>
      <c r="DE7" s="43">
        <f t="shared" si="22"/>
        <v>0</v>
      </c>
      <c r="DF7" s="44"/>
      <c r="DG7" s="44"/>
      <c r="DH7" s="181" t="str">
        <f t="shared" si="29"/>
        <v>0</v>
      </c>
      <c r="DI7" s="42" t="str">
        <f t="shared" si="30"/>
        <v>Low Priority Data Gap</v>
      </c>
      <c r="DJ7" s="296"/>
      <c r="DM7" s="215"/>
      <c r="DO7" s="215"/>
    </row>
    <row r="8" spans="1:185" ht="99.75" customHeight="1">
      <c r="A8" s="29" t="s">
        <v>179</v>
      </c>
      <c r="B8" s="24" t="s">
        <v>38</v>
      </c>
      <c r="C8" s="24" t="s">
        <v>39</v>
      </c>
      <c r="D8" s="19" t="s">
        <v>46</v>
      </c>
      <c r="E8" s="17">
        <v>5</v>
      </c>
      <c r="F8" s="37" t="s">
        <v>202</v>
      </c>
      <c r="G8" s="21">
        <v>1</v>
      </c>
      <c r="H8" s="21">
        <v>1</v>
      </c>
      <c r="I8" s="21">
        <v>1</v>
      </c>
      <c r="J8" s="21"/>
      <c r="K8" s="181">
        <f t="shared" si="31"/>
        <v>1</v>
      </c>
      <c r="L8" s="42" t="str">
        <f t="shared" si="0"/>
        <v>Very Low</v>
      </c>
      <c r="M8" s="43">
        <f t="shared" si="1"/>
        <v>1</v>
      </c>
      <c r="N8" s="43">
        <f t="shared" si="2"/>
        <v>1</v>
      </c>
      <c r="O8" s="44">
        <v>3</v>
      </c>
      <c r="P8" s="44">
        <v>3</v>
      </c>
      <c r="Q8" s="181" t="str">
        <f t="shared" si="23"/>
        <v>13</v>
      </c>
      <c r="R8" s="394" t="str">
        <f t="shared" ref="R8" si="38">VLOOKUP(N8&amp;P8,futurerisk,3,FALSE)</f>
        <v>Very Low</v>
      </c>
      <c r="S8" s="296" t="s">
        <v>181</v>
      </c>
      <c r="T8" s="300" t="s">
        <v>182</v>
      </c>
      <c r="U8" s="215"/>
      <c r="V8" s="215"/>
      <c r="X8" s="215"/>
      <c r="Y8" s="230"/>
      <c r="Z8" s="21">
        <v>1</v>
      </c>
      <c r="AA8" s="21">
        <v>1</v>
      </c>
      <c r="AB8" s="21">
        <v>1</v>
      </c>
      <c r="AC8" s="21"/>
      <c r="AD8" s="181">
        <f t="shared" si="32"/>
        <v>1</v>
      </c>
      <c r="AE8" s="42" t="str">
        <f t="shared" si="33"/>
        <v>Very Low</v>
      </c>
      <c r="AF8" s="43">
        <f t="shared" si="5"/>
        <v>1</v>
      </c>
      <c r="AG8" s="43">
        <f t="shared" si="6"/>
        <v>1</v>
      </c>
      <c r="AH8" s="44">
        <v>3</v>
      </c>
      <c r="AI8" s="44">
        <v>3</v>
      </c>
      <c r="AJ8" s="181" t="str">
        <f t="shared" si="25"/>
        <v>13</v>
      </c>
      <c r="AK8" s="394" t="str">
        <f t="shared" si="7"/>
        <v>Very Low</v>
      </c>
      <c r="AL8" s="296" t="s">
        <v>181</v>
      </c>
      <c r="AM8" s="300" t="s">
        <v>182</v>
      </c>
      <c r="AN8" s="245"/>
      <c r="AO8" s="245"/>
      <c r="AQ8" s="245"/>
      <c r="AR8" s="244"/>
      <c r="AS8" s="21">
        <v>1</v>
      </c>
      <c r="AT8" s="21">
        <v>1</v>
      </c>
      <c r="AU8" s="21">
        <v>1</v>
      </c>
      <c r="AV8" s="21"/>
      <c r="AW8" s="181">
        <f t="shared" si="34"/>
        <v>1</v>
      </c>
      <c r="AX8" s="42" t="str">
        <f t="shared" si="8"/>
        <v>Very Low</v>
      </c>
      <c r="AY8" s="43">
        <f t="shared" ref="AY8:AY11" si="39">VLOOKUP(AS8*AT8,likelihood,2,FALSE)</f>
        <v>1</v>
      </c>
      <c r="AZ8" s="43">
        <f t="shared" ref="AZ8:AZ11" si="40">VLOOKUP(AY8*AU8,biorisk,2,FALSE)</f>
        <v>1</v>
      </c>
      <c r="BA8" s="44">
        <v>3</v>
      </c>
      <c r="BB8" s="44">
        <v>3</v>
      </c>
      <c r="BC8" s="181" t="str">
        <f t="shared" si="26"/>
        <v>13</v>
      </c>
      <c r="BD8" s="394" t="str">
        <f t="shared" si="11"/>
        <v>Very Low</v>
      </c>
      <c r="BE8" s="296" t="s">
        <v>181</v>
      </c>
      <c r="BF8" s="300" t="s">
        <v>182</v>
      </c>
      <c r="BG8" s="215"/>
      <c r="BH8" s="215"/>
      <c r="BJ8" s="215"/>
      <c r="BK8" s="230"/>
      <c r="BL8" s="403">
        <v>1</v>
      </c>
      <c r="BM8" s="403">
        <v>1</v>
      </c>
      <c r="BN8" s="403">
        <v>1</v>
      </c>
      <c r="BO8" s="403"/>
      <c r="BP8" s="181">
        <f t="shared" si="35"/>
        <v>1</v>
      </c>
      <c r="BQ8" s="42" t="str">
        <f t="shared" si="12"/>
        <v>Very Low</v>
      </c>
      <c r="BR8" s="43">
        <f t="shared" si="13"/>
        <v>1</v>
      </c>
      <c r="BS8" s="43">
        <f t="shared" si="14"/>
        <v>1</v>
      </c>
      <c r="BT8" s="44">
        <v>2</v>
      </c>
      <c r="BU8" s="44">
        <v>3</v>
      </c>
      <c r="BV8" s="181" t="str">
        <f t="shared" si="27"/>
        <v>13</v>
      </c>
      <c r="BW8" s="394" t="str">
        <f t="shared" ref="BW8" si="41">VLOOKUP(BS8&amp;BU8,futurerisk,3,FALSE)</f>
        <v>Very Low</v>
      </c>
      <c r="BX8" s="296" t="s">
        <v>181</v>
      </c>
      <c r="BY8" s="300" t="s">
        <v>182</v>
      </c>
      <c r="BZ8" s="215"/>
      <c r="CA8" s="215"/>
      <c r="CC8" s="215"/>
      <c r="CD8" s="230"/>
      <c r="CE8" s="403">
        <v>1</v>
      </c>
      <c r="CF8" s="403">
        <v>1</v>
      </c>
      <c r="CG8" s="403">
        <v>1</v>
      </c>
      <c r="CH8" s="403"/>
      <c r="CI8" s="181">
        <f t="shared" si="36"/>
        <v>1</v>
      </c>
      <c r="CJ8" s="42" t="str">
        <f t="shared" si="16"/>
        <v>Very Low</v>
      </c>
      <c r="CK8" s="43">
        <f t="shared" si="17"/>
        <v>1</v>
      </c>
      <c r="CL8" s="43">
        <f t="shared" si="18"/>
        <v>1</v>
      </c>
      <c r="CM8" s="44">
        <v>3</v>
      </c>
      <c r="CN8" s="44">
        <v>3</v>
      </c>
      <c r="CO8" s="181" t="str">
        <f t="shared" si="28"/>
        <v>13</v>
      </c>
      <c r="CP8" s="394" t="str">
        <f t="shared" si="19"/>
        <v>Very Low</v>
      </c>
      <c r="CQ8" s="296" t="s">
        <v>181</v>
      </c>
      <c r="CR8" s="300" t="s">
        <v>182</v>
      </c>
      <c r="CS8" s="215"/>
      <c r="CT8" s="215"/>
      <c r="CV8" s="215"/>
      <c r="CW8" s="230"/>
      <c r="CX8" s="403">
        <v>1</v>
      </c>
      <c r="CY8" s="403">
        <v>1</v>
      </c>
      <c r="CZ8" s="403">
        <v>1</v>
      </c>
      <c r="DA8" s="403"/>
      <c r="DB8" s="181">
        <f t="shared" si="37"/>
        <v>1</v>
      </c>
      <c r="DC8" s="42" t="str">
        <f t="shared" ref="DC8" si="42">VLOOKUP(DD8*CZ8,biorisk,3,FALSE)</f>
        <v>Very Low</v>
      </c>
      <c r="DD8" s="43">
        <f t="shared" ref="DD8" si="43">VLOOKUP(CX8*CY8,likelihood,2,FALSE)</f>
        <v>1</v>
      </c>
      <c r="DE8" s="43">
        <f t="shared" ref="DE8" si="44">VLOOKUP(DD8*CZ8,biorisk,2,FALSE)</f>
        <v>1</v>
      </c>
      <c r="DF8" s="44">
        <v>3</v>
      </c>
      <c r="DG8" s="44">
        <v>3</v>
      </c>
      <c r="DH8" s="181" t="str">
        <f t="shared" si="29"/>
        <v>13</v>
      </c>
      <c r="DI8" s="394" t="str">
        <f t="shared" ref="DI8" si="45">VLOOKUP(DE8&amp;DG8,futurerisk,3,FALSE)</f>
        <v>Very Low</v>
      </c>
      <c r="DJ8" s="296" t="s">
        <v>181</v>
      </c>
      <c r="DK8" s="300" t="s">
        <v>182</v>
      </c>
      <c r="DL8" s="215"/>
      <c r="DM8" s="215"/>
      <c r="DO8" s="215"/>
    </row>
    <row r="9" spans="1:185" ht="88.25" customHeight="1">
      <c r="A9" s="31" t="s">
        <v>203</v>
      </c>
      <c r="B9" s="24" t="s">
        <v>38</v>
      </c>
      <c r="C9" s="24" t="s">
        <v>47</v>
      </c>
      <c r="D9" s="16" t="s">
        <v>48</v>
      </c>
      <c r="E9" s="17">
        <v>6</v>
      </c>
      <c r="F9" s="37" t="s">
        <v>204</v>
      </c>
      <c r="G9" s="21">
        <v>4</v>
      </c>
      <c r="H9" s="21">
        <v>4</v>
      </c>
      <c r="I9" s="21">
        <v>4</v>
      </c>
      <c r="J9" s="21" t="s">
        <v>172</v>
      </c>
      <c r="K9" s="181">
        <f t="shared" si="31"/>
        <v>16</v>
      </c>
      <c r="L9" s="42" t="str">
        <f t="shared" si="0"/>
        <v>High</v>
      </c>
      <c r="M9" s="43">
        <f t="shared" si="1"/>
        <v>4</v>
      </c>
      <c r="N9" s="43">
        <f t="shared" si="2"/>
        <v>4</v>
      </c>
      <c r="O9" s="44">
        <v>4</v>
      </c>
      <c r="P9" s="44">
        <v>5</v>
      </c>
      <c r="Q9" s="181" t="str">
        <f t="shared" si="23"/>
        <v>45</v>
      </c>
      <c r="R9" s="42" t="str">
        <f t="shared" si="3"/>
        <v>Very High</v>
      </c>
      <c r="S9" s="296"/>
      <c r="T9" s="215" t="s">
        <v>786</v>
      </c>
      <c r="U9" s="215" t="s">
        <v>787</v>
      </c>
      <c r="V9" s="215"/>
      <c r="Y9" s="230"/>
      <c r="Z9" s="21">
        <v>1</v>
      </c>
      <c r="AA9" s="21">
        <v>1</v>
      </c>
      <c r="AB9" s="21">
        <v>1</v>
      </c>
      <c r="AC9" s="21" t="s">
        <v>164</v>
      </c>
      <c r="AD9" s="181">
        <f t="shared" si="32"/>
        <v>1</v>
      </c>
      <c r="AE9" s="42" t="str">
        <f t="shared" si="33"/>
        <v>Very Low</v>
      </c>
      <c r="AF9" s="43">
        <f t="shared" si="5"/>
        <v>1</v>
      </c>
      <c r="AG9" s="43">
        <f t="shared" si="6"/>
        <v>1</v>
      </c>
      <c r="AH9" s="44">
        <v>3</v>
      </c>
      <c r="AI9" s="44">
        <v>4</v>
      </c>
      <c r="AJ9" s="181" t="str">
        <f t="shared" si="25"/>
        <v>14</v>
      </c>
      <c r="AK9" s="42" t="str">
        <f t="shared" si="7"/>
        <v>Low</v>
      </c>
      <c r="AL9" s="296"/>
      <c r="AM9" s="245" t="s">
        <v>788</v>
      </c>
      <c r="AN9" s="245" t="s">
        <v>787</v>
      </c>
      <c r="AO9" s="245"/>
      <c r="AR9" s="244"/>
      <c r="AS9" s="21">
        <v>-1</v>
      </c>
      <c r="AT9" s="21">
        <v>-1</v>
      </c>
      <c r="AU9" s="21">
        <v>-1</v>
      </c>
      <c r="AV9" s="21"/>
      <c r="AW9" s="181">
        <f t="shared" si="34"/>
        <v>-1</v>
      </c>
      <c r="AX9" s="42" t="str">
        <f t="shared" si="8"/>
        <v>High Priority Data Gap</v>
      </c>
      <c r="AY9" s="43">
        <f t="shared" si="39"/>
        <v>1</v>
      </c>
      <c r="AZ9" s="43">
        <f t="shared" si="40"/>
        <v>-1</v>
      </c>
      <c r="BA9" s="44">
        <v>-1</v>
      </c>
      <c r="BB9" s="44">
        <v>-1</v>
      </c>
      <c r="BC9" s="181" t="str">
        <f t="shared" si="26"/>
        <v>-1-1</v>
      </c>
      <c r="BD9" s="42" t="str">
        <f t="shared" si="11"/>
        <v>High Priority Data Gap</v>
      </c>
      <c r="BE9" s="296"/>
      <c r="BF9" s="215" t="s">
        <v>789</v>
      </c>
      <c r="BG9" s="215" t="s">
        <v>790</v>
      </c>
      <c r="BH9" s="215"/>
      <c r="BK9" s="230"/>
      <c r="BL9" s="403">
        <v>-1</v>
      </c>
      <c r="BM9" s="403">
        <v>-1</v>
      </c>
      <c r="BN9" s="403">
        <v>-1</v>
      </c>
      <c r="BO9" s="403"/>
      <c r="BP9" s="181">
        <f t="shared" si="35"/>
        <v>-1</v>
      </c>
      <c r="BQ9" s="42" t="str">
        <f t="shared" si="12"/>
        <v>High Priority Data Gap</v>
      </c>
      <c r="BR9" s="43">
        <f t="shared" si="13"/>
        <v>1</v>
      </c>
      <c r="BS9" s="43">
        <f t="shared" si="14"/>
        <v>-1</v>
      </c>
      <c r="BT9" s="44">
        <v>-1</v>
      </c>
      <c r="BU9" s="44">
        <v>-1</v>
      </c>
      <c r="BV9" s="181" t="str">
        <f t="shared" si="27"/>
        <v>-1-1</v>
      </c>
      <c r="BW9" s="42" t="str">
        <f t="shared" si="15"/>
        <v>High Priority Data Gap</v>
      </c>
      <c r="BX9" s="296"/>
      <c r="BY9" s="215" t="s">
        <v>791</v>
      </c>
      <c r="BZ9" s="215" t="s">
        <v>792</v>
      </c>
      <c r="CA9" s="215"/>
      <c r="CD9" s="230"/>
      <c r="CE9" s="21">
        <v>3</v>
      </c>
      <c r="CF9" s="21">
        <v>5</v>
      </c>
      <c r="CG9" s="21">
        <v>5</v>
      </c>
      <c r="CH9" s="21" t="s">
        <v>164</v>
      </c>
      <c r="CI9" s="181">
        <f t="shared" si="36"/>
        <v>20</v>
      </c>
      <c r="CJ9" s="42" t="str">
        <f t="shared" si="16"/>
        <v>Very High</v>
      </c>
      <c r="CK9" s="43">
        <f t="shared" si="17"/>
        <v>4</v>
      </c>
      <c r="CL9" s="43">
        <f t="shared" si="18"/>
        <v>5</v>
      </c>
      <c r="CM9" s="44">
        <v>4</v>
      </c>
      <c r="CN9" s="44">
        <v>4</v>
      </c>
      <c r="CO9" s="181" t="str">
        <f t="shared" si="28"/>
        <v>54</v>
      </c>
      <c r="CP9" s="42" t="str">
        <f t="shared" si="19"/>
        <v>Very High</v>
      </c>
      <c r="CQ9" s="296"/>
      <c r="CR9" s="215" t="s">
        <v>793</v>
      </c>
      <c r="CS9" s="215"/>
      <c r="CT9" s="215"/>
      <c r="CW9" s="230"/>
      <c r="CX9" s="21">
        <v>4</v>
      </c>
      <c r="CY9" s="21">
        <v>5</v>
      </c>
      <c r="CZ9" s="21">
        <v>5</v>
      </c>
      <c r="DA9" s="21" t="s">
        <v>164</v>
      </c>
      <c r="DB9" s="181">
        <f t="shared" si="37"/>
        <v>25</v>
      </c>
      <c r="DC9" s="42" t="str">
        <f t="shared" si="20"/>
        <v>Very High</v>
      </c>
      <c r="DD9" s="43">
        <f t="shared" si="21"/>
        <v>5</v>
      </c>
      <c r="DE9" s="43">
        <f t="shared" si="22"/>
        <v>5</v>
      </c>
      <c r="DF9" s="44">
        <v>4</v>
      </c>
      <c r="DG9" s="44">
        <v>5</v>
      </c>
      <c r="DH9" s="181" t="str">
        <f t="shared" si="29"/>
        <v>55</v>
      </c>
      <c r="DI9" s="42" t="str">
        <f t="shared" si="30"/>
        <v>Very High</v>
      </c>
      <c r="DJ9" s="296"/>
      <c r="DK9" s="215" t="s">
        <v>794</v>
      </c>
      <c r="DL9" s="215" t="s">
        <v>795</v>
      </c>
      <c r="DM9" s="215"/>
    </row>
    <row r="10" spans="1:185" ht="139.5" customHeight="1">
      <c r="A10" s="31" t="s">
        <v>212</v>
      </c>
      <c r="B10" s="24" t="s">
        <v>38</v>
      </c>
      <c r="C10" s="24" t="s">
        <v>47</v>
      </c>
      <c r="D10" s="16" t="s">
        <v>49</v>
      </c>
      <c r="E10" s="17">
        <v>7</v>
      </c>
      <c r="F10" s="38" t="s">
        <v>213</v>
      </c>
      <c r="G10" s="21">
        <v>2</v>
      </c>
      <c r="H10" s="21">
        <v>5</v>
      </c>
      <c r="I10" s="21">
        <v>1</v>
      </c>
      <c r="J10" s="21" t="s">
        <v>172</v>
      </c>
      <c r="K10" s="181">
        <f t="shared" si="31"/>
        <v>3</v>
      </c>
      <c r="L10" s="42" t="str">
        <f t="shared" si="0"/>
        <v>Very Low</v>
      </c>
      <c r="M10" s="43">
        <f t="shared" si="1"/>
        <v>3</v>
      </c>
      <c r="N10" s="43">
        <f t="shared" si="2"/>
        <v>1</v>
      </c>
      <c r="O10" s="44">
        <v>3</v>
      </c>
      <c r="P10" s="44">
        <v>4</v>
      </c>
      <c r="Q10" s="181" t="str">
        <f t="shared" si="23"/>
        <v>14</v>
      </c>
      <c r="R10" s="42" t="str">
        <f t="shared" si="3"/>
        <v>Low</v>
      </c>
      <c r="S10" s="296" t="s">
        <v>181</v>
      </c>
      <c r="T10" s="188" t="s">
        <v>796</v>
      </c>
      <c r="V10" s="188" t="s">
        <v>797</v>
      </c>
      <c r="Y10" s="230" t="s">
        <v>798</v>
      </c>
      <c r="Z10" s="21">
        <v>1</v>
      </c>
      <c r="AA10" s="21">
        <v>1</v>
      </c>
      <c r="AB10" s="21">
        <v>1</v>
      </c>
      <c r="AC10" s="21" t="s">
        <v>164</v>
      </c>
      <c r="AD10" s="181">
        <f t="shared" si="32"/>
        <v>1</v>
      </c>
      <c r="AE10" s="42" t="str">
        <f t="shared" si="33"/>
        <v>Very Low</v>
      </c>
      <c r="AF10" s="43">
        <f t="shared" si="5"/>
        <v>1</v>
      </c>
      <c r="AG10" s="43">
        <f t="shared" si="6"/>
        <v>1</v>
      </c>
      <c r="AH10" s="44">
        <v>3</v>
      </c>
      <c r="AI10" s="44">
        <v>4</v>
      </c>
      <c r="AJ10" s="181" t="str">
        <f t="shared" si="25"/>
        <v>14</v>
      </c>
      <c r="AK10" s="42" t="str">
        <f t="shared" si="7"/>
        <v>Low</v>
      </c>
      <c r="AL10" s="296" t="s">
        <v>181</v>
      </c>
      <c r="AM10" s="243" t="s">
        <v>799</v>
      </c>
      <c r="AN10" s="243" t="s">
        <v>800</v>
      </c>
      <c r="AR10" s="244" t="s">
        <v>801</v>
      </c>
      <c r="AS10" s="21">
        <v>-1</v>
      </c>
      <c r="AT10" s="21">
        <v>-1</v>
      </c>
      <c r="AU10" s="21">
        <v>-1</v>
      </c>
      <c r="AV10" s="21"/>
      <c r="AW10" s="181">
        <f t="shared" si="34"/>
        <v>-1</v>
      </c>
      <c r="AX10" s="42" t="str">
        <f>VLOOKUP(AY10*AU10,biorisk,3,FALSE)</f>
        <v>High Priority Data Gap</v>
      </c>
      <c r="AY10" s="43">
        <f t="shared" si="39"/>
        <v>1</v>
      </c>
      <c r="AZ10" s="43">
        <f t="shared" si="40"/>
        <v>-1</v>
      </c>
      <c r="BA10" s="44">
        <v>-1</v>
      </c>
      <c r="BB10" s="44">
        <v>-1</v>
      </c>
      <c r="BC10" s="181" t="str">
        <f t="shared" si="26"/>
        <v>-1-1</v>
      </c>
      <c r="BD10" s="42" t="str">
        <f t="shared" si="11"/>
        <v>High Priority Data Gap</v>
      </c>
      <c r="BE10" s="296" t="s">
        <v>181</v>
      </c>
      <c r="BF10" s="188" t="s">
        <v>802</v>
      </c>
      <c r="BG10" s="191" t="s">
        <v>803</v>
      </c>
      <c r="BH10" s="190"/>
      <c r="BI10" s="190"/>
      <c r="BK10" s="230" t="s">
        <v>804</v>
      </c>
      <c r="BL10" s="403">
        <v>1</v>
      </c>
      <c r="BM10" s="403">
        <v>1</v>
      </c>
      <c r="BN10" s="403">
        <v>1</v>
      </c>
      <c r="BO10" s="403"/>
      <c r="BP10" s="181">
        <f t="shared" si="35"/>
        <v>1</v>
      </c>
      <c r="BQ10" s="42" t="str">
        <f t="shared" si="12"/>
        <v>Very Low</v>
      </c>
      <c r="BR10" s="43">
        <f t="shared" si="13"/>
        <v>1</v>
      </c>
      <c r="BS10" s="43">
        <f t="shared" si="14"/>
        <v>1</v>
      </c>
      <c r="BT10" s="44">
        <v>3</v>
      </c>
      <c r="BU10" s="44">
        <v>3</v>
      </c>
      <c r="BV10" s="181" t="str">
        <f t="shared" si="27"/>
        <v>13</v>
      </c>
      <c r="BW10" s="394" t="str">
        <f t="shared" ref="BW10:BW11" si="46">VLOOKUP(BS10&amp;BU10,futurerisk,3,FALSE)</f>
        <v>Very Low</v>
      </c>
      <c r="BX10" s="296" t="s">
        <v>181</v>
      </c>
      <c r="BY10" s="188" t="s">
        <v>805</v>
      </c>
      <c r="BZ10" s="402" t="s">
        <v>806</v>
      </c>
      <c r="CA10" s="402"/>
      <c r="CB10" s="402"/>
      <c r="CD10" s="230" t="s">
        <v>807</v>
      </c>
      <c r="CE10" s="21">
        <v>4</v>
      </c>
      <c r="CF10" s="21">
        <v>5</v>
      </c>
      <c r="CG10" s="21">
        <v>2</v>
      </c>
      <c r="CH10" s="21" t="s">
        <v>172</v>
      </c>
      <c r="CI10" s="181">
        <f t="shared" si="36"/>
        <v>10</v>
      </c>
      <c r="CJ10" s="42" t="str">
        <f t="shared" si="16"/>
        <v>Moderate</v>
      </c>
      <c r="CK10" s="43">
        <f t="shared" si="17"/>
        <v>5</v>
      </c>
      <c r="CL10" s="43">
        <f t="shared" si="18"/>
        <v>3</v>
      </c>
      <c r="CM10" s="44">
        <v>4</v>
      </c>
      <c r="CN10" s="44">
        <v>5</v>
      </c>
      <c r="CO10" s="181" t="str">
        <f t="shared" si="28"/>
        <v>35</v>
      </c>
      <c r="CP10" s="42" t="str">
        <f t="shared" si="19"/>
        <v>Very High</v>
      </c>
      <c r="CQ10" s="296"/>
      <c r="CR10" s="188" t="s">
        <v>808</v>
      </c>
      <c r="CW10" s="230" t="s">
        <v>807</v>
      </c>
      <c r="CX10" s="21">
        <v>5</v>
      </c>
      <c r="CY10" s="21">
        <v>5</v>
      </c>
      <c r="CZ10" s="21">
        <v>1</v>
      </c>
      <c r="DA10" s="21" t="s">
        <v>164</v>
      </c>
      <c r="DB10" s="181">
        <f t="shared" si="37"/>
        <v>5</v>
      </c>
      <c r="DC10" s="42" t="str">
        <f t="shared" si="20"/>
        <v>Low</v>
      </c>
      <c r="DD10" s="43">
        <f t="shared" si="21"/>
        <v>5</v>
      </c>
      <c r="DE10" s="43">
        <f t="shared" si="22"/>
        <v>2</v>
      </c>
      <c r="DF10" s="44">
        <v>3</v>
      </c>
      <c r="DG10" s="44">
        <v>4</v>
      </c>
      <c r="DH10" s="181" t="str">
        <f t="shared" si="29"/>
        <v>24</v>
      </c>
      <c r="DI10" s="42" t="str">
        <f t="shared" si="30"/>
        <v>Moderate</v>
      </c>
      <c r="DJ10" s="296"/>
      <c r="DK10" s="188" t="s">
        <v>809</v>
      </c>
    </row>
    <row r="11" spans="1:185" ht="88.25" customHeight="1">
      <c r="A11" s="31" t="s">
        <v>222</v>
      </c>
      <c r="B11" s="24" t="s">
        <v>38</v>
      </c>
      <c r="C11" s="24" t="s">
        <v>47</v>
      </c>
      <c r="D11" s="16" t="s">
        <v>50</v>
      </c>
      <c r="E11" s="17">
        <v>8</v>
      </c>
      <c r="F11" s="38" t="s">
        <v>223</v>
      </c>
      <c r="G11" s="21">
        <v>2</v>
      </c>
      <c r="H11" s="21">
        <v>5</v>
      </c>
      <c r="I11" s="21">
        <v>1</v>
      </c>
      <c r="J11" s="21" t="s">
        <v>172</v>
      </c>
      <c r="K11" s="181">
        <f t="shared" si="31"/>
        <v>3</v>
      </c>
      <c r="L11" s="42" t="str">
        <f t="shared" si="0"/>
        <v>Very Low</v>
      </c>
      <c r="M11" s="43">
        <f t="shared" si="1"/>
        <v>3</v>
      </c>
      <c r="N11" s="43">
        <f t="shared" si="2"/>
        <v>1</v>
      </c>
      <c r="O11" s="44">
        <v>3</v>
      </c>
      <c r="P11" s="44">
        <v>4</v>
      </c>
      <c r="Q11" s="181" t="str">
        <f t="shared" si="23"/>
        <v>14</v>
      </c>
      <c r="R11" s="42" t="str">
        <f t="shared" si="3"/>
        <v>Low</v>
      </c>
      <c r="S11" s="296" t="s">
        <v>181</v>
      </c>
      <c r="T11" s="188" t="s">
        <v>810</v>
      </c>
      <c r="V11" s="188" t="s">
        <v>797</v>
      </c>
      <c r="Y11" s="230" t="s">
        <v>798</v>
      </c>
      <c r="Z11" s="21">
        <v>1</v>
      </c>
      <c r="AA11" s="21">
        <v>1</v>
      </c>
      <c r="AB11" s="21">
        <v>1</v>
      </c>
      <c r="AC11" s="21" t="s">
        <v>164</v>
      </c>
      <c r="AD11" s="181">
        <f t="shared" si="32"/>
        <v>1</v>
      </c>
      <c r="AE11" s="42" t="str">
        <f t="shared" si="33"/>
        <v>Very Low</v>
      </c>
      <c r="AF11" s="43">
        <f t="shared" si="5"/>
        <v>1</v>
      </c>
      <c r="AG11" s="43">
        <f t="shared" si="6"/>
        <v>1</v>
      </c>
      <c r="AH11" s="44">
        <v>3</v>
      </c>
      <c r="AI11" s="44">
        <v>4</v>
      </c>
      <c r="AJ11" s="181" t="str">
        <f t="shared" si="25"/>
        <v>14</v>
      </c>
      <c r="AK11" s="42" t="str">
        <f t="shared" si="7"/>
        <v>Low</v>
      </c>
      <c r="AL11" s="296"/>
      <c r="AR11" s="244"/>
      <c r="AS11" s="21">
        <v>1</v>
      </c>
      <c r="AT11" s="21">
        <v>1</v>
      </c>
      <c r="AU11" s="21">
        <v>1</v>
      </c>
      <c r="AV11" s="21"/>
      <c r="AW11" s="181">
        <f t="shared" si="34"/>
        <v>1</v>
      </c>
      <c r="AX11" s="42" t="str">
        <f t="shared" si="8"/>
        <v>Very Low</v>
      </c>
      <c r="AY11" s="43">
        <f t="shared" si="39"/>
        <v>1</v>
      </c>
      <c r="AZ11" s="43">
        <f t="shared" si="40"/>
        <v>1</v>
      </c>
      <c r="BA11" s="44">
        <v>3</v>
      </c>
      <c r="BB11" s="44">
        <v>3</v>
      </c>
      <c r="BC11" s="181" t="str">
        <f t="shared" si="26"/>
        <v>13</v>
      </c>
      <c r="BD11" s="42" t="str">
        <f t="shared" si="11"/>
        <v>Very Low</v>
      </c>
      <c r="BE11" s="296" t="s">
        <v>181</v>
      </c>
      <c r="BF11" s="300" t="s">
        <v>182</v>
      </c>
      <c r="BG11" s="191" t="s">
        <v>803</v>
      </c>
      <c r="BH11" s="190"/>
      <c r="BI11" s="190"/>
      <c r="BK11" s="230"/>
      <c r="BL11" s="403">
        <v>1</v>
      </c>
      <c r="BM11" s="403">
        <v>1</v>
      </c>
      <c r="BN11" s="403">
        <v>1</v>
      </c>
      <c r="BO11" s="403"/>
      <c r="BP11" s="181">
        <f t="shared" si="35"/>
        <v>1</v>
      </c>
      <c r="BQ11" s="42" t="str">
        <f t="shared" si="12"/>
        <v>Very Low</v>
      </c>
      <c r="BR11" s="43">
        <f t="shared" si="13"/>
        <v>1</v>
      </c>
      <c r="BS11" s="43">
        <f t="shared" si="14"/>
        <v>1</v>
      </c>
      <c r="BT11" s="44">
        <v>3</v>
      </c>
      <c r="BU11" s="44">
        <v>3</v>
      </c>
      <c r="BV11" s="181" t="str">
        <f t="shared" si="27"/>
        <v>13</v>
      </c>
      <c r="BW11" s="394" t="str">
        <f t="shared" si="46"/>
        <v>Very Low</v>
      </c>
      <c r="BX11" s="296" t="s">
        <v>181</v>
      </c>
      <c r="BZ11" s="402"/>
      <c r="CA11" s="402"/>
      <c r="CB11" s="402"/>
      <c r="CD11" s="230" t="s">
        <v>807</v>
      </c>
      <c r="CE11" s="21">
        <v>4</v>
      </c>
      <c r="CF11" s="21">
        <v>5</v>
      </c>
      <c r="CG11" s="21">
        <v>2</v>
      </c>
      <c r="CH11" s="21" t="s">
        <v>172</v>
      </c>
      <c r="CI11" s="181">
        <f t="shared" si="36"/>
        <v>10</v>
      </c>
      <c r="CJ11" s="42" t="str">
        <f t="shared" si="16"/>
        <v>Moderate</v>
      </c>
      <c r="CK11" s="43">
        <f t="shared" si="17"/>
        <v>5</v>
      </c>
      <c r="CL11" s="43">
        <f t="shared" si="18"/>
        <v>3</v>
      </c>
      <c r="CM11" s="44">
        <v>4</v>
      </c>
      <c r="CN11" s="44">
        <v>5</v>
      </c>
      <c r="CO11" s="181" t="str">
        <f t="shared" si="28"/>
        <v>35</v>
      </c>
      <c r="CP11" s="42" t="str">
        <f t="shared" si="19"/>
        <v>Very High</v>
      </c>
      <c r="CQ11" s="296"/>
      <c r="CW11" s="230"/>
      <c r="CX11" s="21">
        <v>5</v>
      </c>
      <c r="CY11" s="21">
        <v>5</v>
      </c>
      <c r="CZ11" s="21">
        <v>1</v>
      </c>
      <c r="DA11" s="21" t="s">
        <v>164</v>
      </c>
      <c r="DB11" s="181">
        <f t="shared" si="37"/>
        <v>5</v>
      </c>
      <c r="DC11" s="42" t="str">
        <f t="shared" si="20"/>
        <v>Low</v>
      </c>
      <c r="DD11" s="43">
        <f t="shared" si="21"/>
        <v>5</v>
      </c>
      <c r="DE11" s="43">
        <f t="shared" si="22"/>
        <v>2</v>
      </c>
      <c r="DF11" s="44">
        <v>3</v>
      </c>
      <c r="DG11" s="44">
        <v>4</v>
      </c>
      <c r="DH11" s="181" t="str">
        <f t="shared" si="29"/>
        <v>24</v>
      </c>
      <c r="DI11" s="42" t="str">
        <f t="shared" si="30"/>
        <v>Moderate</v>
      </c>
      <c r="DJ11" s="296"/>
    </row>
    <row r="12" spans="1:185" ht="100.5" customHeight="1">
      <c r="A12" s="31" t="s">
        <v>203</v>
      </c>
      <c r="B12" s="24" t="s">
        <v>38</v>
      </c>
      <c r="C12" s="24" t="s">
        <v>51</v>
      </c>
      <c r="D12" s="16" t="s">
        <v>52</v>
      </c>
      <c r="E12" s="17">
        <v>9</v>
      </c>
      <c r="F12" s="38" t="s">
        <v>230</v>
      </c>
      <c r="G12" s="21">
        <v>1</v>
      </c>
      <c r="H12" s="21">
        <v>5</v>
      </c>
      <c r="I12" s="21">
        <v>1</v>
      </c>
      <c r="J12" s="21" t="s">
        <v>186</v>
      </c>
      <c r="K12" s="181">
        <f t="shared" si="31"/>
        <v>2</v>
      </c>
      <c r="L12" s="42" t="str">
        <f t="shared" si="0"/>
        <v>Very Low</v>
      </c>
      <c r="M12" s="43">
        <f t="shared" si="1"/>
        <v>2</v>
      </c>
      <c r="N12" s="43">
        <f t="shared" si="2"/>
        <v>1</v>
      </c>
      <c r="O12" s="44">
        <v>3</v>
      </c>
      <c r="P12" s="44">
        <v>4</v>
      </c>
      <c r="Q12" s="181" t="str">
        <f t="shared" si="23"/>
        <v>14</v>
      </c>
      <c r="R12" s="42" t="str">
        <f t="shared" si="3"/>
        <v>Low</v>
      </c>
      <c r="S12" s="296"/>
      <c r="T12" s="188" t="s">
        <v>811</v>
      </c>
      <c r="Y12" s="230"/>
      <c r="Z12" s="21">
        <v>1</v>
      </c>
      <c r="AA12" s="21">
        <v>5</v>
      </c>
      <c r="AB12" s="21">
        <v>1</v>
      </c>
      <c r="AC12" s="21" t="s">
        <v>186</v>
      </c>
      <c r="AD12" s="181">
        <f t="shared" si="32"/>
        <v>2</v>
      </c>
      <c r="AE12" s="42" t="str">
        <f t="shared" si="33"/>
        <v>Very Low</v>
      </c>
      <c r="AF12" s="43">
        <f t="shared" si="5"/>
        <v>2</v>
      </c>
      <c r="AG12" s="43">
        <f t="shared" si="6"/>
        <v>1</v>
      </c>
      <c r="AH12" s="44">
        <v>3</v>
      </c>
      <c r="AI12" s="44">
        <v>4</v>
      </c>
      <c r="AJ12" s="181" t="str">
        <f t="shared" si="25"/>
        <v>14</v>
      </c>
      <c r="AK12" s="42" t="str">
        <f t="shared" si="7"/>
        <v>Low</v>
      </c>
      <c r="AL12" s="296"/>
      <c r="AM12" s="243" t="s">
        <v>812</v>
      </c>
      <c r="AR12" s="244"/>
      <c r="AS12" s="21">
        <v>1</v>
      </c>
      <c r="AT12" s="21">
        <v>2</v>
      </c>
      <c r="AU12" s="21">
        <v>2</v>
      </c>
      <c r="AV12" s="21" t="s">
        <v>172</v>
      </c>
      <c r="AW12" s="181">
        <f t="shared" si="34"/>
        <v>2</v>
      </c>
      <c r="AX12" s="42" t="str">
        <f t="shared" si="8"/>
        <v>Very Low</v>
      </c>
      <c r="AY12" s="43">
        <f t="shared" si="9"/>
        <v>1</v>
      </c>
      <c r="AZ12" s="43">
        <f t="shared" si="10"/>
        <v>1</v>
      </c>
      <c r="BA12" s="44">
        <v>3</v>
      </c>
      <c r="BB12" s="44">
        <v>3</v>
      </c>
      <c r="BC12" s="181" t="str">
        <f t="shared" si="26"/>
        <v>13</v>
      </c>
      <c r="BD12" s="42" t="s">
        <v>33</v>
      </c>
      <c r="BE12" s="296"/>
      <c r="BF12" s="188" t="s">
        <v>813</v>
      </c>
      <c r="BK12" s="230"/>
      <c r="BL12" s="403">
        <v>1</v>
      </c>
      <c r="BM12" s="403">
        <v>1</v>
      </c>
      <c r="BN12" s="403">
        <v>1</v>
      </c>
      <c r="BO12" s="403" t="s">
        <v>164</v>
      </c>
      <c r="BP12" s="181">
        <f t="shared" si="35"/>
        <v>1</v>
      </c>
      <c r="BQ12" s="42" t="str">
        <f t="shared" si="12"/>
        <v>Very Low</v>
      </c>
      <c r="BR12" s="43">
        <f t="shared" si="13"/>
        <v>1</v>
      </c>
      <c r="BS12" s="43">
        <f t="shared" si="14"/>
        <v>1</v>
      </c>
      <c r="BT12" s="44">
        <v>3</v>
      </c>
      <c r="BU12" s="44">
        <v>3</v>
      </c>
      <c r="BV12" s="181" t="str">
        <f t="shared" si="27"/>
        <v>13</v>
      </c>
      <c r="BW12" s="42" t="s">
        <v>33</v>
      </c>
      <c r="BX12" s="296"/>
      <c r="BY12" s="188" t="s">
        <v>814</v>
      </c>
      <c r="CD12" s="230" t="s">
        <v>815</v>
      </c>
      <c r="CE12" s="21">
        <v>2</v>
      </c>
      <c r="CF12" s="21">
        <v>5</v>
      </c>
      <c r="CG12" s="21">
        <v>1</v>
      </c>
      <c r="CH12" s="21" t="s">
        <v>164</v>
      </c>
      <c r="CI12" s="181">
        <f t="shared" si="36"/>
        <v>3</v>
      </c>
      <c r="CJ12" s="42" t="str">
        <f t="shared" si="16"/>
        <v>Very Low</v>
      </c>
      <c r="CK12" s="43">
        <f t="shared" si="17"/>
        <v>3</v>
      </c>
      <c r="CL12" s="43">
        <f t="shared" si="18"/>
        <v>1</v>
      </c>
      <c r="CM12" s="44">
        <v>3</v>
      </c>
      <c r="CN12" s="44">
        <v>4</v>
      </c>
      <c r="CO12" s="181" t="str">
        <f t="shared" si="28"/>
        <v>14</v>
      </c>
      <c r="CP12" s="42" t="str">
        <f t="shared" si="19"/>
        <v>Low</v>
      </c>
      <c r="CQ12" s="296"/>
      <c r="CR12" s="188" t="s">
        <v>816</v>
      </c>
      <c r="CW12" s="230"/>
      <c r="CX12" s="21">
        <v>1</v>
      </c>
      <c r="CY12" s="21">
        <v>5</v>
      </c>
      <c r="CZ12" s="21">
        <v>1</v>
      </c>
      <c r="DA12" s="21" t="s">
        <v>164</v>
      </c>
      <c r="DB12" s="181">
        <f t="shared" si="37"/>
        <v>2</v>
      </c>
      <c r="DC12" s="42" t="str">
        <f t="shared" si="20"/>
        <v>Very Low</v>
      </c>
      <c r="DD12" s="43">
        <f t="shared" si="21"/>
        <v>2</v>
      </c>
      <c r="DE12" s="43">
        <f t="shared" si="22"/>
        <v>1</v>
      </c>
      <c r="DF12" s="44">
        <v>4</v>
      </c>
      <c r="DG12" s="44">
        <v>4</v>
      </c>
      <c r="DH12" s="181" t="str">
        <f t="shared" si="29"/>
        <v>14</v>
      </c>
      <c r="DI12" s="42" t="str">
        <f t="shared" si="30"/>
        <v>Low</v>
      </c>
      <c r="DJ12" s="296"/>
      <c r="DK12" s="188" t="s">
        <v>817</v>
      </c>
    </row>
    <row r="13" spans="1:185" ht="88.25" customHeight="1">
      <c r="A13" s="29" t="s">
        <v>179</v>
      </c>
      <c r="B13" s="24" t="s">
        <v>38</v>
      </c>
      <c r="C13" s="24" t="s">
        <v>51</v>
      </c>
      <c r="D13" s="16" t="s">
        <v>53</v>
      </c>
      <c r="E13" s="17">
        <v>10</v>
      </c>
      <c r="F13" s="38" t="s">
        <v>242</v>
      </c>
      <c r="G13" s="21">
        <v>1</v>
      </c>
      <c r="H13" s="21">
        <v>1</v>
      </c>
      <c r="I13" s="21">
        <v>1</v>
      </c>
      <c r="J13" s="21"/>
      <c r="K13" s="181">
        <f t="shared" si="31"/>
        <v>1</v>
      </c>
      <c r="L13" s="42" t="str">
        <f t="shared" si="0"/>
        <v>Very Low</v>
      </c>
      <c r="M13" s="43">
        <f t="shared" si="1"/>
        <v>1</v>
      </c>
      <c r="N13" s="43">
        <f t="shared" si="2"/>
        <v>1</v>
      </c>
      <c r="O13" s="44">
        <v>3</v>
      </c>
      <c r="P13" s="44">
        <v>3</v>
      </c>
      <c r="Q13" s="181" t="str">
        <f t="shared" si="23"/>
        <v>13</v>
      </c>
      <c r="R13" s="394" t="str">
        <f t="shared" ref="R13" si="47">VLOOKUP(N13&amp;P13,futurerisk,3,FALSE)</f>
        <v>Very Low</v>
      </c>
      <c r="S13" s="296" t="s">
        <v>181</v>
      </c>
      <c r="T13" s="300" t="s">
        <v>182</v>
      </c>
      <c r="Y13" s="230"/>
      <c r="Z13" s="21">
        <v>1</v>
      </c>
      <c r="AA13" s="21">
        <v>1</v>
      </c>
      <c r="AB13" s="21">
        <v>1</v>
      </c>
      <c r="AC13" s="21"/>
      <c r="AD13" s="181">
        <f t="shared" si="32"/>
        <v>1</v>
      </c>
      <c r="AE13" s="42" t="str">
        <f t="shared" si="33"/>
        <v>Very Low</v>
      </c>
      <c r="AF13" s="43">
        <f t="shared" si="5"/>
        <v>1</v>
      </c>
      <c r="AG13" s="43">
        <f t="shared" si="6"/>
        <v>1</v>
      </c>
      <c r="AH13" s="44">
        <v>3</v>
      </c>
      <c r="AI13" s="44">
        <v>3</v>
      </c>
      <c r="AJ13" s="181" t="str">
        <f t="shared" si="25"/>
        <v>13</v>
      </c>
      <c r="AK13" s="394" t="str">
        <f t="shared" si="7"/>
        <v>Very Low</v>
      </c>
      <c r="AL13" s="296" t="s">
        <v>181</v>
      </c>
      <c r="AM13" s="300" t="s">
        <v>182</v>
      </c>
      <c r="AR13" s="244"/>
      <c r="AS13" s="21">
        <v>1</v>
      </c>
      <c r="AT13" s="21">
        <v>1</v>
      </c>
      <c r="AU13" s="21">
        <v>1</v>
      </c>
      <c r="AV13" s="21"/>
      <c r="AW13" s="181">
        <f t="shared" si="34"/>
        <v>2</v>
      </c>
      <c r="AX13" s="397" t="s">
        <v>34</v>
      </c>
      <c r="AY13" s="398">
        <v>2</v>
      </c>
      <c r="AZ13" s="398">
        <v>2</v>
      </c>
      <c r="BA13" s="399">
        <v>3</v>
      </c>
      <c r="BB13" s="399">
        <v>3</v>
      </c>
      <c r="BC13" s="181" t="str">
        <f t="shared" si="26"/>
        <v>23</v>
      </c>
      <c r="BD13" s="400" t="s">
        <v>34</v>
      </c>
      <c r="BE13" s="401" t="s">
        <v>181</v>
      </c>
      <c r="BF13" s="300" t="s">
        <v>182</v>
      </c>
      <c r="BK13" s="230"/>
      <c r="BL13" s="403">
        <v>1</v>
      </c>
      <c r="BM13" s="403">
        <v>1</v>
      </c>
      <c r="BN13" s="403">
        <v>1</v>
      </c>
      <c r="BO13" s="403"/>
      <c r="BP13" s="181">
        <f t="shared" si="35"/>
        <v>1</v>
      </c>
      <c r="BQ13" s="42" t="str">
        <f t="shared" si="12"/>
        <v>Very Low</v>
      </c>
      <c r="BR13" s="43">
        <f t="shared" si="13"/>
        <v>1</v>
      </c>
      <c r="BS13" s="43">
        <f t="shared" si="14"/>
        <v>1</v>
      </c>
      <c r="BT13" s="44">
        <v>3</v>
      </c>
      <c r="BU13" s="44">
        <v>3</v>
      </c>
      <c r="BV13" s="181" t="str">
        <f t="shared" si="27"/>
        <v>13</v>
      </c>
      <c r="BW13" s="394" t="str">
        <f t="shared" ref="BW13" si="48">VLOOKUP(BS13&amp;BU13,futurerisk,3,FALSE)</f>
        <v>Very Low</v>
      </c>
      <c r="BX13" s="296" t="s">
        <v>181</v>
      </c>
      <c r="BY13" s="300" t="s">
        <v>182</v>
      </c>
      <c r="CD13" s="230"/>
      <c r="CE13" s="403">
        <v>1</v>
      </c>
      <c r="CF13" s="403">
        <v>1</v>
      </c>
      <c r="CG13" s="403">
        <v>1</v>
      </c>
      <c r="CH13" s="403"/>
      <c r="CI13" s="181">
        <f t="shared" si="36"/>
        <v>1</v>
      </c>
      <c r="CJ13" s="42" t="str">
        <f t="shared" si="16"/>
        <v>Very Low</v>
      </c>
      <c r="CK13" s="43">
        <f t="shared" si="17"/>
        <v>1</v>
      </c>
      <c r="CL13" s="43">
        <f t="shared" si="18"/>
        <v>1</v>
      </c>
      <c r="CM13" s="44">
        <v>3</v>
      </c>
      <c r="CN13" s="44">
        <v>3</v>
      </c>
      <c r="CO13" s="181" t="str">
        <f t="shared" si="28"/>
        <v>13</v>
      </c>
      <c r="CP13" s="394" t="str">
        <f t="shared" si="19"/>
        <v>Very Low</v>
      </c>
      <c r="CQ13" s="296" t="s">
        <v>181</v>
      </c>
      <c r="CR13" s="300" t="s">
        <v>182</v>
      </c>
      <c r="CW13" s="230"/>
      <c r="CX13" s="403">
        <v>1</v>
      </c>
      <c r="CY13" s="403">
        <v>1</v>
      </c>
      <c r="CZ13" s="403">
        <v>1</v>
      </c>
      <c r="DA13" s="403"/>
      <c r="DB13" s="181">
        <f t="shared" si="37"/>
        <v>1</v>
      </c>
      <c r="DC13" s="42" t="str">
        <f t="shared" ref="DC13" si="49">VLOOKUP(DD13*CZ13,biorisk,3,FALSE)</f>
        <v>Very Low</v>
      </c>
      <c r="DD13" s="43">
        <f t="shared" ref="DD13" si="50">VLOOKUP(CX13*CY13,likelihood,2,FALSE)</f>
        <v>1</v>
      </c>
      <c r="DE13" s="43">
        <f t="shared" ref="DE13" si="51">VLOOKUP(DD13*CZ13,biorisk,2,FALSE)</f>
        <v>1</v>
      </c>
      <c r="DF13" s="44">
        <v>3</v>
      </c>
      <c r="DG13" s="44">
        <v>3</v>
      </c>
      <c r="DH13" s="181" t="str">
        <f t="shared" si="29"/>
        <v>13</v>
      </c>
      <c r="DI13" s="394" t="str">
        <f t="shared" ref="DI13" si="52">VLOOKUP(DE13&amp;DG13,futurerisk,3,FALSE)</f>
        <v>Very Low</v>
      </c>
      <c r="DJ13" s="296" t="s">
        <v>181</v>
      </c>
      <c r="DK13" s="300" t="s">
        <v>182</v>
      </c>
    </row>
    <row r="14" spans="1:185" ht="155.25" customHeight="1">
      <c r="A14" s="29" t="s">
        <v>179</v>
      </c>
      <c r="B14" s="24" t="s">
        <v>38</v>
      </c>
      <c r="C14" s="24" t="s">
        <v>54</v>
      </c>
      <c r="D14" s="16" t="s">
        <v>55</v>
      </c>
      <c r="E14" s="17">
        <v>11</v>
      </c>
      <c r="F14" s="37" t="s">
        <v>250</v>
      </c>
      <c r="G14" s="21">
        <v>-1</v>
      </c>
      <c r="H14" s="21">
        <v>-1</v>
      </c>
      <c r="I14" s="21">
        <v>-1</v>
      </c>
      <c r="J14" s="21"/>
      <c r="K14" s="181">
        <f t="shared" si="31"/>
        <v>-1</v>
      </c>
      <c r="L14" s="42" t="str">
        <f t="shared" si="0"/>
        <v>High Priority Data Gap</v>
      </c>
      <c r="M14" s="43">
        <f t="shared" si="1"/>
        <v>1</v>
      </c>
      <c r="N14" s="43">
        <f t="shared" si="2"/>
        <v>-1</v>
      </c>
      <c r="O14" s="44">
        <v>-1</v>
      </c>
      <c r="P14" s="44">
        <v>-1</v>
      </c>
      <c r="Q14" s="181" t="str">
        <f t="shared" si="23"/>
        <v>-1-1</v>
      </c>
      <c r="R14" s="42" t="str">
        <f t="shared" si="3"/>
        <v>High Priority Data Gap</v>
      </c>
      <c r="S14" s="296" t="s">
        <v>181</v>
      </c>
      <c r="T14" s="188" t="s">
        <v>818</v>
      </c>
      <c r="Y14" s="230" t="s">
        <v>819</v>
      </c>
      <c r="Z14" s="21">
        <v>1</v>
      </c>
      <c r="AA14" s="21">
        <v>3</v>
      </c>
      <c r="AB14" s="21">
        <v>1</v>
      </c>
      <c r="AC14" s="21" t="s">
        <v>164</v>
      </c>
      <c r="AD14" s="181">
        <f t="shared" si="32"/>
        <v>1</v>
      </c>
      <c r="AE14" s="42" t="str">
        <f t="shared" si="33"/>
        <v>Very Low</v>
      </c>
      <c r="AF14" s="43">
        <f t="shared" si="5"/>
        <v>1</v>
      </c>
      <c r="AG14" s="43">
        <f t="shared" si="6"/>
        <v>1</v>
      </c>
      <c r="AH14" s="44">
        <v>3</v>
      </c>
      <c r="AI14" s="44">
        <v>4</v>
      </c>
      <c r="AJ14" s="181" t="str">
        <f t="shared" si="25"/>
        <v>14</v>
      </c>
      <c r="AK14" s="42" t="s">
        <v>34</v>
      </c>
      <c r="AL14" s="296"/>
      <c r="AM14" s="243" t="s">
        <v>820</v>
      </c>
      <c r="AR14" s="244" t="s">
        <v>821</v>
      </c>
      <c r="AS14" s="21"/>
      <c r="AT14" s="21"/>
      <c r="AU14" s="21"/>
      <c r="AV14" s="21"/>
      <c r="AW14" s="181">
        <f t="shared" si="34"/>
        <v>0</v>
      </c>
      <c r="AX14" s="42" t="str">
        <f t="shared" si="8"/>
        <v>Low Priority Data Gap</v>
      </c>
      <c r="AY14" s="43">
        <f t="shared" si="9"/>
        <v>0</v>
      </c>
      <c r="AZ14" s="43">
        <f t="shared" si="10"/>
        <v>0</v>
      </c>
      <c r="BA14" s="44"/>
      <c r="BB14" s="44"/>
      <c r="BC14" s="181" t="str">
        <f t="shared" si="26"/>
        <v>0</v>
      </c>
      <c r="BD14" s="42" t="str">
        <f t="shared" ref="BD14:BD44" si="53">VLOOKUP(AZ14&amp;BB14,futurerisk,3,FALSE)</f>
        <v>Low Priority Data Gap</v>
      </c>
      <c r="BE14" s="296"/>
      <c r="BF14" s="188" t="s">
        <v>822</v>
      </c>
      <c r="BK14" s="230"/>
      <c r="BL14" s="403">
        <v>-1</v>
      </c>
      <c r="BM14" s="403">
        <v>-1</v>
      </c>
      <c r="BN14" s="403">
        <v>-1</v>
      </c>
      <c r="BO14" s="403"/>
      <c r="BP14" s="181">
        <f t="shared" si="35"/>
        <v>-1</v>
      </c>
      <c r="BQ14" s="42" t="str">
        <f t="shared" si="12"/>
        <v>High Priority Data Gap</v>
      </c>
      <c r="BR14" s="43">
        <f t="shared" si="13"/>
        <v>1</v>
      </c>
      <c r="BS14" s="43">
        <f t="shared" si="14"/>
        <v>-1</v>
      </c>
      <c r="BT14" s="44">
        <v>-1</v>
      </c>
      <c r="BU14" s="44">
        <v>-1</v>
      </c>
      <c r="BV14" s="181" t="str">
        <f t="shared" si="27"/>
        <v>-1-1</v>
      </c>
      <c r="BW14" s="42" t="str">
        <f t="shared" ref="BW14:BW45" si="54">VLOOKUP(BS14&amp;BU14,futurerisk,3,FALSE)</f>
        <v>High Priority Data Gap</v>
      </c>
      <c r="BX14" s="296"/>
      <c r="BY14" s="188" t="s">
        <v>823</v>
      </c>
      <c r="CD14" s="230" t="s">
        <v>824</v>
      </c>
      <c r="CE14" s="21">
        <v>-1</v>
      </c>
      <c r="CF14" s="21">
        <v>-1</v>
      </c>
      <c r="CG14" s="21">
        <v>-1</v>
      </c>
      <c r="CH14" s="21"/>
      <c r="CI14" s="181">
        <f t="shared" si="36"/>
        <v>-1</v>
      </c>
      <c r="CJ14" s="42" t="str">
        <f t="shared" si="16"/>
        <v>High Priority Data Gap</v>
      </c>
      <c r="CK14" s="43">
        <f t="shared" si="17"/>
        <v>1</v>
      </c>
      <c r="CL14" s="43">
        <f t="shared" si="18"/>
        <v>-1</v>
      </c>
      <c r="CM14" s="44">
        <v>-1</v>
      </c>
      <c r="CN14" s="44">
        <v>-1</v>
      </c>
      <c r="CO14" s="181" t="str">
        <f t="shared" si="28"/>
        <v>-1-1</v>
      </c>
      <c r="CP14" s="42" t="str">
        <f t="shared" si="19"/>
        <v>High Priority Data Gap</v>
      </c>
      <c r="CQ14" s="296"/>
      <c r="CR14" s="188" t="s">
        <v>823</v>
      </c>
      <c r="CW14" s="230" t="s">
        <v>824</v>
      </c>
      <c r="CX14" s="21">
        <v>2</v>
      </c>
      <c r="CY14" s="21">
        <v>3</v>
      </c>
      <c r="CZ14" s="21">
        <v>3</v>
      </c>
      <c r="DA14" s="21" t="s">
        <v>186</v>
      </c>
      <c r="DB14" s="181">
        <f t="shared" si="37"/>
        <v>6</v>
      </c>
      <c r="DC14" s="42" t="str">
        <f t="shared" si="20"/>
        <v>Low</v>
      </c>
      <c r="DD14" s="43">
        <f t="shared" si="21"/>
        <v>2</v>
      </c>
      <c r="DE14" s="43">
        <f t="shared" si="22"/>
        <v>2</v>
      </c>
      <c r="DF14" s="44">
        <v>4</v>
      </c>
      <c r="DG14" s="44">
        <v>4</v>
      </c>
      <c r="DH14" s="181" t="str">
        <f t="shared" si="29"/>
        <v>24</v>
      </c>
      <c r="DI14" s="42" t="str">
        <f t="shared" si="30"/>
        <v>Moderate</v>
      </c>
      <c r="DJ14" s="296"/>
      <c r="DK14" s="188" t="s">
        <v>825</v>
      </c>
    </row>
    <row r="15" spans="1:185" ht="117" customHeight="1">
      <c r="A15" s="29" t="s">
        <v>179</v>
      </c>
      <c r="B15" s="24" t="s">
        <v>38</v>
      </c>
      <c r="C15" s="24" t="s">
        <v>54</v>
      </c>
      <c r="D15" s="16" t="s">
        <v>56</v>
      </c>
      <c r="E15" s="17">
        <v>12</v>
      </c>
      <c r="F15" s="38" t="s">
        <v>265</v>
      </c>
      <c r="G15" s="21"/>
      <c r="H15" s="21"/>
      <c r="I15" s="21"/>
      <c r="J15" s="21"/>
      <c r="K15" s="181">
        <f t="shared" si="31"/>
        <v>0</v>
      </c>
      <c r="L15" s="42" t="str">
        <f t="shared" si="0"/>
        <v>Low Priority Data Gap</v>
      </c>
      <c r="M15" s="43">
        <f t="shared" si="1"/>
        <v>0</v>
      </c>
      <c r="N15" s="43">
        <f t="shared" si="2"/>
        <v>0</v>
      </c>
      <c r="O15" s="44"/>
      <c r="P15" s="44"/>
      <c r="Q15" s="181" t="str">
        <f t="shared" si="23"/>
        <v>0</v>
      </c>
      <c r="R15" s="42" t="str">
        <f t="shared" si="3"/>
        <v>Low Priority Data Gap</v>
      </c>
      <c r="S15" s="296"/>
      <c r="Y15" s="230"/>
      <c r="Z15" s="21"/>
      <c r="AA15" s="21"/>
      <c r="AB15" s="21"/>
      <c r="AC15" s="21"/>
      <c r="AD15" s="181">
        <f t="shared" si="32"/>
        <v>0</v>
      </c>
      <c r="AE15" s="42" t="str">
        <f t="shared" si="33"/>
        <v>Low Priority Data Gap</v>
      </c>
      <c r="AF15" s="43">
        <f t="shared" si="5"/>
        <v>0</v>
      </c>
      <c r="AG15" s="43">
        <f t="shared" si="6"/>
        <v>0</v>
      </c>
      <c r="AH15" s="44"/>
      <c r="AI15" s="44"/>
      <c r="AJ15" s="181" t="str">
        <f t="shared" si="25"/>
        <v>0</v>
      </c>
      <c r="AK15" s="42" t="str">
        <f t="shared" ref="AK15:AK46" si="55">VLOOKUP(AG15&amp;AI15,futurerisk,3,FALSE)</f>
        <v>Low Priority Data Gap</v>
      </c>
      <c r="AL15" s="296"/>
      <c r="AR15" s="244"/>
      <c r="AS15" s="21"/>
      <c r="AT15" s="21"/>
      <c r="AU15" s="21"/>
      <c r="AV15" s="21"/>
      <c r="AW15" s="181">
        <f t="shared" si="34"/>
        <v>0</v>
      </c>
      <c r="AX15" s="42" t="str">
        <f t="shared" si="8"/>
        <v>Low Priority Data Gap</v>
      </c>
      <c r="AY15" s="43">
        <f t="shared" si="9"/>
        <v>0</v>
      </c>
      <c r="AZ15" s="43">
        <f t="shared" si="10"/>
        <v>0</v>
      </c>
      <c r="BA15" s="44"/>
      <c r="BB15" s="44"/>
      <c r="BC15" s="181" t="str">
        <f t="shared" si="26"/>
        <v>0</v>
      </c>
      <c r="BD15" s="42" t="str">
        <f t="shared" si="53"/>
        <v>Low Priority Data Gap</v>
      </c>
      <c r="BE15" s="296"/>
      <c r="BK15" s="230"/>
      <c r="BL15" s="403"/>
      <c r="BM15" s="403"/>
      <c r="BN15" s="403"/>
      <c r="BO15" s="403"/>
      <c r="BP15" s="181">
        <f t="shared" si="35"/>
        <v>0</v>
      </c>
      <c r="BQ15" s="42" t="str">
        <f t="shared" si="12"/>
        <v>Low Priority Data Gap</v>
      </c>
      <c r="BR15" s="43">
        <f t="shared" si="13"/>
        <v>0</v>
      </c>
      <c r="BS15" s="43">
        <f t="shared" si="14"/>
        <v>0</v>
      </c>
      <c r="BT15" s="44"/>
      <c r="BU15" s="44"/>
      <c r="BV15" s="181" t="str">
        <f t="shared" si="27"/>
        <v>0</v>
      </c>
      <c r="BW15" s="42" t="str">
        <f t="shared" si="54"/>
        <v>Low Priority Data Gap</v>
      </c>
      <c r="BX15" s="296"/>
      <c r="CD15" s="230"/>
      <c r="CE15" s="21"/>
      <c r="CF15" s="21"/>
      <c r="CG15" s="21"/>
      <c r="CH15" s="21"/>
      <c r="CI15" s="181">
        <f t="shared" si="36"/>
        <v>0</v>
      </c>
      <c r="CJ15" s="42" t="str">
        <f t="shared" si="16"/>
        <v>Low Priority Data Gap</v>
      </c>
      <c r="CK15" s="43">
        <f t="shared" si="17"/>
        <v>0</v>
      </c>
      <c r="CL15" s="43">
        <f t="shared" si="18"/>
        <v>0</v>
      </c>
      <c r="CM15" s="44"/>
      <c r="CN15" s="44"/>
      <c r="CO15" s="181" t="str">
        <f t="shared" si="28"/>
        <v>0</v>
      </c>
      <c r="CP15" s="42" t="str">
        <f t="shared" si="19"/>
        <v>Low Priority Data Gap</v>
      </c>
      <c r="CQ15" s="296"/>
      <c r="CW15" s="230"/>
      <c r="CX15" s="21"/>
      <c r="CY15" s="21"/>
      <c r="CZ15" s="21"/>
      <c r="DA15" s="21"/>
      <c r="DB15" s="181">
        <f t="shared" si="37"/>
        <v>0</v>
      </c>
      <c r="DC15" s="42" t="str">
        <f t="shared" si="20"/>
        <v>Low Priority Data Gap</v>
      </c>
      <c r="DD15" s="43">
        <f t="shared" si="21"/>
        <v>0</v>
      </c>
      <c r="DE15" s="43">
        <f t="shared" si="22"/>
        <v>0</v>
      </c>
      <c r="DF15" s="44"/>
      <c r="DG15" s="44"/>
      <c r="DH15" s="181" t="str">
        <f t="shared" si="29"/>
        <v>0</v>
      </c>
      <c r="DI15" s="42" t="str">
        <f t="shared" si="30"/>
        <v>Low Priority Data Gap</v>
      </c>
      <c r="DJ15" s="296"/>
    </row>
    <row r="16" spans="1:185" ht="116.25" customHeight="1">
      <c r="A16" s="29" t="s">
        <v>179</v>
      </c>
      <c r="B16" s="24" t="s">
        <v>38</v>
      </c>
      <c r="C16" s="24" t="s">
        <v>54</v>
      </c>
      <c r="D16" s="16" t="s">
        <v>57</v>
      </c>
      <c r="E16" s="17">
        <v>13</v>
      </c>
      <c r="F16" s="38" t="s">
        <v>270</v>
      </c>
      <c r="G16" s="21"/>
      <c r="H16" s="21"/>
      <c r="I16" s="21"/>
      <c r="J16" s="34"/>
      <c r="K16" s="181">
        <f t="shared" si="31"/>
        <v>0</v>
      </c>
      <c r="L16" s="42" t="str">
        <f t="shared" si="0"/>
        <v>Low Priority Data Gap</v>
      </c>
      <c r="M16" s="43">
        <f t="shared" si="1"/>
        <v>0</v>
      </c>
      <c r="N16" s="43">
        <f t="shared" si="2"/>
        <v>0</v>
      </c>
      <c r="O16" s="44"/>
      <c r="P16" s="44"/>
      <c r="Q16" s="181" t="str">
        <f t="shared" si="23"/>
        <v>0</v>
      </c>
      <c r="R16" s="42" t="str">
        <f t="shared" si="3"/>
        <v>Low Priority Data Gap</v>
      </c>
      <c r="S16" s="296"/>
      <c r="T16" s="216"/>
      <c r="U16" s="216"/>
      <c r="V16" s="216"/>
      <c r="W16" s="216"/>
      <c r="X16" s="216"/>
      <c r="Y16" s="231"/>
      <c r="Z16" s="21"/>
      <c r="AA16" s="21"/>
      <c r="AB16" s="21"/>
      <c r="AC16" s="34"/>
      <c r="AD16" s="181">
        <f t="shared" si="32"/>
        <v>0</v>
      </c>
      <c r="AE16" s="42" t="str">
        <f t="shared" si="33"/>
        <v>Low Priority Data Gap</v>
      </c>
      <c r="AF16" s="43">
        <f t="shared" si="5"/>
        <v>0</v>
      </c>
      <c r="AG16" s="43">
        <f t="shared" si="6"/>
        <v>0</v>
      </c>
      <c r="AH16" s="44"/>
      <c r="AI16" s="44"/>
      <c r="AJ16" s="181" t="str">
        <f t="shared" si="25"/>
        <v>0</v>
      </c>
      <c r="AK16" s="42" t="str">
        <f t="shared" si="55"/>
        <v>Low Priority Data Gap</v>
      </c>
      <c r="AL16" s="296"/>
      <c r="AM16" s="246"/>
      <c r="AN16" s="246"/>
      <c r="AO16" s="246"/>
      <c r="AP16" s="246"/>
      <c r="AQ16" s="246"/>
      <c r="AR16" s="247"/>
      <c r="AS16" s="21"/>
      <c r="AT16" s="21"/>
      <c r="AU16" s="21"/>
      <c r="AV16" s="34"/>
      <c r="AW16" s="181">
        <f t="shared" si="34"/>
        <v>0</v>
      </c>
      <c r="AX16" s="42" t="str">
        <f t="shared" si="8"/>
        <v>Low Priority Data Gap</v>
      </c>
      <c r="AY16" s="43">
        <f t="shared" si="9"/>
        <v>0</v>
      </c>
      <c r="AZ16" s="43">
        <f t="shared" si="10"/>
        <v>0</v>
      </c>
      <c r="BA16" s="44"/>
      <c r="BB16" s="44"/>
      <c r="BC16" s="181" t="str">
        <f t="shared" si="26"/>
        <v>0</v>
      </c>
      <c r="BD16" s="42" t="str">
        <f t="shared" si="53"/>
        <v>Low Priority Data Gap</v>
      </c>
      <c r="BE16" s="296"/>
      <c r="BF16" s="216"/>
      <c r="BG16" s="216"/>
      <c r="BH16" s="216"/>
      <c r="BI16" s="216"/>
      <c r="BJ16" s="216"/>
      <c r="BK16" s="231"/>
      <c r="BL16" s="403"/>
      <c r="BM16" s="403"/>
      <c r="BN16" s="403"/>
      <c r="BO16" s="404"/>
      <c r="BP16" s="181">
        <f t="shared" si="35"/>
        <v>0</v>
      </c>
      <c r="BQ16" s="42" t="str">
        <f t="shared" si="12"/>
        <v>Low Priority Data Gap</v>
      </c>
      <c r="BR16" s="43">
        <f t="shared" si="13"/>
        <v>0</v>
      </c>
      <c r="BS16" s="43">
        <f t="shared" si="14"/>
        <v>0</v>
      </c>
      <c r="BT16" s="44"/>
      <c r="BU16" s="44"/>
      <c r="BV16" s="181" t="str">
        <f t="shared" si="27"/>
        <v>0</v>
      </c>
      <c r="BW16" s="42" t="str">
        <f t="shared" si="54"/>
        <v>Low Priority Data Gap</v>
      </c>
      <c r="BX16" s="296"/>
      <c r="BY16" s="216"/>
      <c r="BZ16" s="216"/>
      <c r="CA16" s="216"/>
      <c r="CB16" s="216"/>
      <c r="CC16" s="216"/>
      <c r="CD16" s="231"/>
      <c r="CE16" s="21"/>
      <c r="CF16" s="21"/>
      <c r="CG16" s="21"/>
      <c r="CH16" s="34"/>
      <c r="CI16" s="181">
        <f t="shared" si="36"/>
        <v>0</v>
      </c>
      <c r="CJ16" s="42" t="str">
        <f t="shared" si="16"/>
        <v>Low Priority Data Gap</v>
      </c>
      <c r="CK16" s="43">
        <f t="shared" si="17"/>
        <v>0</v>
      </c>
      <c r="CL16" s="43">
        <f t="shared" si="18"/>
        <v>0</v>
      </c>
      <c r="CM16" s="44"/>
      <c r="CN16" s="44"/>
      <c r="CO16" s="181" t="str">
        <f t="shared" si="28"/>
        <v>0</v>
      </c>
      <c r="CP16" s="42" t="str">
        <f t="shared" si="19"/>
        <v>Low Priority Data Gap</v>
      </c>
      <c r="CQ16" s="296"/>
      <c r="CR16" s="216"/>
      <c r="CS16" s="216"/>
      <c r="CT16" s="216"/>
      <c r="CU16" s="216"/>
      <c r="CV16" s="216"/>
      <c r="CW16" s="231"/>
      <c r="CX16" s="21"/>
      <c r="CY16" s="21"/>
      <c r="CZ16" s="21"/>
      <c r="DA16" s="34"/>
      <c r="DB16" s="181">
        <f t="shared" si="37"/>
        <v>0</v>
      </c>
      <c r="DC16" s="42" t="str">
        <f t="shared" si="20"/>
        <v>Low Priority Data Gap</v>
      </c>
      <c r="DD16" s="43">
        <f t="shared" si="21"/>
        <v>0</v>
      </c>
      <c r="DE16" s="43">
        <f t="shared" si="22"/>
        <v>0</v>
      </c>
      <c r="DF16" s="44"/>
      <c r="DG16" s="44"/>
      <c r="DH16" s="181" t="str">
        <f t="shared" si="29"/>
        <v>0</v>
      </c>
      <c r="DI16" s="42" t="str">
        <f t="shared" si="30"/>
        <v>Low Priority Data Gap</v>
      </c>
      <c r="DJ16" s="296"/>
      <c r="DK16" s="216"/>
      <c r="DL16" s="216"/>
      <c r="DM16" s="216"/>
      <c r="DN16" s="216"/>
      <c r="DO16" s="216"/>
      <c r="DP16" s="216"/>
    </row>
    <row r="17" spans="1:120" ht="88.25" customHeight="1">
      <c r="A17" s="29" t="s">
        <v>162</v>
      </c>
      <c r="B17" s="24" t="s">
        <v>38</v>
      </c>
      <c r="C17" s="24" t="s">
        <v>54</v>
      </c>
      <c r="D17" s="16" t="s">
        <v>58</v>
      </c>
      <c r="E17" s="17">
        <v>14</v>
      </c>
      <c r="F17" s="38"/>
      <c r="G17" s="21"/>
      <c r="H17" s="21"/>
      <c r="I17" s="21"/>
      <c r="J17" s="34"/>
      <c r="K17" s="181">
        <f t="shared" si="31"/>
        <v>0</v>
      </c>
      <c r="L17" s="42" t="str">
        <f t="shared" si="0"/>
        <v>Low Priority Data Gap</v>
      </c>
      <c r="M17" s="43">
        <f t="shared" si="1"/>
        <v>0</v>
      </c>
      <c r="N17" s="43">
        <f t="shared" si="2"/>
        <v>0</v>
      </c>
      <c r="O17" s="44"/>
      <c r="P17" s="44"/>
      <c r="Q17" s="181" t="str">
        <f t="shared" si="23"/>
        <v>0</v>
      </c>
      <c r="R17" s="42" t="str">
        <f t="shared" si="3"/>
        <v>Low Priority Data Gap</v>
      </c>
      <c r="S17" s="296"/>
      <c r="T17" s="216"/>
      <c r="U17" s="216"/>
      <c r="V17" s="216"/>
      <c r="W17" s="216"/>
      <c r="X17" s="216"/>
      <c r="Y17" s="231"/>
      <c r="Z17" s="21"/>
      <c r="AA17" s="21"/>
      <c r="AB17" s="21"/>
      <c r="AC17" s="34"/>
      <c r="AD17" s="181">
        <f t="shared" si="32"/>
        <v>0</v>
      </c>
      <c r="AE17" s="42" t="str">
        <f t="shared" si="33"/>
        <v>Low Priority Data Gap</v>
      </c>
      <c r="AF17" s="43">
        <f t="shared" si="5"/>
        <v>0</v>
      </c>
      <c r="AG17" s="43">
        <f t="shared" si="6"/>
        <v>0</v>
      </c>
      <c r="AH17" s="44"/>
      <c r="AI17" s="44"/>
      <c r="AJ17" s="181" t="str">
        <f t="shared" si="25"/>
        <v>0</v>
      </c>
      <c r="AK17" s="42" t="str">
        <f t="shared" si="55"/>
        <v>Low Priority Data Gap</v>
      </c>
      <c r="AL17" s="296"/>
      <c r="AM17" s="246"/>
      <c r="AN17" s="246"/>
      <c r="AO17" s="246"/>
      <c r="AP17" s="246"/>
      <c r="AQ17" s="246"/>
      <c r="AR17" s="247"/>
      <c r="AS17" s="21"/>
      <c r="AT17" s="21"/>
      <c r="AU17" s="21"/>
      <c r="AV17" s="34"/>
      <c r="AW17" s="181">
        <f t="shared" si="34"/>
        <v>0</v>
      </c>
      <c r="AX17" s="42" t="str">
        <f t="shared" si="8"/>
        <v>Low Priority Data Gap</v>
      </c>
      <c r="AY17" s="43">
        <f t="shared" si="9"/>
        <v>0</v>
      </c>
      <c r="AZ17" s="43">
        <f t="shared" si="10"/>
        <v>0</v>
      </c>
      <c r="BA17" s="44"/>
      <c r="BB17" s="44"/>
      <c r="BC17" s="181" t="str">
        <f t="shared" si="26"/>
        <v>0</v>
      </c>
      <c r="BD17" s="42" t="str">
        <f t="shared" si="53"/>
        <v>Low Priority Data Gap</v>
      </c>
      <c r="BE17" s="296"/>
      <c r="BF17" s="216"/>
      <c r="BG17" s="216"/>
      <c r="BH17" s="216"/>
      <c r="BI17" s="216"/>
      <c r="BJ17" s="216"/>
      <c r="BK17" s="231"/>
      <c r="BL17" s="403"/>
      <c r="BM17" s="403"/>
      <c r="BN17" s="403"/>
      <c r="BO17" s="404"/>
      <c r="BP17" s="181">
        <f t="shared" si="35"/>
        <v>0</v>
      </c>
      <c r="BQ17" s="42" t="str">
        <f t="shared" si="12"/>
        <v>Low Priority Data Gap</v>
      </c>
      <c r="BR17" s="43">
        <f t="shared" si="13"/>
        <v>0</v>
      </c>
      <c r="BS17" s="43">
        <f t="shared" si="14"/>
        <v>0</v>
      </c>
      <c r="BT17" s="44"/>
      <c r="BU17" s="44"/>
      <c r="BV17" s="181" t="str">
        <f t="shared" si="27"/>
        <v>0</v>
      </c>
      <c r="BW17" s="42" t="str">
        <f t="shared" si="54"/>
        <v>Low Priority Data Gap</v>
      </c>
      <c r="BX17" s="296"/>
      <c r="BY17" s="216"/>
      <c r="BZ17" s="216"/>
      <c r="CA17" s="216"/>
      <c r="CB17" s="216"/>
      <c r="CC17" s="216"/>
      <c r="CD17" s="231"/>
      <c r="CE17" s="21"/>
      <c r="CF17" s="21"/>
      <c r="CG17" s="21"/>
      <c r="CH17" s="34"/>
      <c r="CI17" s="181">
        <f t="shared" si="36"/>
        <v>0</v>
      </c>
      <c r="CJ17" s="42" t="str">
        <f t="shared" si="16"/>
        <v>Low Priority Data Gap</v>
      </c>
      <c r="CK17" s="43">
        <f t="shared" si="17"/>
        <v>0</v>
      </c>
      <c r="CL17" s="43">
        <f t="shared" si="18"/>
        <v>0</v>
      </c>
      <c r="CM17" s="44"/>
      <c r="CN17" s="44"/>
      <c r="CO17" s="181" t="str">
        <f t="shared" si="28"/>
        <v>0</v>
      </c>
      <c r="CP17" s="42" t="str">
        <f t="shared" si="19"/>
        <v>Low Priority Data Gap</v>
      </c>
      <c r="CQ17" s="296"/>
      <c r="CR17" s="216"/>
      <c r="CS17" s="216"/>
      <c r="CT17" s="216"/>
      <c r="CU17" s="216"/>
      <c r="CV17" s="216"/>
      <c r="CW17" s="231"/>
      <c r="CX17" s="21"/>
      <c r="CY17" s="21"/>
      <c r="CZ17" s="21"/>
      <c r="DA17" s="34"/>
      <c r="DB17" s="181">
        <f t="shared" si="37"/>
        <v>0</v>
      </c>
      <c r="DC17" s="42" t="str">
        <f t="shared" si="20"/>
        <v>Low Priority Data Gap</v>
      </c>
      <c r="DD17" s="43">
        <f t="shared" si="21"/>
        <v>0</v>
      </c>
      <c r="DE17" s="43">
        <f t="shared" si="22"/>
        <v>0</v>
      </c>
      <c r="DF17" s="44"/>
      <c r="DG17" s="44"/>
      <c r="DH17" s="181" t="str">
        <f t="shared" si="29"/>
        <v>0</v>
      </c>
      <c r="DI17" s="42" t="str">
        <f t="shared" si="30"/>
        <v>Low Priority Data Gap</v>
      </c>
      <c r="DJ17" s="296"/>
      <c r="DK17" s="216"/>
      <c r="DL17" s="216"/>
      <c r="DM17" s="216"/>
      <c r="DN17" s="216"/>
      <c r="DO17" s="216"/>
      <c r="DP17" s="216"/>
    </row>
    <row r="18" spans="1:120" ht="387" customHeight="1">
      <c r="A18" s="29" t="s">
        <v>179</v>
      </c>
      <c r="B18" s="24" t="s">
        <v>38</v>
      </c>
      <c r="C18" s="24" t="s">
        <v>54</v>
      </c>
      <c r="D18" s="16" t="s">
        <v>59</v>
      </c>
      <c r="E18" s="17">
        <v>15</v>
      </c>
      <c r="F18" s="37" t="s">
        <v>272</v>
      </c>
      <c r="G18" s="21"/>
      <c r="H18" s="21"/>
      <c r="I18" s="21"/>
      <c r="J18" s="21"/>
      <c r="K18" s="181">
        <f t="shared" si="31"/>
        <v>0</v>
      </c>
      <c r="L18" s="42" t="str">
        <f t="shared" si="0"/>
        <v>Low Priority Data Gap</v>
      </c>
      <c r="M18" s="43">
        <f t="shared" si="1"/>
        <v>0</v>
      </c>
      <c r="N18" s="43">
        <f t="shared" si="2"/>
        <v>0</v>
      </c>
      <c r="O18" s="44"/>
      <c r="P18" s="44"/>
      <c r="Q18" s="181" t="str">
        <f t="shared" si="23"/>
        <v>0</v>
      </c>
      <c r="R18" s="42" t="str">
        <f t="shared" si="3"/>
        <v>Low Priority Data Gap</v>
      </c>
      <c r="S18" s="296"/>
      <c r="T18" s="216"/>
      <c r="U18" s="216"/>
      <c r="V18" s="216"/>
      <c r="W18" s="216"/>
      <c r="X18" s="216"/>
      <c r="Y18" s="231"/>
      <c r="Z18" s="21"/>
      <c r="AA18" s="21"/>
      <c r="AB18" s="21"/>
      <c r="AC18" s="21"/>
      <c r="AD18" s="181">
        <f t="shared" si="32"/>
        <v>0</v>
      </c>
      <c r="AE18" s="42" t="str">
        <f t="shared" si="33"/>
        <v>Low Priority Data Gap</v>
      </c>
      <c r="AF18" s="43">
        <f t="shared" si="5"/>
        <v>0</v>
      </c>
      <c r="AG18" s="43">
        <f t="shared" si="6"/>
        <v>0</v>
      </c>
      <c r="AH18" s="44"/>
      <c r="AI18" s="44"/>
      <c r="AJ18" s="181" t="str">
        <f t="shared" si="25"/>
        <v>0</v>
      </c>
      <c r="AK18" s="42" t="str">
        <f t="shared" si="55"/>
        <v>Low Priority Data Gap</v>
      </c>
      <c r="AL18" s="296"/>
      <c r="AM18" s="246"/>
      <c r="AN18" s="246"/>
      <c r="AO18" s="246"/>
      <c r="AP18" s="246"/>
      <c r="AQ18" s="246"/>
      <c r="AR18" s="247"/>
      <c r="AS18" s="21"/>
      <c r="AT18" s="21"/>
      <c r="AU18" s="21"/>
      <c r="AV18" s="21"/>
      <c r="AW18" s="181">
        <f t="shared" si="34"/>
        <v>0</v>
      </c>
      <c r="AX18" s="42" t="str">
        <f t="shared" si="8"/>
        <v>Low Priority Data Gap</v>
      </c>
      <c r="AY18" s="43">
        <f t="shared" si="9"/>
        <v>0</v>
      </c>
      <c r="AZ18" s="43">
        <f t="shared" si="10"/>
        <v>0</v>
      </c>
      <c r="BA18" s="44"/>
      <c r="BB18" s="44"/>
      <c r="BC18" s="181" t="str">
        <f t="shared" si="26"/>
        <v>0</v>
      </c>
      <c r="BD18" s="42" t="str">
        <f t="shared" si="53"/>
        <v>Low Priority Data Gap</v>
      </c>
      <c r="BE18" s="296"/>
      <c r="BF18" s="216"/>
      <c r="BG18" s="216"/>
      <c r="BH18" s="216"/>
      <c r="BI18" s="216"/>
      <c r="BJ18" s="216"/>
      <c r="BK18" s="231"/>
      <c r="BL18" s="403"/>
      <c r="BM18" s="403"/>
      <c r="BN18" s="403"/>
      <c r="BO18" s="403"/>
      <c r="BP18" s="181">
        <f t="shared" si="35"/>
        <v>0</v>
      </c>
      <c r="BQ18" s="42" t="str">
        <f t="shared" si="12"/>
        <v>Low Priority Data Gap</v>
      </c>
      <c r="BR18" s="43">
        <f t="shared" si="13"/>
        <v>0</v>
      </c>
      <c r="BS18" s="43">
        <f t="shared" si="14"/>
        <v>0</v>
      </c>
      <c r="BT18" s="44"/>
      <c r="BU18" s="44"/>
      <c r="BV18" s="181" t="str">
        <f t="shared" si="27"/>
        <v>0</v>
      </c>
      <c r="BW18" s="42" t="str">
        <f t="shared" si="54"/>
        <v>Low Priority Data Gap</v>
      </c>
      <c r="BX18" s="296"/>
      <c r="BY18" s="216"/>
      <c r="BZ18" s="216"/>
      <c r="CA18" s="216"/>
      <c r="CB18" s="216"/>
      <c r="CC18" s="216"/>
      <c r="CD18" s="231"/>
      <c r="CE18" s="21"/>
      <c r="CF18" s="21"/>
      <c r="CG18" s="21"/>
      <c r="CH18" s="21"/>
      <c r="CI18" s="181">
        <f t="shared" si="36"/>
        <v>0</v>
      </c>
      <c r="CJ18" s="42" t="str">
        <f t="shared" si="16"/>
        <v>Low Priority Data Gap</v>
      </c>
      <c r="CK18" s="43">
        <f t="shared" si="17"/>
        <v>0</v>
      </c>
      <c r="CL18" s="43">
        <f t="shared" si="18"/>
        <v>0</v>
      </c>
      <c r="CM18" s="44"/>
      <c r="CN18" s="44"/>
      <c r="CO18" s="181" t="str">
        <f t="shared" si="28"/>
        <v>0</v>
      </c>
      <c r="CP18" s="42" t="str">
        <f t="shared" si="19"/>
        <v>Low Priority Data Gap</v>
      </c>
      <c r="CQ18" s="296"/>
      <c r="CR18" s="216"/>
      <c r="CS18" s="216"/>
      <c r="CT18" s="216"/>
      <c r="CU18" s="216"/>
      <c r="CV18" s="216"/>
      <c r="CW18" s="231"/>
      <c r="CX18" s="21"/>
      <c r="CY18" s="21"/>
      <c r="CZ18" s="21"/>
      <c r="DA18" s="21"/>
      <c r="DB18" s="181">
        <f t="shared" si="37"/>
        <v>0</v>
      </c>
      <c r="DC18" s="42" t="str">
        <f t="shared" si="20"/>
        <v>Low Priority Data Gap</v>
      </c>
      <c r="DD18" s="43">
        <f t="shared" si="21"/>
        <v>0</v>
      </c>
      <c r="DE18" s="43">
        <f t="shared" si="22"/>
        <v>0</v>
      </c>
      <c r="DF18" s="44"/>
      <c r="DG18" s="44"/>
      <c r="DH18" s="181" t="str">
        <f t="shared" si="29"/>
        <v>0</v>
      </c>
      <c r="DI18" s="42" t="str">
        <f t="shared" si="30"/>
        <v>Low Priority Data Gap</v>
      </c>
      <c r="DJ18" s="296"/>
      <c r="DK18" s="216"/>
      <c r="DL18" s="216"/>
      <c r="DM18" s="216"/>
      <c r="DN18" s="216"/>
      <c r="DO18" s="216"/>
      <c r="DP18" s="216"/>
    </row>
    <row r="19" spans="1:120" ht="88.25" customHeight="1">
      <c r="A19" s="31" t="s">
        <v>278</v>
      </c>
      <c r="B19" s="24" t="s">
        <v>60</v>
      </c>
      <c r="C19" s="24" t="s">
        <v>39</v>
      </c>
      <c r="D19" s="16" t="s">
        <v>61</v>
      </c>
      <c r="E19" s="17">
        <v>16</v>
      </c>
      <c r="F19" s="38" t="s">
        <v>279</v>
      </c>
      <c r="G19" s="21">
        <v>1</v>
      </c>
      <c r="H19" s="21">
        <v>1</v>
      </c>
      <c r="I19" s="21">
        <v>1</v>
      </c>
      <c r="J19" s="21"/>
      <c r="K19" s="181">
        <f t="shared" si="31"/>
        <v>1</v>
      </c>
      <c r="L19" s="42" t="str">
        <f t="shared" si="0"/>
        <v>Very Low</v>
      </c>
      <c r="M19" s="43">
        <f t="shared" si="1"/>
        <v>1</v>
      </c>
      <c r="N19" s="43">
        <f t="shared" si="2"/>
        <v>1</v>
      </c>
      <c r="O19" s="44">
        <v>3</v>
      </c>
      <c r="P19" s="44">
        <v>3</v>
      </c>
      <c r="Q19" s="181" t="str">
        <f t="shared" si="23"/>
        <v>13</v>
      </c>
      <c r="R19" s="394" t="str">
        <f t="shared" ref="R19:R21" si="56">VLOOKUP(N19&amp;P19,futurerisk,3,FALSE)</f>
        <v>Very Low</v>
      </c>
      <c r="S19" s="296" t="s">
        <v>181</v>
      </c>
      <c r="T19" s="300" t="s">
        <v>182</v>
      </c>
      <c r="U19" s="216"/>
      <c r="V19" s="216"/>
      <c r="W19" s="216"/>
      <c r="X19" s="216"/>
      <c r="Y19" s="231"/>
      <c r="Z19" s="21">
        <v>1</v>
      </c>
      <c r="AA19" s="21">
        <v>1</v>
      </c>
      <c r="AB19" s="21">
        <v>1</v>
      </c>
      <c r="AC19" s="21"/>
      <c r="AD19" s="181">
        <f t="shared" si="32"/>
        <v>1</v>
      </c>
      <c r="AE19" s="42" t="str">
        <f t="shared" si="33"/>
        <v>Very Low</v>
      </c>
      <c r="AF19" s="43">
        <f t="shared" si="5"/>
        <v>1</v>
      </c>
      <c r="AG19" s="43">
        <f t="shared" si="6"/>
        <v>1</v>
      </c>
      <c r="AH19" s="44">
        <v>3</v>
      </c>
      <c r="AI19" s="44">
        <v>3</v>
      </c>
      <c r="AJ19" s="181" t="str">
        <f t="shared" si="25"/>
        <v>13</v>
      </c>
      <c r="AK19" s="394" t="str">
        <f t="shared" si="55"/>
        <v>Very Low</v>
      </c>
      <c r="AL19" s="296" t="s">
        <v>181</v>
      </c>
      <c r="AM19" s="300" t="s">
        <v>182</v>
      </c>
      <c r="AN19" s="246"/>
      <c r="AO19" s="246"/>
      <c r="AP19" s="246"/>
      <c r="AQ19" s="246"/>
      <c r="AR19" s="247"/>
      <c r="AS19" s="21">
        <v>1</v>
      </c>
      <c r="AT19" s="21">
        <v>1</v>
      </c>
      <c r="AU19" s="21">
        <v>1</v>
      </c>
      <c r="AV19" s="21"/>
      <c r="AW19" s="181">
        <f t="shared" si="34"/>
        <v>2</v>
      </c>
      <c r="AX19" s="397" t="s">
        <v>34</v>
      </c>
      <c r="AY19" s="398">
        <v>2</v>
      </c>
      <c r="AZ19" s="398">
        <v>2</v>
      </c>
      <c r="BA19" s="399">
        <v>3</v>
      </c>
      <c r="BB19" s="399">
        <v>3</v>
      </c>
      <c r="BC19" s="181" t="str">
        <f t="shared" si="26"/>
        <v>23</v>
      </c>
      <c r="BD19" s="400" t="s">
        <v>34</v>
      </c>
      <c r="BE19" s="401" t="s">
        <v>181</v>
      </c>
      <c r="BF19" s="300" t="s">
        <v>182</v>
      </c>
      <c r="BG19" s="216"/>
      <c r="BH19" s="216"/>
      <c r="BI19" s="216"/>
      <c r="BJ19" s="216"/>
      <c r="BK19" s="231"/>
      <c r="BL19" s="403">
        <v>1</v>
      </c>
      <c r="BM19" s="403">
        <v>1</v>
      </c>
      <c r="BN19" s="403">
        <v>1</v>
      </c>
      <c r="BO19" s="403"/>
      <c r="BP19" s="181">
        <f t="shared" si="35"/>
        <v>1</v>
      </c>
      <c r="BQ19" s="42" t="str">
        <f t="shared" si="12"/>
        <v>Very Low</v>
      </c>
      <c r="BR19" s="43">
        <f t="shared" si="13"/>
        <v>1</v>
      </c>
      <c r="BS19" s="43">
        <f t="shared" si="14"/>
        <v>1</v>
      </c>
      <c r="BT19" s="44">
        <v>3</v>
      </c>
      <c r="BU19" s="44">
        <v>3</v>
      </c>
      <c r="BV19" s="181" t="str">
        <f t="shared" si="27"/>
        <v>13</v>
      </c>
      <c r="BW19" s="394" t="str">
        <f t="shared" si="54"/>
        <v>Very Low</v>
      </c>
      <c r="BX19" s="296" t="s">
        <v>181</v>
      </c>
      <c r="BY19" s="300" t="s">
        <v>182</v>
      </c>
      <c r="BZ19" s="216"/>
      <c r="CA19" s="216"/>
      <c r="CB19" s="216"/>
      <c r="CC19" s="216"/>
      <c r="CD19" s="231"/>
      <c r="CE19" s="403">
        <v>1</v>
      </c>
      <c r="CF19" s="403">
        <v>1</v>
      </c>
      <c r="CG19" s="403">
        <v>1</v>
      </c>
      <c r="CH19" s="403"/>
      <c r="CI19" s="181">
        <f t="shared" si="36"/>
        <v>1</v>
      </c>
      <c r="CJ19" s="42" t="str">
        <f t="shared" ref="CJ19:CJ21" si="57">VLOOKUP(CK19*CG19,biorisk,3,FALSE)</f>
        <v>Very Low</v>
      </c>
      <c r="CK19" s="43">
        <f t="shared" ref="CK19:CK21" si="58">VLOOKUP(CE19*CF19,likelihood,2,FALSE)</f>
        <v>1</v>
      </c>
      <c r="CL19" s="43">
        <f t="shared" ref="CL19:CL21" si="59">VLOOKUP(CK19*CG19,biorisk,2,FALSE)</f>
        <v>1</v>
      </c>
      <c r="CM19" s="44">
        <v>3</v>
      </c>
      <c r="CN19" s="44">
        <v>3</v>
      </c>
      <c r="CO19" s="181" t="str">
        <f t="shared" si="28"/>
        <v>13</v>
      </c>
      <c r="CP19" s="394" t="str">
        <f t="shared" ref="CP19:CP21" si="60">VLOOKUP(CL19&amp;CN19,futurerisk,3,FALSE)</f>
        <v>Very Low</v>
      </c>
      <c r="CQ19" s="296" t="s">
        <v>181</v>
      </c>
      <c r="CR19" s="300" t="s">
        <v>182</v>
      </c>
      <c r="CS19" s="216"/>
      <c r="CT19" s="216"/>
      <c r="CU19" s="216"/>
      <c r="CV19" s="216"/>
      <c r="CW19" s="231"/>
      <c r="CX19" s="403">
        <v>1</v>
      </c>
      <c r="CY19" s="403">
        <v>1</v>
      </c>
      <c r="CZ19" s="403">
        <v>1</v>
      </c>
      <c r="DA19" s="403"/>
      <c r="DB19" s="181">
        <f t="shared" si="37"/>
        <v>1</v>
      </c>
      <c r="DC19" s="42" t="str">
        <f t="shared" ref="DC19:DC21" si="61">VLOOKUP(DD19*CZ19,biorisk,3,FALSE)</f>
        <v>Very Low</v>
      </c>
      <c r="DD19" s="43">
        <f t="shared" ref="DD19:DD21" si="62">VLOOKUP(CX19*CY19,likelihood,2,FALSE)</f>
        <v>1</v>
      </c>
      <c r="DE19" s="43">
        <f t="shared" ref="DE19:DE21" si="63">VLOOKUP(DD19*CZ19,biorisk,2,FALSE)</f>
        <v>1</v>
      </c>
      <c r="DF19" s="44">
        <v>3</v>
      </c>
      <c r="DG19" s="44">
        <v>3</v>
      </c>
      <c r="DH19" s="181" t="str">
        <f t="shared" si="29"/>
        <v>13</v>
      </c>
      <c r="DI19" s="394" t="str">
        <f t="shared" ref="DI19:DI21" si="64">VLOOKUP(DE19&amp;DG19,futurerisk,3,FALSE)</f>
        <v>Very Low</v>
      </c>
      <c r="DJ19" s="296" t="s">
        <v>181</v>
      </c>
      <c r="DK19" s="300" t="s">
        <v>182</v>
      </c>
      <c r="DL19" s="216"/>
      <c r="DM19" s="216"/>
      <c r="DN19" s="216"/>
      <c r="DO19" s="216"/>
      <c r="DP19" s="216"/>
    </row>
    <row r="20" spans="1:120" ht="116.25" customHeight="1">
      <c r="A20" s="31" t="s">
        <v>278</v>
      </c>
      <c r="B20" s="24" t="s">
        <v>60</v>
      </c>
      <c r="C20" s="24" t="s">
        <v>39</v>
      </c>
      <c r="D20" s="16" t="s">
        <v>62</v>
      </c>
      <c r="E20" s="17">
        <v>17</v>
      </c>
      <c r="F20" s="38" t="s">
        <v>683</v>
      </c>
      <c r="G20" s="21">
        <v>1</v>
      </c>
      <c r="H20" s="21">
        <v>1</v>
      </c>
      <c r="I20" s="21">
        <v>1</v>
      </c>
      <c r="J20" s="21"/>
      <c r="K20" s="181">
        <f t="shared" si="31"/>
        <v>1</v>
      </c>
      <c r="L20" s="42" t="str">
        <f t="shared" si="0"/>
        <v>Very Low</v>
      </c>
      <c r="M20" s="43">
        <f t="shared" si="1"/>
        <v>1</v>
      </c>
      <c r="N20" s="43">
        <f t="shared" si="2"/>
        <v>1</v>
      </c>
      <c r="O20" s="44">
        <v>3</v>
      </c>
      <c r="P20" s="44">
        <v>3</v>
      </c>
      <c r="Q20" s="181" t="str">
        <f t="shared" si="23"/>
        <v>13</v>
      </c>
      <c r="R20" s="394" t="str">
        <f t="shared" si="56"/>
        <v>Very Low</v>
      </c>
      <c r="S20" s="296" t="s">
        <v>181</v>
      </c>
      <c r="T20" s="300" t="s">
        <v>182</v>
      </c>
      <c r="Y20" s="230"/>
      <c r="Z20" s="21">
        <v>1</v>
      </c>
      <c r="AA20" s="21">
        <v>1</v>
      </c>
      <c r="AB20" s="21">
        <v>1</v>
      </c>
      <c r="AC20" s="21"/>
      <c r="AD20" s="181">
        <f t="shared" si="32"/>
        <v>1</v>
      </c>
      <c r="AE20" s="42" t="str">
        <f t="shared" si="33"/>
        <v>Very Low</v>
      </c>
      <c r="AF20" s="43">
        <f t="shared" si="5"/>
        <v>1</v>
      </c>
      <c r="AG20" s="43">
        <f t="shared" si="6"/>
        <v>1</v>
      </c>
      <c r="AH20" s="44">
        <v>3</v>
      </c>
      <c r="AI20" s="44">
        <v>3</v>
      </c>
      <c r="AJ20" s="181" t="str">
        <f t="shared" si="25"/>
        <v>13</v>
      </c>
      <c r="AK20" s="394" t="str">
        <f t="shared" si="55"/>
        <v>Very Low</v>
      </c>
      <c r="AL20" s="296" t="s">
        <v>181</v>
      </c>
      <c r="AM20" s="300" t="s">
        <v>182</v>
      </c>
      <c r="AR20" s="244"/>
      <c r="AS20" s="21">
        <v>1</v>
      </c>
      <c r="AT20" s="21">
        <v>1</v>
      </c>
      <c r="AU20" s="21">
        <v>1</v>
      </c>
      <c r="AV20" s="21"/>
      <c r="AW20" s="181">
        <f t="shared" si="34"/>
        <v>2</v>
      </c>
      <c r="AX20" s="397" t="s">
        <v>34</v>
      </c>
      <c r="AY20" s="398">
        <v>2</v>
      </c>
      <c r="AZ20" s="398">
        <v>2</v>
      </c>
      <c r="BA20" s="399">
        <v>3</v>
      </c>
      <c r="BB20" s="399">
        <v>3</v>
      </c>
      <c r="BC20" s="181" t="str">
        <f t="shared" si="26"/>
        <v>23</v>
      </c>
      <c r="BD20" s="400" t="s">
        <v>34</v>
      </c>
      <c r="BE20" s="401" t="s">
        <v>181</v>
      </c>
      <c r="BF20" s="300" t="s">
        <v>182</v>
      </c>
      <c r="BK20" s="230"/>
      <c r="BL20" s="403">
        <v>1</v>
      </c>
      <c r="BM20" s="403">
        <v>1</v>
      </c>
      <c r="BN20" s="403">
        <v>1</v>
      </c>
      <c r="BO20" s="403"/>
      <c r="BP20" s="181">
        <f t="shared" si="35"/>
        <v>1</v>
      </c>
      <c r="BQ20" s="42" t="str">
        <f t="shared" si="12"/>
        <v>Very Low</v>
      </c>
      <c r="BR20" s="43">
        <f t="shared" si="13"/>
        <v>1</v>
      </c>
      <c r="BS20" s="43">
        <f t="shared" si="14"/>
        <v>1</v>
      </c>
      <c r="BT20" s="44">
        <v>3</v>
      </c>
      <c r="BU20" s="44">
        <v>3</v>
      </c>
      <c r="BV20" s="181" t="str">
        <f t="shared" si="27"/>
        <v>13</v>
      </c>
      <c r="BW20" s="394" t="str">
        <f t="shared" si="54"/>
        <v>Very Low</v>
      </c>
      <c r="BX20" s="296" t="s">
        <v>181</v>
      </c>
      <c r="BY20" s="300" t="s">
        <v>182</v>
      </c>
      <c r="CD20" s="230"/>
      <c r="CE20" s="403">
        <v>1</v>
      </c>
      <c r="CF20" s="403">
        <v>1</v>
      </c>
      <c r="CG20" s="403">
        <v>1</v>
      </c>
      <c r="CH20" s="403"/>
      <c r="CI20" s="181">
        <f t="shared" si="36"/>
        <v>1</v>
      </c>
      <c r="CJ20" s="42" t="str">
        <f t="shared" si="57"/>
        <v>Very Low</v>
      </c>
      <c r="CK20" s="43">
        <f t="shared" si="58"/>
        <v>1</v>
      </c>
      <c r="CL20" s="43">
        <f t="shared" si="59"/>
        <v>1</v>
      </c>
      <c r="CM20" s="44">
        <v>3</v>
      </c>
      <c r="CN20" s="44">
        <v>3</v>
      </c>
      <c r="CO20" s="181" t="str">
        <f t="shared" si="28"/>
        <v>13</v>
      </c>
      <c r="CP20" s="394" t="str">
        <f t="shared" si="60"/>
        <v>Very Low</v>
      </c>
      <c r="CQ20" s="296" t="s">
        <v>181</v>
      </c>
      <c r="CR20" s="300" t="s">
        <v>182</v>
      </c>
      <c r="CW20" s="230"/>
      <c r="CX20" s="403">
        <v>1</v>
      </c>
      <c r="CY20" s="403">
        <v>1</v>
      </c>
      <c r="CZ20" s="403">
        <v>2</v>
      </c>
      <c r="DA20" s="403"/>
      <c r="DB20" s="181">
        <f t="shared" si="37"/>
        <v>2</v>
      </c>
      <c r="DC20" s="42" t="str">
        <f t="shared" si="61"/>
        <v>Very Low</v>
      </c>
      <c r="DD20" s="43">
        <f t="shared" si="62"/>
        <v>1</v>
      </c>
      <c r="DE20" s="43">
        <f t="shared" si="63"/>
        <v>1</v>
      </c>
      <c r="DF20" s="44">
        <v>3</v>
      </c>
      <c r="DG20" s="44">
        <v>3</v>
      </c>
      <c r="DH20" s="181" t="str">
        <f t="shared" si="29"/>
        <v>13</v>
      </c>
      <c r="DI20" s="394" t="str">
        <f t="shared" si="64"/>
        <v>Very Low</v>
      </c>
      <c r="DJ20" s="296" t="s">
        <v>181</v>
      </c>
      <c r="DK20" s="300" t="s">
        <v>182</v>
      </c>
    </row>
    <row r="21" spans="1:120" ht="261.75" customHeight="1">
      <c r="A21" s="31" t="s">
        <v>278</v>
      </c>
      <c r="B21" s="24" t="s">
        <v>60</v>
      </c>
      <c r="C21" s="24" t="s">
        <v>39</v>
      </c>
      <c r="D21" s="16" t="s">
        <v>291</v>
      </c>
      <c r="E21" s="17">
        <v>18</v>
      </c>
      <c r="F21" s="38" t="s">
        <v>185</v>
      </c>
      <c r="G21" s="21">
        <v>1</v>
      </c>
      <c r="H21" s="21">
        <v>1</v>
      </c>
      <c r="I21" s="21">
        <v>1</v>
      </c>
      <c r="J21" s="21"/>
      <c r="K21" s="181">
        <f t="shared" si="31"/>
        <v>1</v>
      </c>
      <c r="L21" s="42" t="str">
        <f t="shared" si="0"/>
        <v>Very Low</v>
      </c>
      <c r="M21" s="43">
        <f t="shared" si="1"/>
        <v>1</v>
      </c>
      <c r="N21" s="43">
        <f t="shared" si="2"/>
        <v>1</v>
      </c>
      <c r="O21" s="44">
        <v>3</v>
      </c>
      <c r="P21" s="44">
        <v>3</v>
      </c>
      <c r="Q21" s="181" t="str">
        <f t="shared" si="23"/>
        <v>13</v>
      </c>
      <c r="R21" s="394" t="str">
        <f t="shared" si="56"/>
        <v>Very Low</v>
      </c>
      <c r="S21" s="296" t="s">
        <v>181</v>
      </c>
      <c r="T21" s="300" t="s">
        <v>182</v>
      </c>
      <c r="Y21" s="230"/>
      <c r="Z21" s="21">
        <v>1</v>
      </c>
      <c r="AA21" s="21">
        <v>1</v>
      </c>
      <c r="AB21" s="21">
        <v>1</v>
      </c>
      <c r="AC21" s="21"/>
      <c r="AD21" s="181">
        <f t="shared" si="32"/>
        <v>1</v>
      </c>
      <c r="AE21" s="42" t="str">
        <f t="shared" si="33"/>
        <v>Very Low</v>
      </c>
      <c r="AF21" s="43">
        <f t="shared" si="5"/>
        <v>1</v>
      </c>
      <c r="AG21" s="43">
        <f t="shared" si="6"/>
        <v>1</v>
      </c>
      <c r="AH21" s="44">
        <v>3</v>
      </c>
      <c r="AI21" s="44">
        <v>3</v>
      </c>
      <c r="AJ21" s="181" t="str">
        <f t="shared" si="25"/>
        <v>13</v>
      </c>
      <c r="AK21" s="394" t="str">
        <f t="shared" si="55"/>
        <v>Very Low</v>
      </c>
      <c r="AL21" s="296" t="s">
        <v>181</v>
      </c>
      <c r="AM21" s="300" t="s">
        <v>182</v>
      </c>
      <c r="AR21" s="244"/>
      <c r="AS21" s="21">
        <v>1</v>
      </c>
      <c r="AT21" s="21">
        <v>1</v>
      </c>
      <c r="AU21" s="21">
        <v>1</v>
      </c>
      <c r="AV21" s="21"/>
      <c r="AW21" s="181">
        <f t="shared" si="34"/>
        <v>2</v>
      </c>
      <c r="AX21" s="397" t="s">
        <v>34</v>
      </c>
      <c r="AY21" s="398">
        <v>2</v>
      </c>
      <c r="AZ21" s="398">
        <v>2</v>
      </c>
      <c r="BA21" s="399">
        <v>3</v>
      </c>
      <c r="BB21" s="399">
        <v>3</v>
      </c>
      <c r="BC21" s="181" t="str">
        <f t="shared" si="26"/>
        <v>23</v>
      </c>
      <c r="BD21" s="400" t="s">
        <v>34</v>
      </c>
      <c r="BE21" s="401" t="s">
        <v>181</v>
      </c>
      <c r="BF21" s="300" t="s">
        <v>182</v>
      </c>
      <c r="BK21" s="230"/>
      <c r="BL21" s="403">
        <v>1</v>
      </c>
      <c r="BM21" s="403">
        <v>1</v>
      </c>
      <c r="BN21" s="403">
        <v>1</v>
      </c>
      <c r="BO21" s="403"/>
      <c r="BP21" s="181">
        <f t="shared" si="35"/>
        <v>1</v>
      </c>
      <c r="BQ21" s="42" t="str">
        <f t="shared" si="12"/>
        <v>Very Low</v>
      </c>
      <c r="BR21" s="43">
        <f t="shared" si="13"/>
        <v>1</v>
      </c>
      <c r="BS21" s="43">
        <f t="shared" si="14"/>
        <v>1</v>
      </c>
      <c r="BT21" s="44">
        <v>3</v>
      </c>
      <c r="BU21" s="44">
        <v>3</v>
      </c>
      <c r="BV21" s="181" t="str">
        <f t="shared" si="27"/>
        <v>13</v>
      </c>
      <c r="BW21" s="394" t="str">
        <f t="shared" si="54"/>
        <v>Very Low</v>
      </c>
      <c r="BX21" s="296" t="s">
        <v>181</v>
      </c>
      <c r="BY21" s="300" t="s">
        <v>182</v>
      </c>
      <c r="CD21" s="230"/>
      <c r="CE21" s="403">
        <v>1</v>
      </c>
      <c r="CF21" s="403">
        <v>1</v>
      </c>
      <c r="CG21" s="403">
        <v>1</v>
      </c>
      <c r="CH21" s="403"/>
      <c r="CI21" s="181">
        <f t="shared" si="36"/>
        <v>1</v>
      </c>
      <c r="CJ21" s="42" t="str">
        <f t="shared" si="57"/>
        <v>Very Low</v>
      </c>
      <c r="CK21" s="43">
        <f t="shared" si="58"/>
        <v>1</v>
      </c>
      <c r="CL21" s="43">
        <f t="shared" si="59"/>
        <v>1</v>
      </c>
      <c r="CM21" s="44">
        <v>3</v>
      </c>
      <c r="CN21" s="44">
        <v>3</v>
      </c>
      <c r="CO21" s="181" t="str">
        <f t="shared" si="28"/>
        <v>13</v>
      </c>
      <c r="CP21" s="394" t="str">
        <f t="shared" si="60"/>
        <v>Very Low</v>
      </c>
      <c r="CQ21" s="296" t="s">
        <v>181</v>
      </c>
      <c r="CR21" s="300" t="s">
        <v>182</v>
      </c>
      <c r="CW21" s="230"/>
      <c r="CX21" s="403">
        <v>1</v>
      </c>
      <c r="CY21" s="403">
        <v>1</v>
      </c>
      <c r="CZ21" s="403">
        <v>1</v>
      </c>
      <c r="DA21" s="403"/>
      <c r="DB21" s="181">
        <f t="shared" si="37"/>
        <v>1</v>
      </c>
      <c r="DC21" s="42" t="str">
        <f t="shared" si="61"/>
        <v>Very Low</v>
      </c>
      <c r="DD21" s="43">
        <f t="shared" si="62"/>
        <v>1</v>
      </c>
      <c r="DE21" s="43">
        <f t="shared" si="63"/>
        <v>1</v>
      </c>
      <c r="DF21" s="44">
        <v>3</v>
      </c>
      <c r="DG21" s="44">
        <v>3</v>
      </c>
      <c r="DH21" s="181" t="str">
        <f t="shared" si="29"/>
        <v>13</v>
      </c>
      <c r="DI21" s="394" t="str">
        <f t="shared" si="64"/>
        <v>Very Low</v>
      </c>
      <c r="DJ21" s="296" t="s">
        <v>181</v>
      </c>
      <c r="DK21" s="300" t="s">
        <v>182</v>
      </c>
    </row>
    <row r="22" spans="1:120" ht="175.5" customHeight="1">
      <c r="A22" s="31" t="s">
        <v>278</v>
      </c>
      <c r="B22" s="24" t="s">
        <v>60</v>
      </c>
      <c r="C22" s="24" t="s">
        <v>39</v>
      </c>
      <c r="D22" s="16" t="s">
        <v>64</v>
      </c>
      <c r="E22" s="17">
        <v>19</v>
      </c>
      <c r="F22" s="38" t="s">
        <v>292</v>
      </c>
      <c r="G22" s="21">
        <v>-1</v>
      </c>
      <c r="H22" s="21">
        <v>-1</v>
      </c>
      <c r="I22" s="21">
        <v>-1</v>
      </c>
      <c r="J22" s="21"/>
      <c r="K22" s="181">
        <f t="shared" si="31"/>
        <v>-1</v>
      </c>
      <c r="L22" s="42" t="str">
        <f t="shared" si="0"/>
        <v>High Priority Data Gap</v>
      </c>
      <c r="M22" s="43">
        <f t="shared" si="1"/>
        <v>1</v>
      </c>
      <c r="N22" s="43">
        <f t="shared" si="2"/>
        <v>-1</v>
      </c>
      <c r="O22" s="44">
        <v>-1</v>
      </c>
      <c r="P22" s="44">
        <v>-1</v>
      </c>
      <c r="Q22" s="181" t="str">
        <f t="shared" si="23"/>
        <v>-1-1</v>
      </c>
      <c r="R22" s="42" t="str">
        <f t="shared" si="3"/>
        <v>High Priority Data Gap</v>
      </c>
      <c r="S22" s="296"/>
      <c r="T22" s="188" t="s">
        <v>826</v>
      </c>
      <c r="U22" s="188" t="s">
        <v>517</v>
      </c>
      <c r="Y22" s="230" t="s">
        <v>827</v>
      </c>
      <c r="Z22" s="21">
        <v>-1</v>
      </c>
      <c r="AA22" s="21">
        <v>-1</v>
      </c>
      <c r="AB22" s="21">
        <v>-1</v>
      </c>
      <c r="AC22" s="21"/>
      <c r="AD22" s="181">
        <f t="shared" si="32"/>
        <v>-1</v>
      </c>
      <c r="AE22" s="42" t="str">
        <f t="shared" si="33"/>
        <v>High Priority Data Gap</v>
      </c>
      <c r="AF22" s="43">
        <f t="shared" si="5"/>
        <v>1</v>
      </c>
      <c r="AG22" s="43">
        <f t="shared" si="6"/>
        <v>-1</v>
      </c>
      <c r="AH22" s="44">
        <v>-1</v>
      </c>
      <c r="AI22" s="44">
        <v>-1</v>
      </c>
      <c r="AJ22" s="181" t="str">
        <f t="shared" si="25"/>
        <v>-1-1</v>
      </c>
      <c r="AK22" s="42" t="str">
        <f t="shared" si="55"/>
        <v>High Priority Data Gap</v>
      </c>
      <c r="AL22" s="296"/>
      <c r="AM22" s="188" t="s">
        <v>828</v>
      </c>
      <c r="AN22" s="188" t="s">
        <v>517</v>
      </c>
      <c r="AO22" s="188"/>
      <c r="AP22" s="188"/>
      <c r="AQ22" s="188"/>
      <c r="AR22" s="230" t="s">
        <v>827</v>
      </c>
      <c r="AS22" s="21">
        <v>-1</v>
      </c>
      <c r="AT22" s="21">
        <v>-1</v>
      </c>
      <c r="AU22" s="21">
        <v>-1</v>
      </c>
      <c r="AV22" s="21"/>
      <c r="AW22" s="181">
        <f t="shared" si="34"/>
        <v>-1</v>
      </c>
      <c r="AX22" s="42" t="str">
        <f t="shared" si="8"/>
        <v>High Priority Data Gap</v>
      </c>
      <c r="AY22" s="43">
        <f t="shared" si="9"/>
        <v>1</v>
      </c>
      <c r="AZ22" s="43">
        <f t="shared" si="10"/>
        <v>-1</v>
      </c>
      <c r="BA22" s="44">
        <v>-1</v>
      </c>
      <c r="BB22" s="44">
        <v>-1</v>
      </c>
      <c r="BC22" s="181" t="str">
        <f t="shared" si="26"/>
        <v>-1-1</v>
      </c>
      <c r="BD22" s="42" t="str">
        <f t="shared" si="53"/>
        <v>High Priority Data Gap</v>
      </c>
      <c r="BE22" s="296"/>
      <c r="BF22" s="188" t="s">
        <v>828</v>
      </c>
      <c r="BG22" s="188" t="s">
        <v>517</v>
      </c>
      <c r="BK22" s="230" t="s">
        <v>827</v>
      </c>
      <c r="BL22" s="403">
        <v>-1</v>
      </c>
      <c r="BM22" s="403">
        <v>-1</v>
      </c>
      <c r="BN22" s="403">
        <v>-1</v>
      </c>
      <c r="BO22" s="403"/>
      <c r="BP22" s="181">
        <f t="shared" si="35"/>
        <v>-1</v>
      </c>
      <c r="BQ22" s="42" t="str">
        <f t="shared" si="12"/>
        <v>High Priority Data Gap</v>
      </c>
      <c r="BR22" s="43">
        <f t="shared" si="13"/>
        <v>1</v>
      </c>
      <c r="BS22" s="43">
        <f t="shared" si="14"/>
        <v>-1</v>
      </c>
      <c r="BT22" s="21">
        <v>-1</v>
      </c>
      <c r="BU22" s="21">
        <v>-1</v>
      </c>
      <c r="BV22" s="181" t="str">
        <f t="shared" si="27"/>
        <v>-1-1</v>
      </c>
      <c r="BW22" s="42" t="str">
        <f t="shared" si="54"/>
        <v>High Priority Data Gap</v>
      </c>
      <c r="BX22" s="296"/>
      <c r="BY22" s="188" t="s">
        <v>828</v>
      </c>
      <c r="BZ22" s="188" t="s">
        <v>517</v>
      </c>
      <c r="CD22" s="230" t="s">
        <v>827</v>
      </c>
      <c r="CE22" s="21">
        <v>-1</v>
      </c>
      <c r="CF22" s="21">
        <v>-1</v>
      </c>
      <c r="CG22" s="21">
        <v>-1</v>
      </c>
      <c r="CH22" s="21"/>
      <c r="CI22" s="181">
        <f t="shared" si="36"/>
        <v>-1</v>
      </c>
      <c r="CJ22" s="42" t="str">
        <f t="shared" si="16"/>
        <v>High Priority Data Gap</v>
      </c>
      <c r="CK22" s="43">
        <f t="shared" si="17"/>
        <v>1</v>
      </c>
      <c r="CL22" s="43">
        <f t="shared" si="18"/>
        <v>-1</v>
      </c>
      <c r="CM22" s="21">
        <v>-1</v>
      </c>
      <c r="CN22" s="21">
        <v>-1</v>
      </c>
      <c r="CO22" s="181" t="str">
        <f t="shared" si="28"/>
        <v>-1-1</v>
      </c>
      <c r="CP22" s="42" t="str">
        <f t="shared" si="19"/>
        <v>High Priority Data Gap</v>
      </c>
      <c r="CQ22" s="296"/>
      <c r="CR22" s="188" t="s">
        <v>828</v>
      </c>
      <c r="CS22" s="188" t="s">
        <v>517</v>
      </c>
      <c r="CW22" s="230" t="s">
        <v>827</v>
      </c>
      <c r="CX22" s="21">
        <v>-1</v>
      </c>
      <c r="CY22" s="21">
        <v>-1</v>
      </c>
      <c r="CZ22" s="21">
        <v>-1</v>
      </c>
      <c r="DA22" s="21"/>
      <c r="DB22" s="181">
        <f t="shared" si="37"/>
        <v>-1</v>
      </c>
      <c r="DC22" s="42" t="str">
        <f t="shared" si="20"/>
        <v>High Priority Data Gap</v>
      </c>
      <c r="DD22" s="43">
        <f t="shared" si="21"/>
        <v>1</v>
      </c>
      <c r="DE22" s="43">
        <f t="shared" si="22"/>
        <v>-1</v>
      </c>
      <c r="DF22" s="21">
        <v>-1</v>
      </c>
      <c r="DG22" s="21">
        <v>-1</v>
      </c>
      <c r="DH22" s="181" t="str">
        <f t="shared" si="29"/>
        <v>-1-1</v>
      </c>
      <c r="DI22" s="42" t="str">
        <f t="shared" si="30"/>
        <v>High Priority Data Gap</v>
      </c>
      <c r="DJ22" s="296"/>
      <c r="DK22" s="217" t="s">
        <v>828</v>
      </c>
      <c r="DL22" s="217" t="s">
        <v>517</v>
      </c>
      <c r="DM22" s="217"/>
      <c r="DN22" s="217"/>
      <c r="DO22" s="217"/>
      <c r="DP22" s="232" t="s">
        <v>829</v>
      </c>
    </row>
    <row r="23" spans="1:120" s="4" customFormat="1" ht="88.25" customHeight="1">
      <c r="A23" s="31" t="s">
        <v>278</v>
      </c>
      <c r="B23" s="24" t="s">
        <v>60</v>
      </c>
      <c r="C23" s="24" t="s">
        <v>39</v>
      </c>
      <c r="D23" s="16" t="s">
        <v>65</v>
      </c>
      <c r="E23" s="17">
        <v>20</v>
      </c>
      <c r="F23" s="38" t="s">
        <v>304</v>
      </c>
      <c r="G23" s="21">
        <v>1</v>
      </c>
      <c r="H23" s="21">
        <v>1</v>
      </c>
      <c r="I23" s="21">
        <v>1</v>
      </c>
      <c r="J23" s="21"/>
      <c r="K23" s="181">
        <f t="shared" si="31"/>
        <v>1</v>
      </c>
      <c r="L23" s="42" t="str">
        <f t="shared" si="0"/>
        <v>Very Low</v>
      </c>
      <c r="M23" s="43">
        <f t="shared" si="1"/>
        <v>1</v>
      </c>
      <c r="N23" s="43">
        <f t="shared" si="2"/>
        <v>1</v>
      </c>
      <c r="O23" s="44">
        <v>3</v>
      </c>
      <c r="P23" s="44">
        <v>3</v>
      </c>
      <c r="Q23" s="181" t="str">
        <f t="shared" si="23"/>
        <v>13</v>
      </c>
      <c r="R23" s="394" t="str">
        <f t="shared" ref="R23" si="65">VLOOKUP(N23&amp;P23,futurerisk,3,FALSE)</f>
        <v>Very Low</v>
      </c>
      <c r="S23" s="296" t="s">
        <v>181</v>
      </c>
      <c r="T23" s="300" t="s">
        <v>182</v>
      </c>
      <c r="U23" s="188"/>
      <c r="V23" s="188"/>
      <c r="W23" s="188"/>
      <c r="X23" s="188"/>
      <c r="Y23" s="230"/>
      <c r="Z23" s="21">
        <v>1</v>
      </c>
      <c r="AA23" s="21">
        <v>1</v>
      </c>
      <c r="AB23" s="21">
        <v>1</v>
      </c>
      <c r="AC23" s="21"/>
      <c r="AD23" s="181">
        <f t="shared" si="32"/>
        <v>1</v>
      </c>
      <c r="AE23" s="42" t="str">
        <f t="shared" si="33"/>
        <v>Very Low</v>
      </c>
      <c r="AF23" s="43">
        <f t="shared" si="5"/>
        <v>1</v>
      </c>
      <c r="AG23" s="43">
        <f t="shared" si="6"/>
        <v>1</v>
      </c>
      <c r="AH23" s="44">
        <v>3</v>
      </c>
      <c r="AI23" s="44">
        <v>3</v>
      </c>
      <c r="AJ23" s="181" t="str">
        <f t="shared" si="25"/>
        <v>13</v>
      </c>
      <c r="AK23" s="394" t="str">
        <f t="shared" si="55"/>
        <v>Very Low</v>
      </c>
      <c r="AL23" s="296" t="s">
        <v>181</v>
      </c>
      <c r="AM23" s="300" t="s">
        <v>182</v>
      </c>
      <c r="AN23" s="243"/>
      <c r="AO23" s="243"/>
      <c r="AP23" s="243"/>
      <c r="AQ23" s="243"/>
      <c r="AR23" s="244"/>
      <c r="AS23" s="21">
        <v>1</v>
      </c>
      <c r="AT23" s="21">
        <v>1</v>
      </c>
      <c r="AU23" s="21">
        <v>1</v>
      </c>
      <c r="AV23" s="21"/>
      <c r="AW23" s="181">
        <f t="shared" si="34"/>
        <v>2</v>
      </c>
      <c r="AX23" s="397" t="s">
        <v>34</v>
      </c>
      <c r="AY23" s="398">
        <v>2</v>
      </c>
      <c r="AZ23" s="398">
        <v>2</v>
      </c>
      <c r="BA23" s="399">
        <v>3</v>
      </c>
      <c r="BB23" s="399">
        <v>3</v>
      </c>
      <c r="BC23" s="181" t="str">
        <f t="shared" si="26"/>
        <v>23</v>
      </c>
      <c r="BD23" s="400" t="s">
        <v>34</v>
      </c>
      <c r="BE23" s="401" t="s">
        <v>181</v>
      </c>
      <c r="BF23" s="300" t="s">
        <v>182</v>
      </c>
      <c r="BG23" s="188"/>
      <c r="BH23" s="188"/>
      <c r="BI23" s="188"/>
      <c r="BJ23" s="188"/>
      <c r="BK23" s="230"/>
      <c r="BL23" s="403">
        <v>1</v>
      </c>
      <c r="BM23" s="403">
        <v>1</v>
      </c>
      <c r="BN23" s="403">
        <v>1</v>
      </c>
      <c r="BO23" s="403"/>
      <c r="BP23" s="181">
        <f t="shared" si="35"/>
        <v>1</v>
      </c>
      <c r="BQ23" s="42" t="str">
        <f t="shared" si="12"/>
        <v>Very Low</v>
      </c>
      <c r="BR23" s="43">
        <f t="shared" si="13"/>
        <v>1</v>
      </c>
      <c r="BS23" s="43">
        <f t="shared" si="14"/>
        <v>1</v>
      </c>
      <c r="BT23" s="44">
        <v>3</v>
      </c>
      <c r="BU23" s="44">
        <v>3</v>
      </c>
      <c r="BV23" s="181" t="str">
        <f t="shared" si="27"/>
        <v>13</v>
      </c>
      <c r="BW23" s="394" t="str">
        <f t="shared" si="54"/>
        <v>Very Low</v>
      </c>
      <c r="BX23" s="296" t="s">
        <v>181</v>
      </c>
      <c r="BY23" s="300" t="s">
        <v>182</v>
      </c>
      <c r="BZ23" s="188"/>
      <c r="CA23" s="188"/>
      <c r="CB23" s="188"/>
      <c r="CC23" s="188"/>
      <c r="CD23" s="230"/>
      <c r="CE23" s="403">
        <v>1</v>
      </c>
      <c r="CF23" s="403">
        <v>1</v>
      </c>
      <c r="CG23" s="403">
        <v>1</v>
      </c>
      <c r="CH23" s="403"/>
      <c r="CI23" s="181">
        <f t="shared" si="36"/>
        <v>1</v>
      </c>
      <c r="CJ23" s="42" t="str">
        <f>VLOOKUP(CK23*CG23,biorisk,3,FALSE)</f>
        <v>Very Low</v>
      </c>
      <c r="CK23" s="43">
        <f>VLOOKUP(CE23*CF23,likelihood,2,FALSE)</f>
        <v>1</v>
      </c>
      <c r="CL23" s="43">
        <f>VLOOKUP(CK23*CG23,biorisk,2,FALSE)</f>
        <v>1</v>
      </c>
      <c r="CM23" s="44">
        <v>3</v>
      </c>
      <c r="CN23" s="44">
        <v>3</v>
      </c>
      <c r="CO23" s="181" t="str">
        <f t="shared" si="28"/>
        <v>13</v>
      </c>
      <c r="CP23" s="394" t="str">
        <f t="shared" ref="CP23" si="66">VLOOKUP(CL23&amp;CN23,futurerisk,3,FALSE)</f>
        <v>Very Low</v>
      </c>
      <c r="CQ23" s="296" t="s">
        <v>181</v>
      </c>
      <c r="CR23" s="300" t="s">
        <v>182</v>
      </c>
      <c r="CS23" s="188"/>
      <c r="CT23" s="188"/>
      <c r="CU23" s="188"/>
      <c r="CV23" s="188"/>
      <c r="CW23" s="230"/>
      <c r="CX23" s="403">
        <v>1</v>
      </c>
      <c r="CY23" s="403">
        <v>1</v>
      </c>
      <c r="CZ23" s="403">
        <v>1</v>
      </c>
      <c r="DA23" s="403"/>
      <c r="DB23" s="181">
        <f t="shared" si="37"/>
        <v>1</v>
      </c>
      <c r="DC23" s="42" t="str">
        <f t="shared" ref="DC23" si="67">VLOOKUP(DD23*CZ23,biorisk,3,FALSE)</f>
        <v>Very Low</v>
      </c>
      <c r="DD23" s="43">
        <f t="shared" ref="DD23" si="68">VLOOKUP(CX23*CY23,likelihood,2,FALSE)</f>
        <v>1</v>
      </c>
      <c r="DE23" s="43">
        <f t="shared" ref="DE23" si="69">VLOOKUP(DD23*CZ23,biorisk,2,FALSE)</f>
        <v>1</v>
      </c>
      <c r="DF23" s="44">
        <v>3</v>
      </c>
      <c r="DG23" s="44">
        <v>3</v>
      </c>
      <c r="DH23" s="181" t="str">
        <f t="shared" si="29"/>
        <v>13</v>
      </c>
      <c r="DI23" s="394" t="str">
        <f t="shared" ref="DI23" si="70">VLOOKUP(DE23&amp;DG23,futurerisk,3,FALSE)</f>
        <v>Very Low</v>
      </c>
      <c r="DJ23" s="296" t="s">
        <v>181</v>
      </c>
      <c r="DK23" s="300" t="s">
        <v>182</v>
      </c>
      <c r="DL23" s="188"/>
      <c r="DM23" s="188"/>
      <c r="DN23" s="188"/>
      <c r="DO23" s="188"/>
      <c r="DP23" s="188"/>
    </row>
    <row r="24" spans="1:120" s="4" customFormat="1" ht="157.5" customHeight="1">
      <c r="A24" s="31" t="s">
        <v>314</v>
      </c>
      <c r="B24" s="24" t="s">
        <v>60</v>
      </c>
      <c r="C24" s="24" t="s">
        <v>54</v>
      </c>
      <c r="D24" s="16" t="s">
        <v>66</v>
      </c>
      <c r="E24" s="17">
        <v>21</v>
      </c>
      <c r="F24" s="38" t="s">
        <v>315</v>
      </c>
      <c r="G24" s="21">
        <v>-1</v>
      </c>
      <c r="H24" s="21">
        <v>-1</v>
      </c>
      <c r="I24" s="21">
        <v>-1</v>
      </c>
      <c r="J24" s="21"/>
      <c r="K24" s="181">
        <f t="shared" si="31"/>
        <v>-1</v>
      </c>
      <c r="L24" s="42" t="str">
        <f t="shared" si="0"/>
        <v>High Priority Data Gap</v>
      </c>
      <c r="M24" s="43">
        <f t="shared" si="1"/>
        <v>1</v>
      </c>
      <c r="N24" s="43">
        <f t="shared" si="2"/>
        <v>-1</v>
      </c>
      <c r="O24" s="44">
        <v>-1</v>
      </c>
      <c r="P24" s="44">
        <v>-1</v>
      </c>
      <c r="Q24" s="181" t="str">
        <f t="shared" si="23"/>
        <v>-1-1</v>
      </c>
      <c r="R24" s="42" t="str">
        <f t="shared" si="3"/>
        <v>High Priority Data Gap</v>
      </c>
      <c r="S24" s="296"/>
      <c r="T24" s="188" t="s">
        <v>830</v>
      </c>
      <c r="U24" s="188"/>
      <c r="V24" s="188"/>
      <c r="W24" s="188"/>
      <c r="X24" s="188"/>
      <c r="Y24" s="230" t="s">
        <v>831</v>
      </c>
      <c r="Z24" s="21">
        <v>-1</v>
      </c>
      <c r="AA24" s="21">
        <v>-1</v>
      </c>
      <c r="AB24" s="21">
        <v>-1</v>
      </c>
      <c r="AC24" s="21"/>
      <c r="AD24" s="181">
        <f t="shared" si="32"/>
        <v>-1</v>
      </c>
      <c r="AE24" s="42" t="str">
        <f t="shared" ref="AE24:AE25" si="71">VLOOKUP(AF24*AB24,biorisk,3,FALSE)</f>
        <v>High Priority Data Gap</v>
      </c>
      <c r="AF24" s="43">
        <f t="shared" ref="AF24:AF25" si="72">VLOOKUP(Z24*AA24,likelihood,2,FALSE)</f>
        <v>1</v>
      </c>
      <c r="AG24" s="43">
        <f t="shared" ref="AG24:AG25" si="73">VLOOKUP(AF24*AB24,biorisk,2,FALSE)</f>
        <v>-1</v>
      </c>
      <c r="AH24" s="44">
        <v>-1</v>
      </c>
      <c r="AI24" s="44">
        <v>-1</v>
      </c>
      <c r="AJ24" s="181" t="str">
        <f t="shared" si="25"/>
        <v>-1-1</v>
      </c>
      <c r="AK24" s="42" t="str">
        <f t="shared" si="55"/>
        <v>High Priority Data Gap</v>
      </c>
      <c r="AL24" s="296"/>
      <c r="AM24" s="243" t="s">
        <v>832</v>
      </c>
      <c r="AN24" s="243"/>
      <c r="AO24" s="243"/>
      <c r="AP24" s="243"/>
      <c r="AQ24" s="243"/>
      <c r="AR24" s="244" t="s">
        <v>833</v>
      </c>
      <c r="AS24" s="21">
        <v>-1</v>
      </c>
      <c r="AT24" s="21">
        <v>-1</v>
      </c>
      <c r="AU24" s="21">
        <v>-1</v>
      </c>
      <c r="AV24" s="21"/>
      <c r="AW24" s="181">
        <f t="shared" si="34"/>
        <v>-1</v>
      </c>
      <c r="AX24" s="42" t="str">
        <f t="shared" si="8"/>
        <v>High Priority Data Gap</v>
      </c>
      <c r="AY24" s="43">
        <f t="shared" si="9"/>
        <v>1</v>
      </c>
      <c r="AZ24" s="43">
        <f t="shared" si="10"/>
        <v>-1</v>
      </c>
      <c r="BA24" s="44">
        <v>-1</v>
      </c>
      <c r="BB24" s="44">
        <v>-1</v>
      </c>
      <c r="BC24" s="181" t="str">
        <f t="shared" si="26"/>
        <v>-1-1</v>
      </c>
      <c r="BD24" s="42" t="str">
        <f t="shared" si="53"/>
        <v>High Priority Data Gap</v>
      </c>
      <c r="BE24" s="296"/>
      <c r="BF24" s="188" t="s">
        <v>830</v>
      </c>
      <c r="BG24" s="217"/>
      <c r="BH24" s="217"/>
      <c r="BI24" s="217"/>
      <c r="BJ24" s="217"/>
      <c r="BK24" s="232" t="s">
        <v>831</v>
      </c>
      <c r="BL24" s="403">
        <v>-1</v>
      </c>
      <c r="BM24" s="403">
        <v>-1</v>
      </c>
      <c r="BN24" s="403">
        <v>-1</v>
      </c>
      <c r="BO24" s="403"/>
      <c r="BP24" s="181">
        <f t="shared" si="35"/>
        <v>-1</v>
      </c>
      <c r="BQ24" s="42" t="str">
        <f t="shared" si="12"/>
        <v>High Priority Data Gap</v>
      </c>
      <c r="BR24" s="43">
        <f t="shared" si="13"/>
        <v>1</v>
      </c>
      <c r="BS24" s="43">
        <f t="shared" si="14"/>
        <v>-1</v>
      </c>
      <c r="BT24" s="21">
        <v>-1</v>
      </c>
      <c r="BU24" s="21">
        <v>-1</v>
      </c>
      <c r="BV24" s="181" t="str">
        <f t="shared" si="27"/>
        <v>-1-1</v>
      </c>
      <c r="BW24" s="42" t="str">
        <f t="shared" si="54"/>
        <v>High Priority Data Gap</v>
      </c>
      <c r="BX24" s="296"/>
      <c r="BY24" s="188" t="s">
        <v>830</v>
      </c>
      <c r="BZ24" s="217"/>
      <c r="CA24" s="217"/>
      <c r="CB24" s="217"/>
      <c r="CC24" s="217"/>
      <c r="CD24" s="232" t="s">
        <v>831</v>
      </c>
      <c r="CE24" s="21">
        <v>-1</v>
      </c>
      <c r="CF24" s="21">
        <v>-1</v>
      </c>
      <c r="CG24" s="21">
        <v>-1</v>
      </c>
      <c r="CH24" s="21"/>
      <c r="CI24" s="181">
        <f t="shared" si="36"/>
        <v>-1</v>
      </c>
      <c r="CJ24" s="42" t="str">
        <f>VLOOKUP(CK24*CG24,biorisk,3,FALSE)</f>
        <v>High Priority Data Gap</v>
      </c>
      <c r="CK24" s="43">
        <f>VLOOKUP(CE24*CF24,likelihood,2,FALSE)</f>
        <v>1</v>
      </c>
      <c r="CL24" s="43">
        <f>VLOOKUP(CK24*CG24,biorisk,2,FALSE)</f>
        <v>-1</v>
      </c>
      <c r="CM24" s="21">
        <v>-1</v>
      </c>
      <c r="CN24" s="21">
        <v>-1</v>
      </c>
      <c r="CO24" s="181" t="str">
        <f t="shared" si="28"/>
        <v>-1-1</v>
      </c>
      <c r="CP24" s="42" t="str">
        <f t="shared" si="19"/>
        <v>High Priority Data Gap</v>
      </c>
      <c r="CQ24" s="296"/>
      <c r="CR24" s="188" t="s">
        <v>830</v>
      </c>
      <c r="CS24" s="217"/>
      <c r="CT24" s="217"/>
      <c r="CU24" s="217"/>
      <c r="CV24" s="217"/>
      <c r="CW24" s="232" t="s">
        <v>831</v>
      </c>
      <c r="CX24" s="21">
        <v>-1</v>
      </c>
      <c r="CY24" s="21">
        <v>-1</v>
      </c>
      <c r="CZ24" s="21">
        <v>-1</v>
      </c>
      <c r="DA24" s="21"/>
      <c r="DB24" s="181">
        <f t="shared" si="37"/>
        <v>-1</v>
      </c>
      <c r="DC24" s="42" t="str">
        <f>VLOOKUP(DD24*CZ24,biorisk,3,FALSE)</f>
        <v>High Priority Data Gap</v>
      </c>
      <c r="DD24" s="43">
        <f>VLOOKUP(CX24*CY24,likelihood,2,FALSE)</f>
        <v>1</v>
      </c>
      <c r="DE24" s="43">
        <f>VLOOKUP(DD24*CZ24,biorisk,2,FALSE)</f>
        <v>-1</v>
      </c>
      <c r="DF24" s="21">
        <v>-1</v>
      </c>
      <c r="DG24" s="21">
        <v>-1</v>
      </c>
      <c r="DH24" s="181" t="str">
        <f t="shared" si="29"/>
        <v>-1-1</v>
      </c>
      <c r="DI24" s="42" t="str">
        <f t="shared" si="30"/>
        <v>High Priority Data Gap</v>
      </c>
      <c r="DJ24" s="296"/>
      <c r="DK24" s="243" t="s">
        <v>834</v>
      </c>
      <c r="DL24" s="243"/>
      <c r="DM24" s="243"/>
      <c r="DN24" s="243"/>
      <c r="DO24" s="188" t="s">
        <v>830</v>
      </c>
      <c r="DP24" s="244" t="s">
        <v>833</v>
      </c>
    </row>
    <row r="25" spans="1:120" s="4" customFormat="1" ht="88.25" customHeight="1">
      <c r="A25" s="31" t="s">
        <v>314</v>
      </c>
      <c r="B25" s="24" t="s">
        <v>60</v>
      </c>
      <c r="C25" s="24" t="s">
        <v>54</v>
      </c>
      <c r="D25" s="16" t="s">
        <v>67</v>
      </c>
      <c r="E25" s="17">
        <v>22</v>
      </c>
      <c r="F25" s="38" t="s">
        <v>315</v>
      </c>
      <c r="G25" s="21">
        <v>-1</v>
      </c>
      <c r="H25" s="21">
        <v>-1</v>
      </c>
      <c r="I25" s="21">
        <v>-1</v>
      </c>
      <c r="J25" s="21"/>
      <c r="K25" s="181">
        <f t="shared" si="31"/>
        <v>-1</v>
      </c>
      <c r="L25" s="42" t="str">
        <f t="shared" si="0"/>
        <v>High Priority Data Gap</v>
      </c>
      <c r="M25" s="43">
        <f t="shared" si="1"/>
        <v>1</v>
      </c>
      <c r="N25" s="43">
        <f t="shared" si="2"/>
        <v>-1</v>
      </c>
      <c r="O25" s="44">
        <v>-1</v>
      </c>
      <c r="P25" s="44">
        <v>-1</v>
      </c>
      <c r="Q25" s="181" t="str">
        <f t="shared" si="23"/>
        <v>-1-1</v>
      </c>
      <c r="R25" s="42" t="str">
        <f t="shared" si="3"/>
        <v>High Priority Data Gap</v>
      </c>
      <c r="S25" s="296"/>
      <c r="T25" s="188" t="s">
        <v>830</v>
      </c>
      <c r="U25" s="188"/>
      <c r="V25" s="188"/>
      <c r="W25" s="188"/>
      <c r="X25" s="188"/>
      <c r="Y25" s="230" t="s">
        <v>831</v>
      </c>
      <c r="Z25" s="21">
        <v>-1</v>
      </c>
      <c r="AA25" s="21">
        <v>-1</v>
      </c>
      <c r="AB25" s="21">
        <v>-1</v>
      </c>
      <c r="AC25" s="21"/>
      <c r="AD25" s="181">
        <f t="shared" si="32"/>
        <v>-1</v>
      </c>
      <c r="AE25" s="42" t="str">
        <f t="shared" si="71"/>
        <v>High Priority Data Gap</v>
      </c>
      <c r="AF25" s="43">
        <f t="shared" si="72"/>
        <v>1</v>
      </c>
      <c r="AG25" s="43">
        <f t="shared" si="73"/>
        <v>-1</v>
      </c>
      <c r="AH25" s="44">
        <v>-1</v>
      </c>
      <c r="AI25" s="44">
        <v>-1</v>
      </c>
      <c r="AJ25" s="181" t="str">
        <f t="shared" si="25"/>
        <v>-1-1</v>
      </c>
      <c r="AK25" s="42" t="str">
        <f t="shared" si="55"/>
        <v>High Priority Data Gap</v>
      </c>
      <c r="AL25" s="296"/>
      <c r="AM25" s="188" t="s">
        <v>830</v>
      </c>
      <c r="AN25" s="217"/>
      <c r="AO25" s="217"/>
      <c r="AP25" s="217"/>
      <c r="AQ25" s="217"/>
      <c r="AR25" s="232" t="s">
        <v>831</v>
      </c>
      <c r="AS25" s="21">
        <v>-1</v>
      </c>
      <c r="AT25" s="21">
        <v>-1</v>
      </c>
      <c r="AU25" s="21">
        <v>-1</v>
      </c>
      <c r="AV25" s="21"/>
      <c r="AW25" s="181">
        <f t="shared" si="34"/>
        <v>-1</v>
      </c>
      <c r="AX25" s="42" t="str">
        <f t="shared" ref="AX25" si="74">VLOOKUP(AY25*AU25,biorisk,3,FALSE)</f>
        <v>High Priority Data Gap</v>
      </c>
      <c r="AY25" s="43">
        <f t="shared" ref="AY25" si="75">VLOOKUP(AS25*AT25,likelihood,2,FALSE)</f>
        <v>1</v>
      </c>
      <c r="AZ25" s="43">
        <f t="shared" ref="AZ25" si="76">VLOOKUP(AY25*AU25,biorisk,2,FALSE)</f>
        <v>-1</v>
      </c>
      <c r="BA25" s="44">
        <v>-1</v>
      </c>
      <c r="BB25" s="44">
        <v>-1</v>
      </c>
      <c r="BC25" s="181" t="str">
        <f t="shared" si="26"/>
        <v>-1-1</v>
      </c>
      <c r="BD25" s="42" t="str">
        <f t="shared" si="53"/>
        <v>High Priority Data Gap</v>
      </c>
      <c r="BE25" s="296"/>
      <c r="BF25" s="188" t="s">
        <v>830</v>
      </c>
      <c r="BG25" s="217"/>
      <c r="BH25" s="217"/>
      <c r="BI25" s="217"/>
      <c r="BJ25" s="217"/>
      <c r="BK25" s="232" t="s">
        <v>831</v>
      </c>
      <c r="BL25" s="403">
        <v>-1</v>
      </c>
      <c r="BM25" s="403">
        <v>-1</v>
      </c>
      <c r="BN25" s="403">
        <v>-1</v>
      </c>
      <c r="BO25" s="403"/>
      <c r="BP25" s="181">
        <f t="shared" si="35"/>
        <v>-1</v>
      </c>
      <c r="BQ25" s="42" t="str">
        <f t="shared" si="12"/>
        <v>High Priority Data Gap</v>
      </c>
      <c r="BR25" s="43">
        <f t="shared" si="13"/>
        <v>1</v>
      </c>
      <c r="BS25" s="43">
        <f t="shared" si="14"/>
        <v>-1</v>
      </c>
      <c r="BT25" s="21">
        <v>-1</v>
      </c>
      <c r="BU25" s="21">
        <v>-1</v>
      </c>
      <c r="BV25" s="181" t="str">
        <f t="shared" si="27"/>
        <v>-1-1</v>
      </c>
      <c r="BW25" s="42" t="str">
        <f t="shared" si="54"/>
        <v>High Priority Data Gap</v>
      </c>
      <c r="BX25" s="296"/>
      <c r="BY25" s="188" t="s">
        <v>830</v>
      </c>
      <c r="BZ25" s="217"/>
      <c r="CA25" s="217"/>
      <c r="CB25" s="217"/>
      <c r="CC25" s="217"/>
      <c r="CD25" s="232" t="s">
        <v>831</v>
      </c>
      <c r="CE25" s="21">
        <v>-1</v>
      </c>
      <c r="CF25" s="21">
        <v>-1</v>
      </c>
      <c r="CG25" s="21">
        <v>-1</v>
      </c>
      <c r="CH25" s="21"/>
      <c r="CI25" s="181">
        <f t="shared" si="36"/>
        <v>-1</v>
      </c>
      <c r="CJ25" s="42" t="str">
        <f>VLOOKUP(CK25*CG25,biorisk,3,FALSE)</f>
        <v>High Priority Data Gap</v>
      </c>
      <c r="CK25" s="43">
        <f>VLOOKUP(CE25*CF25,likelihood,2,FALSE)</f>
        <v>1</v>
      </c>
      <c r="CL25" s="43">
        <f>VLOOKUP(CK25*CG25,biorisk,2,FALSE)</f>
        <v>-1</v>
      </c>
      <c r="CM25" s="21">
        <v>-1</v>
      </c>
      <c r="CN25" s="21">
        <v>-1</v>
      </c>
      <c r="CO25" s="181" t="str">
        <f t="shared" si="28"/>
        <v>-1-1</v>
      </c>
      <c r="CP25" s="42" t="str">
        <f t="shared" si="19"/>
        <v>High Priority Data Gap</v>
      </c>
      <c r="CQ25" s="296"/>
      <c r="CR25" s="188" t="s">
        <v>830</v>
      </c>
      <c r="CS25" s="217"/>
      <c r="CT25" s="217"/>
      <c r="CU25" s="217"/>
      <c r="CV25" s="217"/>
      <c r="CW25" s="232" t="s">
        <v>831</v>
      </c>
      <c r="CX25" s="21">
        <v>-1</v>
      </c>
      <c r="CY25" s="21">
        <v>-1</v>
      </c>
      <c r="CZ25" s="21">
        <v>-1</v>
      </c>
      <c r="DA25" s="21"/>
      <c r="DB25" s="181">
        <f t="shared" si="37"/>
        <v>-1</v>
      </c>
      <c r="DC25" s="42" t="str">
        <f>VLOOKUP(DD25*CZ25,biorisk,3,FALSE)</f>
        <v>High Priority Data Gap</v>
      </c>
      <c r="DD25" s="43">
        <f>VLOOKUP(CX25*CY25,likelihood,2,FALSE)</f>
        <v>1</v>
      </c>
      <c r="DE25" s="43">
        <f>VLOOKUP(DD25*CZ25,biorisk,2,FALSE)</f>
        <v>-1</v>
      </c>
      <c r="DF25" s="21">
        <v>-1</v>
      </c>
      <c r="DG25" s="21">
        <v>-1</v>
      </c>
      <c r="DH25" s="181" t="str">
        <f t="shared" si="29"/>
        <v>-1-1</v>
      </c>
      <c r="DI25" s="42" t="str">
        <f t="shared" si="30"/>
        <v>High Priority Data Gap</v>
      </c>
      <c r="DJ25" s="296"/>
      <c r="DK25" s="243" t="s">
        <v>834</v>
      </c>
      <c r="DL25" s="243"/>
      <c r="DM25" s="243"/>
      <c r="DN25" s="243"/>
      <c r="DO25" s="188" t="s">
        <v>830</v>
      </c>
      <c r="DP25" s="244" t="s">
        <v>833</v>
      </c>
    </row>
    <row r="26" spans="1:120" s="4" customFormat="1" ht="88.25" customHeight="1">
      <c r="A26" s="31" t="s">
        <v>326</v>
      </c>
      <c r="B26" s="24" t="s">
        <v>60</v>
      </c>
      <c r="C26" s="24" t="s">
        <v>54</v>
      </c>
      <c r="D26" s="16" t="s">
        <v>69</v>
      </c>
      <c r="E26" s="17">
        <v>23</v>
      </c>
      <c r="F26" s="38"/>
      <c r="G26" s="21"/>
      <c r="H26" s="21"/>
      <c r="I26" s="21"/>
      <c r="J26" s="21"/>
      <c r="K26" s="181">
        <f t="shared" si="31"/>
        <v>0</v>
      </c>
      <c r="L26" s="42" t="str">
        <f t="shared" si="0"/>
        <v>Low Priority Data Gap</v>
      </c>
      <c r="M26" s="43">
        <f t="shared" si="1"/>
        <v>0</v>
      </c>
      <c r="N26" s="43">
        <f t="shared" si="2"/>
        <v>0</v>
      </c>
      <c r="O26" s="44"/>
      <c r="P26" s="44"/>
      <c r="Q26" s="181" t="str">
        <f t="shared" si="23"/>
        <v>0</v>
      </c>
      <c r="R26" s="42" t="str">
        <f t="shared" si="3"/>
        <v>Low Priority Data Gap</v>
      </c>
      <c r="S26" s="296"/>
      <c r="T26" s="188"/>
      <c r="U26" s="188"/>
      <c r="V26" s="188"/>
      <c r="W26" s="188"/>
      <c r="X26" s="188"/>
      <c r="Y26" s="230"/>
      <c r="Z26" s="21"/>
      <c r="AA26" s="21"/>
      <c r="AB26" s="21"/>
      <c r="AC26" s="21"/>
      <c r="AD26" s="181">
        <f t="shared" si="32"/>
        <v>0</v>
      </c>
      <c r="AE26" s="42" t="str">
        <f t="shared" si="33"/>
        <v>Low Priority Data Gap</v>
      </c>
      <c r="AF26" s="43">
        <f t="shared" si="5"/>
        <v>0</v>
      </c>
      <c r="AG26" s="43">
        <f t="shared" si="6"/>
        <v>0</v>
      </c>
      <c r="AH26" s="44"/>
      <c r="AI26" s="44"/>
      <c r="AJ26" s="181" t="str">
        <f t="shared" si="25"/>
        <v>0</v>
      </c>
      <c r="AK26" s="42" t="str">
        <f t="shared" si="55"/>
        <v>Low Priority Data Gap</v>
      </c>
      <c r="AL26" s="296"/>
      <c r="AM26" s="243"/>
      <c r="AN26" s="243"/>
      <c r="AO26" s="243"/>
      <c r="AP26" s="243"/>
      <c r="AQ26" s="243"/>
      <c r="AR26" s="244"/>
      <c r="AS26" s="21"/>
      <c r="AT26" s="21"/>
      <c r="AU26" s="21"/>
      <c r="AV26" s="21"/>
      <c r="AW26" s="181">
        <f t="shared" si="34"/>
        <v>0</v>
      </c>
      <c r="AX26" s="42" t="str">
        <f t="shared" si="8"/>
        <v>Low Priority Data Gap</v>
      </c>
      <c r="AY26" s="43">
        <f t="shared" si="9"/>
        <v>0</v>
      </c>
      <c r="AZ26" s="43">
        <f t="shared" si="10"/>
        <v>0</v>
      </c>
      <c r="BA26" s="44"/>
      <c r="BB26" s="44"/>
      <c r="BC26" s="181" t="str">
        <f t="shared" si="26"/>
        <v>0</v>
      </c>
      <c r="BD26" s="42" t="str">
        <f t="shared" si="53"/>
        <v>Low Priority Data Gap</v>
      </c>
      <c r="BE26" s="296"/>
      <c r="BF26" s="188"/>
      <c r="BG26" s="188"/>
      <c r="BH26" s="188"/>
      <c r="BI26" s="188"/>
      <c r="BJ26" s="188"/>
      <c r="BK26" s="230"/>
      <c r="BL26" s="403"/>
      <c r="BM26" s="403"/>
      <c r="BN26" s="403"/>
      <c r="BO26" s="403"/>
      <c r="BP26" s="181">
        <f t="shared" si="35"/>
        <v>0</v>
      </c>
      <c r="BQ26" s="42" t="str">
        <f t="shared" si="12"/>
        <v>Low Priority Data Gap</v>
      </c>
      <c r="BR26" s="43">
        <f t="shared" si="13"/>
        <v>0</v>
      </c>
      <c r="BS26" s="43">
        <f t="shared" si="14"/>
        <v>0</v>
      </c>
      <c r="BT26" s="44"/>
      <c r="BU26" s="44"/>
      <c r="BV26" s="181" t="str">
        <f t="shared" si="27"/>
        <v>0</v>
      </c>
      <c r="BW26" s="42" t="str">
        <f t="shared" si="54"/>
        <v>Low Priority Data Gap</v>
      </c>
      <c r="BX26" s="296"/>
      <c r="BY26" s="188"/>
      <c r="BZ26" s="188"/>
      <c r="CA26" s="188"/>
      <c r="CB26" s="188"/>
      <c r="CC26" s="188"/>
      <c r="CD26" s="230"/>
      <c r="CE26" s="21"/>
      <c r="CF26" s="21"/>
      <c r="CG26" s="21"/>
      <c r="CH26" s="21"/>
      <c r="CI26" s="181">
        <f t="shared" si="36"/>
        <v>0</v>
      </c>
      <c r="CJ26" s="42" t="str">
        <f t="shared" si="16"/>
        <v>Low Priority Data Gap</v>
      </c>
      <c r="CK26" s="43">
        <f t="shared" si="17"/>
        <v>0</v>
      </c>
      <c r="CL26" s="43">
        <f t="shared" si="18"/>
        <v>0</v>
      </c>
      <c r="CM26" s="44"/>
      <c r="CN26" s="44"/>
      <c r="CO26" s="181" t="str">
        <f t="shared" si="28"/>
        <v>0</v>
      </c>
      <c r="CP26" s="42" t="str">
        <f t="shared" si="19"/>
        <v>Low Priority Data Gap</v>
      </c>
      <c r="CQ26" s="296"/>
      <c r="CR26" s="188"/>
      <c r="CS26" s="188"/>
      <c r="CT26" s="188"/>
      <c r="CU26" s="188"/>
      <c r="CV26" s="188"/>
      <c r="CW26" s="230"/>
      <c r="CX26" s="21"/>
      <c r="CY26" s="21"/>
      <c r="CZ26" s="21"/>
      <c r="DA26" s="21"/>
      <c r="DB26" s="181">
        <f t="shared" si="37"/>
        <v>0</v>
      </c>
      <c r="DC26" s="42" t="str">
        <f t="shared" si="20"/>
        <v>Low Priority Data Gap</v>
      </c>
      <c r="DD26" s="43">
        <f t="shared" si="21"/>
        <v>0</v>
      </c>
      <c r="DE26" s="43">
        <f t="shared" si="22"/>
        <v>0</v>
      </c>
      <c r="DF26" s="44"/>
      <c r="DG26" s="44"/>
      <c r="DH26" s="181" t="str">
        <f t="shared" si="29"/>
        <v>0</v>
      </c>
      <c r="DI26" s="42" t="str">
        <f t="shared" si="30"/>
        <v>Low Priority Data Gap</v>
      </c>
      <c r="DJ26" s="296"/>
      <c r="DK26" s="188"/>
      <c r="DL26" s="188"/>
      <c r="DM26" s="188"/>
      <c r="DN26" s="188"/>
      <c r="DO26" s="188"/>
      <c r="DP26" s="188"/>
    </row>
    <row r="27" spans="1:120" ht="88.25" customHeight="1">
      <c r="A27" s="31" t="s">
        <v>326</v>
      </c>
      <c r="B27" s="24" t="s">
        <v>60</v>
      </c>
      <c r="C27" s="24" t="s">
        <v>54</v>
      </c>
      <c r="D27" s="16" t="s">
        <v>71</v>
      </c>
      <c r="E27" s="17">
        <v>24</v>
      </c>
      <c r="F27" s="38"/>
      <c r="G27" s="21"/>
      <c r="H27" s="21"/>
      <c r="I27" s="21"/>
      <c r="J27" s="21"/>
      <c r="K27" s="181">
        <f t="shared" si="31"/>
        <v>0</v>
      </c>
      <c r="L27" s="42" t="str">
        <f t="shared" si="0"/>
        <v>Low Priority Data Gap</v>
      </c>
      <c r="M27" s="43">
        <f t="shared" si="1"/>
        <v>0</v>
      </c>
      <c r="N27" s="43">
        <f t="shared" si="2"/>
        <v>0</v>
      </c>
      <c r="O27" s="44"/>
      <c r="P27" s="44"/>
      <c r="Q27" s="181" t="str">
        <f t="shared" si="23"/>
        <v>0</v>
      </c>
      <c r="R27" s="42" t="str">
        <f t="shared" si="3"/>
        <v>Low Priority Data Gap</v>
      </c>
      <c r="S27" s="296"/>
      <c r="Y27" s="230"/>
      <c r="Z27" s="21"/>
      <c r="AA27" s="21"/>
      <c r="AB27" s="21"/>
      <c r="AC27" s="21"/>
      <c r="AD27" s="181">
        <f t="shared" si="32"/>
        <v>0</v>
      </c>
      <c r="AE27" s="42" t="str">
        <f t="shared" si="33"/>
        <v>Low Priority Data Gap</v>
      </c>
      <c r="AF27" s="43">
        <f t="shared" si="5"/>
        <v>0</v>
      </c>
      <c r="AG27" s="43">
        <f t="shared" si="6"/>
        <v>0</v>
      </c>
      <c r="AH27" s="44"/>
      <c r="AI27" s="44"/>
      <c r="AJ27" s="181" t="str">
        <f t="shared" si="25"/>
        <v>0</v>
      </c>
      <c r="AK27" s="42" t="str">
        <f t="shared" si="55"/>
        <v>Low Priority Data Gap</v>
      </c>
      <c r="AL27" s="296"/>
      <c r="AR27" s="244"/>
      <c r="AS27" s="21"/>
      <c r="AT27" s="21"/>
      <c r="AU27" s="21"/>
      <c r="AV27" s="21"/>
      <c r="AW27" s="181">
        <f t="shared" si="34"/>
        <v>0</v>
      </c>
      <c r="AX27" s="42" t="str">
        <f t="shared" si="8"/>
        <v>Low Priority Data Gap</v>
      </c>
      <c r="AY27" s="43">
        <f t="shared" si="9"/>
        <v>0</v>
      </c>
      <c r="AZ27" s="43">
        <f t="shared" si="10"/>
        <v>0</v>
      </c>
      <c r="BA27" s="44"/>
      <c r="BB27" s="44"/>
      <c r="BC27" s="181" t="str">
        <f t="shared" si="26"/>
        <v>0</v>
      </c>
      <c r="BD27" s="42" t="str">
        <f t="shared" si="53"/>
        <v>Low Priority Data Gap</v>
      </c>
      <c r="BE27" s="296"/>
      <c r="BK27" s="230"/>
      <c r="BL27" s="403"/>
      <c r="BM27" s="403"/>
      <c r="BN27" s="403"/>
      <c r="BO27" s="403"/>
      <c r="BP27" s="181">
        <f t="shared" si="35"/>
        <v>0</v>
      </c>
      <c r="BQ27" s="42" t="str">
        <f t="shared" si="12"/>
        <v>Low Priority Data Gap</v>
      </c>
      <c r="BR27" s="43">
        <f t="shared" si="13"/>
        <v>0</v>
      </c>
      <c r="BS27" s="43">
        <f t="shared" si="14"/>
        <v>0</v>
      </c>
      <c r="BT27" s="44"/>
      <c r="BU27" s="44"/>
      <c r="BV27" s="181" t="str">
        <f t="shared" si="27"/>
        <v>0</v>
      </c>
      <c r="BW27" s="42" t="str">
        <f t="shared" si="54"/>
        <v>Low Priority Data Gap</v>
      </c>
      <c r="BX27" s="296"/>
      <c r="CD27" s="230"/>
      <c r="CE27" s="21"/>
      <c r="CF27" s="21"/>
      <c r="CG27" s="21"/>
      <c r="CH27" s="21"/>
      <c r="CI27" s="181">
        <f t="shared" si="36"/>
        <v>0</v>
      </c>
      <c r="CJ27" s="42" t="str">
        <f t="shared" si="16"/>
        <v>Low Priority Data Gap</v>
      </c>
      <c r="CK27" s="43">
        <f t="shared" si="17"/>
        <v>0</v>
      </c>
      <c r="CL27" s="43">
        <f t="shared" si="18"/>
        <v>0</v>
      </c>
      <c r="CM27" s="44"/>
      <c r="CN27" s="44"/>
      <c r="CO27" s="181" t="str">
        <f t="shared" si="28"/>
        <v>0</v>
      </c>
      <c r="CP27" s="42" t="str">
        <f t="shared" si="19"/>
        <v>Low Priority Data Gap</v>
      </c>
      <c r="CQ27" s="296"/>
      <c r="CW27" s="230"/>
      <c r="CX27" s="21"/>
      <c r="CY27" s="21"/>
      <c r="CZ27" s="21"/>
      <c r="DA27" s="21"/>
      <c r="DB27" s="181">
        <f t="shared" si="37"/>
        <v>0</v>
      </c>
      <c r="DC27" s="42" t="str">
        <f t="shared" si="20"/>
        <v>Low Priority Data Gap</v>
      </c>
      <c r="DD27" s="43">
        <f t="shared" si="21"/>
        <v>0</v>
      </c>
      <c r="DE27" s="43">
        <f t="shared" si="22"/>
        <v>0</v>
      </c>
      <c r="DF27" s="44"/>
      <c r="DG27" s="44"/>
      <c r="DH27" s="181" t="str">
        <f t="shared" si="29"/>
        <v>0</v>
      </c>
      <c r="DI27" s="42" t="str">
        <f t="shared" si="30"/>
        <v>Low Priority Data Gap</v>
      </c>
      <c r="DJ27" s="296"/>
    </row>
    <row r="28" spans="1:120" ht="221.25" customHeight="1">
      <c r="A28" s="31" t="s">
        <v>278</v>
      </c>
      <c r="B28" s="24" t="s">
        <v>60</v>
      </c>
      <c r="C28" s="24" t="s">
        <v>47</v>
      </c>
      <c r="D28" s="16" t="s">
        <v>72</v>
      </c>
      <c r="E28" s="17">
        <v>25</v>
      </c>
      <c r="F28" s="38" t="s">
        <v>329</v>
      </c>
      <c r="G28" s="21">
        <v>-1</v>
      </c>
      <c r="H28" s="21">
        <v>-1</v>
      </c>
      <c r="I28" s="21">
        <v>-1</v>
      </c>
      <c r="J28" s="21"/>
      <c r="K28" s="181">
        <f t="shared" si="31"/>
        <v>-1</v>
      </c>
      <c r="L28" s="42" t="str">
        <f t="shared" si="0"/>
        <v>High Priority Data Gap</v>
      </c>
      <c r="M28" s="43">
        <f t="shared" si="1"/>
        <v>1</v>
      </c>
      <c r="N28" s="43">
        <f t="shared" si="2"/>
        <v>-1</v>
      </c>
      <c r="O28" s="44">
        <v>-1</v>
      </c>
      <c r="P28" s="44">
        <v>-1</v>
      </c>
      <c r="Q28" s="181" t="str">
        <f t="shared" si="23"/>
        <v>-1-1</v>
      </c>
      <c r="R28" s="42" t="str">
        <f t="shared" si="3"/>
        <v>High Priority Data Gap</v>
      </c>
      <c r="S28" s="296" t="s">
        <v>181</v>
      </c>
      <c r="T28" s="217" t="s">
        <v>835</v>
      </c>
      <c r="U28" s="217"/>
      <c r="V28" s="217"/>
      <c r="W28" s="217"/>
      <c r="X28" s="217"/>
      <c r="Y28" s="232" t="s">
        <v>831</v>
      </c>
      <c r="Z28" s="21">
        <v>-1</v>
      </c>
      <c r="AA28" s="21">
        <v>-1</v>
      </c>
      <c r="AB28" s="21">
        <v>-1</v>
      </c>
      <c r="AC28" s="21"/>
      <c r="AD28" s="181">
        <f t="shared" si="32"/>
        <v>-1</v>
      </c>
      <c r="AE28" s="42" t="str">
        <f t="shared" si="33"/>
        <v>High Priority Data Gap</v>
      </c>
      <c r="AF28" s="43">
        <f t="shared" si="5"/>
        <v>1</v>
      </c>
      <c r="AG28" s="43">
        <f t="shared" si="6"/>
        <v>-1</v>
      </c>
      <c r="AH28" s="44">
        <v>-1</v>
      </c>
      <c r="AI28" s="44">
        <v>-1</v>
      </c>
      <c r="AJ28" s="181" t="str">
        <f t="shared" si="25"/>
        <v>-1-1</v>
      </c>
      <c r="AK28" s="42" t="str">
        <f t="shared" si="55"/>
        <v>High Priority Data Gap</v>
      </c>
      <c r="AL28" s="296"/>
      <c r="AM28" s="217" t="s">
        <v>836</v>
      </c>
      <c r="AN28" s="217"/>
      <c r="AO28" s="217"/>
      <c r="AP28" s="217"/>
      <c r="AQ28" s="217"/>
      <c r="AR28" s="232" t="s">
        <v>831</v>
      </c>
      <c r="AS28" s="21">
        <v>-1</v>
      </c>
      <c r="AT28" s="21">
        <v>-1</v>
      </c>
      <c r="AU28" s="21">
        <v>-1</v>
      </c>
      <c r="AV28" s="21"/>
      <c r="AW28" s="181">
        <f t="shared" si="34"/>
        <v>-1</v>
      </c>
      <c r="AX28" s="42" t="str">
        <f t="shared" si="8"/>
        <v>High Priority Data Gap</v>
      </c>
      <c r="AY28" s="43">
        <f t="shared" si="9"/>
        <v>1</v>
      </c>
      <c r="AZ28" s="43">
        <f t="shared" si="10"/>
        <v>-1</v>
      </c>
      <c r="BA28" s="44">
        <v>-1</v>
      </c>
      <c r="BB28" s="44">
        <v>-1</v>
      </c>
      <c r="BC28" s="181" t="str">
        <f t="shared" si="26"/>
        <v>-1-1</v>
      </c>
      <c r="BD28" s="42" t="str">
        <f t="shared" si="53"/>
        <v>High Priority Data Gap</v>
      </c>
      <c r="BE28" s="296"/>
      <c r="BF28" s="217" t="s">
        <v>836</v>
      </c>
      <c r="BG28" s="217"/>
      <c r="BH28" s="217"/>
      <c r="BI28" s="217"/>
      <c r="BJ28" s="217"/>
      <c r="BK28" s="232" t="s">
        <v>831</v>
      </c>
      <c r="BL28" s="403">
        <v>-1</v>
      </c>
      <c r="BM28" s="403">
        <v>-1</v>
      </c>
      <c r="BN28" s="403">
        <v>-1</v>
      </c>
      <c r="BO28" s="403"/>
      <c r="BP28" s="181">
        <f t="shared" si="35"/>
        <v>-1</v>
      </c>
      <c r="BQ28" s="42" t="str">
        <f t="shared" si="12"/>
        <v>High Priority Data Gap</v>
      </c>
      <c r="BR28" s="43">
        <f t="shared" si="13"/>
        <v>1</v>
      </c>
      <c r="BS28" s="43">
        <f t="shared" si="14"/>
        <v>-1</v>
      </c>
      <c r="BT28" s="21">
        <v>-1</v>
      </c>
      <c r="BU28" s="21">
        <v>-1</v>
      </c>
      <c r="BV28" s="181" t="str">
        <f t="shared" si="27"/>
        <v>-1-1</v>
      </c>
      <c r="BW28" s="42" t="str">
        <f t="shared" si="54"/>
        <v>High Priority Data Gap</v>
      </c>
      <c r="BX28" s="296"/>
      <c r="BY28" s="217" t="s">
        <v>836</v>
      </c>
      <c r="BZ28" s="217"/>
      <c r="CA28" s="217"/>
      <c r="CB28" s="217"/>
      <c r="CC28" s="217"/>
      <c r="CD28" s="232" t="s">
        <v>831</v>
      </c>
      <c r="CE28" s="21">
        <v>-1</v>
      </c>
      <c r="CF28" s="21">
        <v>-1</v>
      </c>
      <c r="CG28" s="21">
        <v>-1</v>
      </c>
      <c r="CH28" s="21"/>
      <c r="CI28" s="181">
        <f t="shared" si="36"/>
        <v>-1</v>
      </c>
      <c r="CJ28" s="42" t="str">
        <f>VLOOKUP(CK28*CG28,biorisk,3,FALSE)</f>
        <v>High Priority Data Gap</v>
      </c>
      <c r="CK28" s="43">
        <f>VLOOKUP(CE28*CF28,likelihood,2,FALSE)</f>
        <v>1</v>
      </c>
      <c r="CL28" s="43">
        <f>VLOOKUP(CK28*CG28,biorisk,2,FALSE)</f>
        <v>-1</v>
      </c>
      <c r="CM28" s="21">
        <v>-1</v>
      </c>
      <c r="CN28" s="433">
        <v>-1</v>
      </c>
      <c r="CO28" s="181" t="str">
        <f t="shared" si="28"/>
        <v>-1-1</v>
      </c>
      <c r="CP28" s="42" t="str">
        <f t="shared" si="19"/>
        <v>High Priority Data Gap</v>
      </c>
      <c r="CQ28" s="296"/>
      <c r="CR28" s="217" t="s">
        <v>836</v>
      </c>
      <c r="CS28" s="217"/>
      <c r="CT28" s="217"/>
      <c r="CU28" s="217"/>
      <c r="CV28" s="217"/>
      <c r="CW28" s="232" t="s">
        <v>837</v>
      </c>
      <c r="CX28" s="21"/>
      <c r="CY28" s="21"/>
      <c r="CZ28" s="21"/>
      <c r="DA28" s="21"/>
      <c r="DB28" s="181">
        <f t="shared" si="37"/>
        <v>0</v>
      </c>
      <c r="DC28" s="42" t="str">
        <f t="shared" si="20"/>
        <v>Low Priority Data Gap</v>
      </c>
      <c r="DD28" s="43">
        <f t="shared" si="21"/>
        <v>0</v>
      </c>
      <c r="DE28" s="43">
        <f t="shared" si="22"/>
        <v>0</v>
      </c>
      <c r="DF28" s="44"/>
      <c r="DG28" s="44"/>
      <c r="DH28" s="181" t="str">
        <f t="shared" si="29"/>
        <v>0</v>
      </c>
      <c r="DI28" s="42" t="str">
        <f t="shared" si="30"/>
        <v>Low Priority Data Gap</v>
      </c>
      <c r="DJ28" s="296"/>
      <c r="DP28" s="188" t="s">
        <v>838</v>
      </c>
    </row>
    <row r="29" spans="1:120" ht="240" customHeight="1">
      <c r="A29" s="31" t="s">
        <v>278</v>
      </c>
      <c r="B29" s="24" t="s">
        <v>60</v>
      </c>
      <c r="C29" s="24" t="s">
        <v>54</v>
      </c>
      <c r="D29" s="16" t="s">
        <v>73</v>
      </c>
      <c r="E29" s="17">
        <v>26</v>
      </c>
      <c r="F29" s="38" t="s">
        <v>337</v>
      </c>
      <c r="G29" s="21"/>
      <c r="H29" s="21"/>
      <c r="I29" s="21"/>
      <c r="J29" s="34"/>
      <c r="K29" s="181">
        <f t="shared" si="31"/>
        <v>0</v>
      </c>
      <c r="L29" s="42" t="str">
        <f t="shared" si="0"/>
        <v>Low Priority Data Gap</v>
      </c>
      <c r="M29" s="43">
        <f t="shared" si="1"/>
        <v>0</v>
      </c>
      <c r="N29" s="43">
        <f t="shared" si="2"/>
        <v>0</v>
      </c>
      <c r="O29" s="44"/>
      <c r="P29" s="44"/>
      <c r="Q29" s="181" t="str">
        <f t="shared" si="23"/>
        <v>0</v>
      </c>
      <c r="R29" s="42" t="str">
        <f t="shared" si="3"/>
        <v>Low Priority Data Gap</v>
      </c>
      <c r="S29" s="296"/>
      <c r="Y29" s="230"/>
      <c r="Z29" s="21"/>
      <c r="AA29" s="21"/>
      <c r="AB29" s="21"/>
      <c r="AC29" s="34"/>
      <c r="AD29" s="181">
        <f t="shared" si="32"/>
        <v>0</v>
      </c>
      <c r="AE29" s="42" t="str">
        <f t="shared" si="33"/>
        <v>Low Priority Data Gap</v>
      </c>
      <c r="AF29" s="43">
        <f t="shared" si="5"/>
        <v>0</v>
      </c>
      <c r="AG29" s="43">
        <f t="shared" si="6"/>
        <v>0</v>
      </c>
      <c r="AH29" s="44"/>
      <c r="AI29" s="44"/>
      <c r="AJ29" s="181" t="str">
        <f t="shared" si="25"/>
        <v>0</v>
      </c>
      <c r="AK29" s="42" t="str">
        <f t="shared" si="55"/>
        <v>Low Priority Data Gap</v>
      </c>
      <c r="AL29" s="296"/>
      <c r="AR29" s="244"/>
      <c r="AS29" s="21"/>
      <c r="AT29" s="21"/>
      <c r="AU29" s="21"/>
      <c r="AV29" s="34"/>
      <c r="AW29" s="181">
        <f t="shared" si="34"/>
        <v>0</v>
      </c>
      <c r="AX29" s="42" t="str">
        <f t="shared" si="8"/>
        <v>Low Priority Data Gap</v>
      </c>
      <c r="AY29" s="43">
        <f t="shared" si="9"/>
        <v>0</v>
      </c>
      <c r="AZ29" s="43">
        <f t="shared" si="10"/>
        <v>0</v>
      </c>
      <c r="BA29" s="44"/>
      <c r="BB29" s="44"/>
      <c r="BC29" s="181" t="str">
        <f t="shared" si="26"/>
        <v>0</v>
      </c>
      <c r="BD29" s="42" t="str">
        <f t="shared" si="53"/>
        <v>Low Priority Data Gap</v>
      </c>
      <c r="BE29" s="296"/>
      <c r="BK29" s="230"/>
      <c r="BL29" s="403"/>
      <c r="BM29" s="403"/>
      <c r="BN29" s="403"/>
      <c r="BO29" s="404"/>
      <c r="BP29" s="181">
        <f t="shared" si="35"/>
        <v>0</v>
      </c>
      <c r="BQ29" s="42" t="str">
        <f t="shared" si="12"/>
        <v>Low Priority Data Gap</v>
      </c>
      <c r="BR29" s="43">
        <f t="shared" si="13"/>
        <v>0</v>
      </c>
      <c r="BS29" s="43">
        <f t="shared" si="14"/>
        <v>0</v>
      </c>
      <c r="BT29" s="44"/>
      <c r="BU29" s="44"/>
      <c r="BV29" s="181" t="str">
        <f t="shared" si="27"/>
        <v>0</v>
      </c>
      <c r="BW29" s="42" t="str">
        <f t="shared" si="54"/>
        <v>Low Priority Data Gap</v>
      </c>
      <c r="BX29" s="296"/>
      <c r="CD29" s="230"/>
      <c r="CE29" s="21"/>
      <c r="CF29" s="21"/>
      <c r="CG29" s="21"/>
      <c r="CH29" s="34"/>
      <c r="CI29" s="181">
        <f t="shared" si="36"/>
        <v>0</v>
      </c>
      <c r="CJ29" s="42" t="str">
        <f t="shared" si="16"/>
        <v>Low Priority Data Gap</v>
      </c>
      <c r="CK29" s="43">
        <f t="shared" si="17"/>
        <v>0</v>
      </c>
      <c r="CL29" s="43">
        <f t="shared" si="18"/>
        <v>0</v>
      </c>
      <c r="CM29" s="44"/>
      <c r="CN29" s="44"/>
      <c r="CO29" s="181" t="str">
        <f t="shared" si="28"/>
        <v>0</v>
      </c>
      <c r="CP29" s="42" t="str">
        <f t="shared" si="19"/>
        <v>Low Priority Data Gap</v>
      </c>
      <c r="CQ29" s="296"/>
      <c r="CW29" s="230"/>
      <c r="CX29" s="21"/>
      <c r="CY29" s="21"/>
      <c r="CZ29" s="21"/>
      <c r="DA29" s="34"/>
      <c r="DB29" s="181">
        <f t="shared" si="37"/>
        <v>0</v>
      </c>
      <c r="DC29" s="42" t="str">
        <f t="shared" si="20"/>
        <v>Low Priority Data Gap</v>
      </c>
      <c r="DD29" s="43">
        <f t="shared" si="21"/>
        <v>0</v>
      </c>
      <c r="DE29" s="43">
        <f t="shared" si="22"/>
        <v>0</v>
      </c>
      <c r="DF29" s="44"/>
      <c r="DG29" s="44"/>
      <c r="DH29" s="181" t="str">
        <f t="shared" si="29"/>
        <v>0</v>
      </c>
      <c r="DI29" s="42" t="str">
        <f t="shared" si="30"/>
        <v>Low Priority Data Gap</v>
      </c>
      <c r="DJ29" s="296"/>
    </row>
    <row r="30" spans="1:120" ht="120" customHeight="1">
      <c r="A30" s="31" t="s">
        <v>278</v>
      </c>
      <c r="B30" s="24" t="s">
        <v>60</v>
      </c>
      <c r="C30" s="24" t="s">
        <v>54</v>
      </c>
      <c r="D30" s="16" t="s">
        <v>74</v>
      </c>
      <c r="E30" s="17">
        <v>27</v>
      </c>
      <c r="F30" s="38" t="s">
        <v>265</v>
      </c>
      <c r="G30" s="21"/>
      <c r="H30" s="21"/>
      <c r="I30" s="21"/>
      <c r="J30" s="21"/>
      <c r="K30" s="181">
        <f t="shared" si="31"/>
        <v>0</v>
      </c>
      <c r="L30" s="42" t="str">
        <f t="shared" si="0"/>
        <v>Low Priority Data Gap</v>
      </c>
      <c r="M30" s="43">
        <f t="shared" si="1"/>
        <v>0</v>
      </c>
      <c r="N30" s="43">
        <f t="shared" si="2"/>
        <v>0</v>
      </c>
      <c r="O30" s="44"/>
      <c r="P30" s="44"/>
      <c r="Q30" s="181" t="str">
        <f t="shared" si="23"/>
        <v>0</v>
      </c>
      <c r="R30" s="42" t="str">
        <f t="shared" si="3"/>
        <v>Low Priority Data Gap</v>
      </c>
      <c r="S30" s="296"/>
      <c r="Y30" s="230"/>
      <c r="Z30" s="21"/>
      <c r="AA30" s="21"/>
      <c r="AB30" s="21"/>
      <c r="AC30" s="21"/>
      <c r="AD30" s="181">
        <f t="shared" si="32"/>
        <v>0</v>
      </c>
      <c r="AE30" s="42" t="str">
        <f t="shared" si="33"/>
        <v>Low Priority Data Gap</v>
      </c>
      <c r="AF30" s="43">
        <f t="shared" si="5"/>
        <v>0</v>
      </c>
      <c r="AG30" s="43">
        <f t="shared" si="6"/>
        <v>0</v>
      </c>
      <c r="AH30" s="44"/>
      <c r="AI30" s="44"/>
      <c r="AJ30" s="181" t="str">
        <f t="shared" si="25"/>
        <v>0</v>
      </c>
      <c r="AK30" s="42" t="str">
        <f t="shared" si="55"/>
        <v>Low Priority Data Gap</v>
      </c>
      <c r="AL30" s="296"/>
      <c r="AR30" s="244"/>
      <c r="AS30" s="21"/>
      <c r="AT30" s="21"/>
      <c r="AU30" s="21"/>
      <c r="AV30" s="21"/>
      <c r="AW30" s="181">
        <f t="shared" si="34"/>
        <v>0</v>
      </c>
      <c r="AX30" s="42" t="str">
        <f t="shared" si="8"/>
        <v>Low Priority Data Gap</v>
      </c>
      <c r="AY30" s="43">
        <f t="shared" si="9"/>
        <v>0</v>
      </c>
      <c r="AZ30" s="43">
        <f t="shared" si="10"/>
        <v>0</v>
      </c>
      <c r="BA30" s="44"/>
      <c r="BB30" s="44"/>
      <c r="BC30" s="181" t="str">
        <f t="shared" si="26"/>
        <v>0</v>
      </c>
      <c r="BD30" s="42" t="str">
        <f t="shared" si="53"/>
        <v>Low Priority Data Gap</v>
      </c>
      <c r="BE30" s="296"/>
      <c r="BK30" s="230"/>
      <c r="BL30" s="403"/>
      <c r="BM30" s="403"/>
      <c r="BN30" s="403"/>
      <c r="BO30" s="403"/>
      <c r="BP30" s="181">
        <f t="shared" si="35"/>
        <v>0</v>
      </c>
      <c r="BQ30" s="42" t="str">
        <f t="shared" si="12"/>
        <v>Low Priority Data Gap</v>
      </c>
      <c r="BR30" s="43">
        <f t="shared" si="13"/>
        <v>0</v>
      </c>
      <c r="BS30" s="43">
        <f t="shared" si="14"/>
        <v>0</v>
      </c>
      <c r="BT30" s="44"/>
      <c r="BU30" s="44"/>
      <c r="BV30" s="181" t="str">
        <f t="shared" si="27"/>
        <v>0</v>
      </c>
      <c r="BW30" s="42" t="str">
        <f t="shared" si="54"/>
        <v>Low Priority Data Gap</v>
      </c>
      <c r="BX30" s="296"/>
      <c r="CD30" s="230"/>
      <c r="CE30" s="21"/>
      <c r="CF30" s="21"/>
      <c r="CG30" s="21"/>
      <c r="CH30" s="21"/>
      <c r="CI30" s="181">
        <f t="shared" si="36"/>
        <v>0</v>
      </c>
      <c r="CJ30" s="42" t="str">
        <f t="shared" si="16"/>
        <v>Low Priority Data Gap</v>
      </c>
      <c r="CK30" s="43">
        <f t="shared" si="17"/>
        <v>0</v>
      </c>
      <c r="CL30" s="43">
        <f t="shared" si="18"/>
        <v>0</v>
      </c>
      <c r="CM30" s="44"/>
      <c r="CN30" s="44"/>
      <c r="CO30" s="181" t="str">
        <f t="shared" si="28"/>
        <v>0</v>
      </c>
      <c r="CP30" s="42" t="str">
        <f t="shared" si="19"/>
        <v>Low Priority Data Gap</v>
      </c>
      <c r="CQ30" s="296"/>
      <c r="CW30" s="230"/>
      <c r="CX30" s="21"/>
      <c r="CY30" s="21"/>
      <c r="CZ30" s="21"/>
      <c r="DA30" s="21"/>
      <c r="DB30" s="181">
        <f t="shared" si="37"/>
        <v>0</v>
      </c>
      <c r="DC30" s="42" t="str">
        <f t="shared" si="20"/>
        <v>Low Priority Data Gap</v>
      </c>
      <c r="DD30" s="43">
        <f t="shared" si="21"/>
        <v>0</v>
      </c>
      <c r="DE30" s="43">
        <f t="shared" si="22"/>
        <v>0</v>
      </c>
      <c r="DF30" s="44"/>
      <c r="DG30" s="44"/>
      <c r="DH30" s="181" t="str">
        <f t="shared" si="29"/>
        <v>0</v>
      </c>
      <c r="DI30" s="42" t="str">
        <f t="shared" si="30"/>
        <v>Low Priority Data Gap</v>
      </c>
      <c r="DJ30" s="296"/>
    </row>
    <row r="31" spans="1:120" ht="105" customHeight="1">
      <c r="A31" s="31" t="s">
        <v>278</v>
      </c>
      <c r="B31" s="24" t="s">
        <v>60</v>
      </c>
      <c r="C31" s="24" t="s">
        <v>54</v>
      </c>
      <c r="D31" s="16" t="s">
        <v>75</v>
      </c>
      <c r="E31" s="17">
        <v>28</v>
      </c>
      <c r="F31" s="38" t="s">
        <v>339</v>
      </c>
      <c r="G31" s="21"/>
      <c r="H31" s="21"/>
      <c r="I31" s="21"/>
      <c r="J31" s="21"/>
      <c r="K31" s="181">
        <f t="shared" si="31"/>
        <v>0</v>
      </c>
      <c r="L31" s="42" t="str">
        <f t="shared" si="0"/>
        <v>Low Priority Data Gap</v>
      </c>
      <c r="M31" s="43">
        <f t="shared" si="1"/>
        <v>0</v>
      </c>
      <c r="N31" s="43">
        <f t="shared" si="2"/>
        <v>0</v>
      </c>
      <c r="O31" s="44"/>
      <c r="P31" s="44"/>
      <c r="Q31" s="181" t="str">
        <f t="shared" si="23"/>
        <v>0</v>
      </c>
      <c r="R31" s="42" t="str">
        <f t="shared" si="3"/>
        <v>Low Priority Data Gap</v>
      </c>
      <c r="S31" s="296"/>
      <c r="Y31" s="230"/>
      <c r="Z31" s="21"/>
      <c r="AA31" s="21"/>
      <c r="AB31" s="21"/>
      <c r="AC31" s="21"/>
      <c r="AD31" s="181">
        <f t="shared" si="32"/>
        <v>0</v>
      </c>
      <c r="AE31" s="42" t="str">
        <f t="shared" si="33"/>
        <v>Low Priority Data Gap</v>
      </c>
      <c r="AF31" s="43">
        <f t="shared" si="5"/>
        <v>0</v>
      </c>
      <c r="AG31" s="43">
        <f t="shared" si="6"/>
        <v>0</v>
      </c>
      <c r="AH31" s="44"/>
      <c r="AI31" s="44"/>
      <c r="AJ31" s="181" t="str">
        <f t="shared" si="25"/>
        <v>0</v>
      </c>
      <c r="AK31" s="42" t="str">
        <f t="shared" si="55"/>
        <v>Low Priority Data Gap</v>
      </c>
      <c r="AL31" s="296"/>
      <c r="AR31" s="244"/>
      <c r="AS31" s="21"/>
      <c r="AT31" s="21"/>
      <c r="AU31" s="21"/>
      <c r="AV31" s="21"/>
      <c r="AW31" s="181">
        <f t="shared" si="34"/>
        <v>0</v>
      </c>
      <c r="AX31" s="42" t="str">
        <f t="shared" si="8"/>
        <v>Low Priority Data Gap</v>
      </c>
      <c r="AY31" s="43">
        <f t="shared" si="9"/>
        <v>0</v>
      </c>
      <c r="AZ31" s="43">
        <f t="shared" si="10"/>
        <v>0</v>
      </c>
      <c r="BA31" s="44"/>
      <c r="BB31" s="44"/>
      <c r="BC31" s="181" t="str">
        <f t="shared" si="26"/>
        <v>0</v>
      </c>
      <c r="BD31" s="42" t="str">
        <f t="shared" si="53"/>
        <v>Low Priority Data Gap</v>
      </c>
      <c r="BE31" s="296"/>
      <c r="BK31" s="230"/>
      <c r="BL31" s="403"/>
      <c r="BM31" s="403"/>
      <c r="BN31" s="403"/>
      <c r="BO31" s="403"/>
      <c r="BP31" s="181">
        <f t="shared" si="35"/>
        <v>0</v>
      </c>
      <c r="BQ31" s="42" t="str">
        <f t="shared" si="12"/>
        <v>Low Priority Data Gap</v>
      </c>
      <c r="BR31" s="43">
        <f t="shared" si="13"/>
        <v>0</v>
      </c>
      <c r="BS31" s="43">
        <f t="shared" si="14"/>
        <v>0</v>
      </c>
      <c r="BT31" s="44"/>
      <c r="BU31" s="44"/>
      <c r="BV31" s="181" t="str">
        <f t="shared" si="27"/>
        <v>0</v>
      </c>
      <c r="BW31" s="42" t="str">
        <f t="shared" si="54"/>
        <v>Low Priority Data Gap</v>
      </c>
      <c r="BX31" s="296"/>
      <c r="CD31" s="230"/>
      <c r="CE31" s="21"/>
      <c r="CF31" s="21"/>
      <c r="CG31" s="21"/>
      <c r="CH31" s="21"/>
      <c r="CI31" s="181">
        <f t="shared" si="36"/>
        <v>0</v>
      </c>
      <c r="CJ31" s="42" t="str">
        <f t="shared" si="16"/>
        <v>Low Priority Data Gap</v>
      </c>
      <c r="CK31" s="43">
        <f t="shared" si="17"/>
        <v>0</v>
      </c>
      <c r="CL31" s="43">
        <f t="shared" si="18"/>
        <v>0</v>
      </c>
      <c r="CM31" s="44"/>
      <c r="CN31" s="44"/>
      <c r="CO31" s="181" t="str">
        <f t="shared" si="28"/>
        <v>0</v>
      </c>
      <c r="CP31" s="42" t="str">
        <f t="shared" si="19"/>
        <v>Low Priority Data Gap</v>
      </c>
      <c r="CQ31" s="296"/>
      <c r="CW31" s="230"/>
      <c r="CX31" s="21"/>
      <c r="CY31" s="21"/>
      <c r="CZ31" s="21"/>
      <c r="DA31" s="21"/>
      <c r="DB31" s="181">
        <f t="shared" si="37"/>
        <v>0</v>
      </c>
      <c r="DC31" s="42" t="str">
        <f t="shared" si="20"/>
        <v>Low Priority Data Gap</v>
      </c>
      <c r="DD31" s="43">
        <f t="shared" si="21"/>
        <v>0</v>
      </c>
      <c r="DE31" s="43">
        <f t="shared" si="22"/>
        <v>0</v>
      </c>
      <c r="DF31" s="44"/>
      <c r="DG31" s="44"/>
      <c r="DH31" s="181" t="str">
        <f t="shared" si="29"/>
        <v>0</v>
      </c>
      <c r="DI31" s="42" t="str">
        <f t="shared" si="30"/>
        <v>Low Priority Data Gap</v>
      </c>
      <c r="DJ31" s="296"/>
    </row>
    <row r="32" spans="1:120" ht="372.75" customHeight="1">
      <c r="A32" s="31" t="s">
        <v>278</v>
      </c>
      <c r="B32" s="24" t="s">
        <v>60</v>
      </c>
      <c r="C32" s="24" t="s">
        <v>54</v>
      </c>
      <c r="D32" s="16" t="s">
        <v>76</v>
      </c>
      <c r="E32" s="17">
        <v>29</v>
      </c>
      <c r="F32" s="38" t="s">
        <v>340</v>
      </c>
      <c r="G32" s="21"/>
      <c r="H32" s="21"/>
      <c r="I32" s="21"/>
      <c r="J32" s="21"/>
      <c r="K32" s="181">
        <f t="shared" si="31"/>
        <v>0</v>
      </c>
      <c r="L32" s="42" t="str">
        <f t="shared" si="0"/>
        <v>Low Priority Data Gap</v>
      </c>
      <c r="M32" s="43">
        <f t="shared" si="1"/>
        <v>0</v>
      </c>
      <c r="N32" s="43">
        <f t="shared" si="2"/>
        <v>0</v>
      </c>
      <c r="O32" s="44"/>
      <c r="P32" s="44"/>
      <c r="Q32" s="181" t="str">
        <f t="shared" si="23"/>
        <v>0</v>
      </c>
      <c r="R32" s="42" t="str">
        <f t="shared" si="3"/>
        <v>Low Priority Data Gap</v>
      </c>
      <c r="S32" s="296"/>
      <c r="Y32" s="230"/>
      <c r="Z32" s="21"/>
      <c r="AA32" s="21"/>
      <c r="AB32" s="21"/>
      <c r="AC32" s="21"/>
      <c r="AD32" s="181">
        <f t="shared" si="32"/>
        <v>0</v>
      </c>
      <c r="AE32" s="42" t="str">
        <f t="shared" si="33"/>
        <v>Low Priority Data Gap</v>
      </c>
      <c r="AF32" s="43">
        <f t="shared" si="5"/>
        <v>0</v>
      </c>
      <c r="AG32" s="43">
        <f t="shared" si="6"/>
        <v>0</v>
      </c>
      <c r="AH32" s="44"/>
      <c r="AI32" s="44"/>
      <c r="AJ32" s="181" t="str">
        <f t="shared" si="25"/>
        <v>0</v>
      </c>
      <c r="AK32" s="42" t="str">
        <f t="shared" si="55"/>
        <v>Low Priority Data Gap</v>
      </c>
      <c r="AL32" s="296"/>
      <c r="AR32" s="244"/>
      <c r="AS32" s="21"/>
      <c r="AT32" s="21"/>
      <c r="AU32" s="21"/>
      <c r="AV32" s="21"/>
      <c r="AW32" s="181">
        <f t="shared" si="34"/>
        <v>0</v>
      </c>
      <c r="AX32" s="42" t="str">
        <f t="shared" si="8"/>
        <v>Low Priority Data Gap</v>
      </c>
      <c r="AY32" s="43">
        <f t="shared" si="9"/>
        <v>0</v>
      </c>
      <c r="AZ32" s="43">
        <f t="shared" si="10"/>
        <v>0</v>
      </c>
      <c r="BA32" s="44"/>
      <c r="BB32" s="44"/>
      <c r="BC32" s="181" t="str">
        <f t="shared" si="26"/>
        <v>0</v>
      </c>
      <c r="BD32" s="42" t="str">
        <f t="shared" si="53"/>
        <v>Low Priority Data Gap</v>
      </c>
      <c r="BE32" s="296"/>
      <c r="BK32" s="230"/>
      <c r="BL32" s="403"/>
      <c r="BM32" s="403"/>
      <c r="BN32" s="403"/>
      <c r="BO32" s="403"/>
      <c r="BP32" s="181">
        <f t="shared" si="35"/>
        <v>0</v>
      </c>
      <c r="BQ32" s="42" t="str">
        <f t="shared" si="12"/>
        <v>Low Priority Data Gap</v>
      </c>
      <c r="BR32" s="43">
        <f t="shared" si="13"/>
        <v>0</v>
      </c>
      <c r="BS32" s="43">
        <f t="shared" si="14"/>
        <v>0</v>
      </c>
      <c r="BT32" s="44"/>
      <c r="BU32" s="44"/>
      <c r="BV32" s="181" t="str">
        <f t="shared" si="27"/>
        <v>0</v>
      </c>
      <c r="BW32" s="42" t="str">
        <f t="shared" si="54"/>
        <v>Low Priority Data Gap</v>
      </c>
      <c r="BX32" s="296"/>
      <c r="CD32" s="230"/>
      <c r="CE32" s="21"/>
      <c r="CF32" s="21"/>
      <c r="CG32" s="21"/>
      <c r="CH32" s="21"/>
      <c r="CI32" s="181">
        <f t="shared" si="36"/>
        <v>0</v>
      </c>
      <c r="CJ32" s="42" t="str">
        <f t="shared" si="16"/>
        <v>Low Priority Data Gap</v>
      </c>
      <c r="CK32" s="43">
        <f t="shared" si="17"/>
        <v>0</v>
      </c>
      <c r="CL32" s="43">
        <f t="shared" si="18"/>
        <v>0</v>
      </c>
      <c r="CM32" s="44"/>
      <c r="CN32" s="44"/>
      <c r="CO32" s="181" t="str">
        <f t="shared" si="28"/>
        <v>0</v>
      </c>
      <c r="CP32" s="42" t="str">
        <f t="shared" si="19"/>
        <v>Low Priority Data Gap</v>
      </c>
      <c r="CQ32" s="296"/>
      <c r="CW32" s="230"/>
      <c r="CX32" s="21"/>
      <c r="CY32" s="21"/>
      <c r="CZ32" s="21"/>
      <c r="DA32" s="21"/>
      <c r="DB32" s="181">
        <f t="shared" si="37"/>
        <v>0</v>
      </c>
      <c r="DC32" s="42" t="str">
        <f t="shared" si="20"/>
        <v>Low Priority Data Gap</v>
      </c>
      <c r="DD32" s="43">
        <f t="shared" si="21"/>
        <v>0</v>
      </c>
      <c r="DE32" s="43">
        <f t="shared" si="22"/>
        <v>0</v>
      </c>
      <c r="DF32" s="44"/>
      <c r="DG32" s="44"/>
      <c r="DH32" s="181" t="str">
        <f t="shared" si="29"/>
        <v>0</v>
      </c>
      <c r="DI32" s="42" t="str">
        <f t="shared" si="30"/>
        <v>Low Priority Data Gap</v>
      </c>
      <c r="DJ32" s="296"/>
    </row>
    <row r="33" spans="1:120" ht="120.75" customHeight="1">
      <c r="A33" s="29" t="s">
        <v>212</v>
      </c>
      <c r="B33" s="24" t="s">
        <v>77</v>
      </c>
      <c r="C33" s="24" t="s">
        <v>39</v>
      </c>
      <c r="D33" s="16" t="s">
        <v>78</v>
      </c>
      <c r="E33" s="17">
        <v>30</v>
      </c>
      <c r="F33" s="38" t="s">
        <v>343</v>
      </c>
      <c r="G33" s="21"/>
      <c r="H33" s="21"/>
      <c r="I33" s="21"/>
      <c r="J33" s="34"/>
      <c r="K33" s="181">
        <f t="shared" si="31"/>
        <v>0</v>
      </c>
      <c r="L33" s="42" t="str">
        <f t="shared" si="0"/>
        <v>Low Priority Data Gap</v>
      </c>
      <c r="M33" s="43">
        <f t="shared" si="1"/>
        <v>0</v>
      </c>
      <c r="N33" s="43">
        <f t="shared" si="2"/>
        <v>0</v>
      </c>
      <c r="O33" s="44"/>
      <c r="P33" s="44"/>
      <c r="Q33" s="181" t="str">
        <f t="shared" si="23"/>
        <v>0</v>
      </c>
      <c r="R33" s="42" t="str">
        <f t="shared" si="3"/>
        <v>Low Priority Data Gap</v>
      </c>
      <c r="S33" s="296"/>
      <c r="Y33" s="230"/>
      <c r="Z33" s="21"/>
      <c r="AA33" s="21"/>
      <c r="AB33" s="21"/>
      <c r="AC33" s="34"/>
      <c r="AD33" s="181">
        <f t="shared" si="32"/>
        <v>0</v>
      </c>
      <c r="AE33" s="42" t="str">
        <f t="shared" si="33"/>
        <v>Low Priority Data Gap</v>
      </c>
      <c r="AF33" s="43">
        <f t="shared" si="5"/>
        <v>0</v>
      </c>
      <c r="AG33" s="43">
        <f t="shared" si="6"/>
        <v>0</v>
      </c>
      <c r="AH33" s="44"/>
      <c r="AI33" s="44"/>
      <c r="AJ33" s="181" t="str">
        <f t="shared" si="25"/>
        <v>0</v>
      </c>
      <c r="AK33" s="42" t="str">
        <f t="shared" si="55"/>
        <v>Low Priority Data Gap</v>
      </c>
      <c r="AL33" s="296"/>
      <c r="AR33" s="244"/>
      <c r="AS33" s="21"/>
      <c r="AT33" s="21"/>
      <c r="AU33" s="21"/>
      <c r="AV33" s="34"/>
      <c r="AW33" s="181">
        <f t="shared" si="34"/>
        <v>0</v>
      </c>
      <c r="AX33" s="42" t="str">
        <f t="shared" si="8"/>
        <v>Low Priority Data Gap</v>
      </c>
      <c r="AY33" s="43">
        <f t="shared" si="9"/>
        <v>0</v>
      </c>
      <c r="AZ33" s="43">
        <f t="shared" si="10"/>
        <v>0</v>
      </c>
      <c r="BA33" s="44"/>
      <c r="BB33" s="44"/>
      <c r="BC33" s="181" t="str">
        <f t="shared" si="26"/>
        <v>0</v>
      </c>
      <c r="BD33" s="42" t="str">
        <f t="shared" si="53"/>
        <v>Low Priority Data Gap</v>
      </c>
      <c r="BE33" s="296"/>
      <c r="BK33" s="230"/>
      <c r="BL33" s="403"/>
      <c r="BM33" s="403"/>
      <c r="BN33" s="403"/>
      <c r="BO33" s="404"/>
      <c r="BP33" s="181">
        <f t="shared" si="35"/>
        <v>0</v>
      </c>
      <c r="BQ33" s="42" t="str">
        <f t="shared" si="12"/>
        <v>Low Priority Data Gap</v>
      </c>
      <c r="BR33" s="43">
        <f t="shared" si="13"/>
        <v>0</v>
      </c>
      <c r="BS33" s="43">
        <f t="shared" si="14"/>
        <v>0</v>
      </c>
      <c r="BT33" s="44"/>
      <c r="BU33" s="44"/>
      <c r="BV33" s="181" t="str">
        <f t="shared" si="27"/>
        <v>0</v>
      </c>
      <c r="BW33" s="42" t="str">
        <f t="shared" si="54"/>
        <v>Low Priority Data Gap</v>
      </c>
      <c r="BX33" s="296"/>
      <c r="CD33" s="230"/>
      <c r="CE33" s="21"/>
      <c r="CF33" s="21"/>
      <c r="CG33" s="21"/>
      <c r="CH33" s="34"/>
      <c r="CI33" s="181">
        <f t="shared" si="36"/>
        <v>0</v>
      </c>
      <c r="CJ33" s="42" t="str">
        <f t="shared" si="16"/>
        <v>Low Priority Data Gap</v>
      </c>
      <c r="CK33" s="43">
        <f t="shared" si="17"/>
        <v>0</v>
      </c>
      <c r="CL33" s="43">
        <f t="shared" si="18"/>
        <v>0</v>
      </c>
      <c r="CM33" s="44"/>
      <c r="CN33" s="44"/>
      <c r="CO33" s="181" t="str">
        <f t="shared" si="28"/>
        <v>0</v>
      </c>
      <c r="CP33" s="42" t="str">
        <f t="shared" si="19"/>
        <v>Low Priority Data Gap</v>
      </c>
      <c r="CQ33" s="296"/>
      <c r="CW33" s="230"/>
      <c r="CX33" s="21"/>
      <c r="CY33" s="21"/>
      <c r="CZ33" s="21"/>
      <c r="DA33" s="34"/>
      <c r="DB33" s="181">
        <f t="shared" si="37"/>
        <v>0</v>
      </c>
      <c r="DC33" s="42" t="str">
        <f t="shared" si="20"/>
        <v>Low Priority Data Gap</v>
      </c>
      <c r="DD33" s="43">
        <f t="shared" si="21"/>
        <v>0</v>
      </c>
      <c r="DE33" s="43">
        <f t="shared" si="22"/>
        <v>0</v>
      </c>
      <c r="DF33" s="44"/>
      <c r="DG33" s="44"/>
      <c r="DH33" s="181" t="str">
        <f t="shared" si="29"/>
        <v>0</v>
      </c>
      <c r="DI33" s="42" t="str">
        <f t="shared" si="30"/>
        <v>Low Priority Data Gap</v>
      </c>
      <c r="DJ33" s="296"/>
    </row>
    <row r="34" spans="1:120" ht="88.25" customHeight="1">
      <c r="A34" s="29" t="s">
        <v>326</v>
      </c>
      <c r="B34" s="24" t="s">
        <v>77</v>
      </c>
      <c r="C34" s="24" t="s">
        <v>39</v>
      </c>
      <c r="D34" s="18" t="s">
        <v>79</v>
      </c>
      <c r="E34" s="17">
        <v>31</v>
      </c>
      <c r="F34" s="38"/>
      <c r="G34" s="21"/>
      <c r="H34" s="21"/>
      <c r="I34" s="21"/>
      <c r="J34" s="34"/>
      <c r="K34" s="181">
        <f t="shared" si="31"/>
        <v>0</v>
      </c>
      <c r="L34" s="42" t="str">
        <f t="shared" si="0"/>
        <v>Low Priority Data Gap</v>
      </c>
      <c r="M34" s="43">
        <f t="shared" si="1"/>
        <v>0</v>
      </c>
      <c r="N34" s="43">
        <f t="shared" si="2"/>
        <v>0</v>
      </c>
      <c r="O34" s="44"/>
      <c r="P34" s="44"/>
      <c r="Q34" s="181" t="str">
        <f t="shared" si="23"/>
        <v>0</v>
      </c>
      <c r="R34" s="42" t="str">
        <f t="shared" si="3"/>
        <v>Low Priority Data Gap</v>
      </c>
      <c r="S34" s="296"/>
      <c r="Y34" s="230"/>
      <c r="Z34" s="21"/>
      <c r="AA34" s="21"/>
      <c r="AB34" s="21"/>
      <c r="AC34" s="34"/>
      <c r="AD34" s="181">
        <f t="shared" si="32"/>
        <v>0</v>
      </c>
      <c r="AE34" s="42" t="str">
        <f t="shared" si="33"/>
        <v>Low Priority Data Gap</v>
      </c>
      <c r="AF34" s="43">
        <f t="shared" si="5"/>
        <v>0</v>
      </c>
      <c r="AG34" s="43">
        <f t="shared" si="6"/>
        <v>0</v>
      </c>
      <c r="AH34" s="44"/>
      <c r="AI34" s="44"/>
      <c r="AJ34" s="181" t="str">
        <f t="shared" si="25"/>
        <v>0</v>
      </c>
      <c r="AK34" s="42" t="str">
        <f t="shared" si="55"/>
        <v>Low Priority Data Gap</v>
      </c>
      <c r="AL34" s="296"/>
      <c r="AR34" s="244"/>
      <c r="AS34" s="21"/>
      <c r="AT34" s="21"/>
      <c r="AU34" s="21"/>
      <c r="AV34" s="34"/>
      <c r="AW34" s="181">
        <f t="shared" si="34"/>
        <v>0</v>
      </c>
      <c r="AX34" s="42" t="str">
        <f t="shared" si="8"/>
        <v>Low Priority Data Gap</v>
      </c>
      <c r="AY34" s="43">
        <f t="shared" si="9"/>
        <v>0</v>
      </c>
      <c r="AZ34" s="43">
        <f t="shared" si="10"/>
        <v>0</v>
      </c>
      <c r="BA34" s="44"/>
      <c r="BB34" s="44"/>
      <c r="BC34" s="181" t="str">
        <f t="shared" si="26"/>
        <v>0</v>
      </c>
      <c r="BD34" s="42" t="str">
        <f t="shared" si="53"/>
        <v>Low Priority Data Gap</v>
      </c>
      <c r="BE34" s="296"/>
      <c r="BK34" s="230"/>
      <c r="BL34" s="403"/>
      <c r="BM34" s="403"/>
      <c r="BN34" s="403"/>
      <c r="BO34" s="404"/>
      <c r="BP34" s="181">
        <f t="shared" si="35"/>
        <v>0</v>
      </c>
      <c r="BQ34" s="42" t="str">
        <f t="shared" si="12"/>
        <v>Low Priority Data Gap</v>
      </c>
      <c r="BR34" s="43">
        <f t="shared" si="13"/>
        <v>0</v>
      </c>
      <c r="BS34" s="43">
        <f t="shared" si="14"/>
        <v>0</v>
      </c>
      <c r="BT34" s="44"/>
      <c r="BU34" s="44"/>
      <c r="BV34" s="181" t="str">
        <f t="shared" si="27"/>
        <v>0</v>
      </c>
      <c r="BW34" s="42" t="str">
        <f t="shared" si="54"/>
        <v>Low Priority Data Gap</v>
      </c>
      <c r="BX34" s="296"/>
      <c r="CD34" s="230"/>
      <c r="CE34" s="21"/>
      <c r="CF34" s="21"/>
      <c r="CG34" s="21"/>
      <c r="CH34" s="34"/>
      <c r="CI34" s="181">
        <f t="shared" si="36"/>
        <v>0</v>
      </c>
      <c r="CJ34" s="42" t="str">
        <f t="shared" si="16"/>
        <v>Low Priority Data Gap</v>
      </c>
      <c r="CK34" s="43">
        <f t="shared" si="17"/>
        <v>0</v>
      </c>
      <c r="CL34" s="43">
        <f t="shared" si="18"/>
        <v>0</v>
      </c>
      <c r="CM34" s="44"/>
      <c r="CN34" s="44"/>
      <c r="CO34" s="181" t="str">
        <f t="shared" si="28"/>
        <v>0</v>
      </c>
      <c r="CP34" s="42" t="str">
        <f t="shared" si="19"/>
        <v>Low Priority Data Gap</v>
      </c>
      <c r="CQ34" s="296"/>
      <c r="CW34" s="230"/>
      <c r="CX34" s="21"/>
      <c r="CY34" s="21"/>
      <c r="CZ34" s="21"/>
      <c r="DA34" s="34"/>
      <c r="DB34" s="181">
        <f t="shared" si="37"/>
        <v>0</v>
      </c>
      <c r="DC34" s="42" t="str">
        <f t="shared" si="20"/>
        <v>Low Priority Data Gap</v>
      </c>
      <c r="DD34" s="43">
        <f t="shared" si="21"/>
        <v>0</v>
      </c>
      <c r="DE34" s="43">
        <f t="shared" si="22"/>
        <v>0</v>
      </c>
      <c r="DF34" s="44"/>
      <c r="DG34" s="44"/>
      <c r="DH34" s="181" t="str">
        <f t="shared" si="29"/>
        <v>0</v>
      </c>
      <c r="DI34" s="42" t="str">
        <f t="shared" si="30"/>
        <v>Low Priority Data Gap</v>
      </c>
      <c r="DJ34" s="296"/>
    </row>
    <row r="35" spans="1:120" ht="258" customHeight="1">
      <c r="A35" s="29" t="s">
        <v>212</v>
      </c>
      <c r="B35" s="24" t="s">
        <v>77</v>
      </c>
      <c r="C35" s="24" t="s">
        <v>39</v>
      </c>
      <c r="D35" s="18" t="s">
        <v>80</v>
      </c>
      <c r="E35" s="17">
        <v>32</v>
      </c>
      <c r="F35" s="38" t="s">
        <v>349</v>
      </c>
      <c r="G35" s="21">
        <v>1</v>
      </c>
      <c r="H35" s="21">
        <v>1</v>
      </c>
      <c r="I35" s="21">
        <v>1</v>
      </c>
      <c r="J35" s="21"/>
      <c r="K35" s="181">
        <f t="shared" si="31"/>
        <v>1</v>
      </c>
      <c r="L35" s="42" t="str">
        <f t="shared" si="0"/>
        <v>Very Low</v>
      </c>
      <c r="M35" s="43">
        <f t="shared" si="1"/>
        <v>1</v>
      </c>
      <c r="N35" s="43">
        <f t="shared" si="2"/>
        <v>1</v>
      </c>
      <c r="O35" s="44">
        <v>3</v>
      </c>
      <c r="P35" s="44">
        <v>3</v>
      </c>
      <c r="Q35" s="181" t="str">
        <f t="shared" si="23"/>
        <v>13</v>
      </c>
      <c r="R35" s="394" t="str">
        <f t="shared" ref="R35" si="77">VLOOKUP(N35&amp;P35,futurerisk,3,FALSE)</f>
        <v>Very Low</v>
      </c>
      <c r="S35" s="296" t="s">
        <v>181</v>
      </c>
      <c r="T35" s="300" t="s">
        <v>182</v>
      </c>
      <c r="Y35" s="230"/>
      <c r="Z35" s="21">
        <v>1</v>
      </c>
      <c r="AA35" s="21">
        <v>1</v>
      </c>
      <c r="AB35" s="21">
        <v>1</v>
      </c>
      <c r="AC35" s="21"/>
      <c r="AD35" s="181">
        <f t="shared" si="32"/>
        <v>1</v>
      </c>
      <c r="AE35" s="42" t="str">
        <f t="shared" si="33"/>
        <v>Very Low</v>
      </c>
      <c r="AF35" s="43">
        <f t="shared" si="5"/>
        <v>1</v>
      </c>
      <c r="AG35" s="43">
        <f t="shared" si="6"/>
        <v>1</v>
      </c>
      <c r="AH35" s="44">
        <v>3</v>
      </c>
      <c r="AI35" s="44">
        <v>3</v>
      </c>
      <c r="AJ35" s="181" t="str">
        <f t="shared" si="25"/>
        <v>13</v>
      </c>
      <c r="AK35" s="394" t="str">
        <f t="shared" si="55"/>
        <v>Very Low</v>
      </c>
      <c r="AL35" s="296" t="s">
        <v>181</v>
      </c>
      <c r="AM35" s="300" t="s">
        <v>182</v>
      </c>
      <c r="AR35" s="244"/>
      <c r="AS35" s="21">
        <v>1</v>
      </c>
      <c r="AT35" s="21">
        <v>1</v>
      </c>
      <c r="AU35" s="21">
        <v>1</v>
      </c>
      <c r="AV35" s="21"/>
      <c r="AW35" s="181">
        <f t="shared" si="34"/>
        <v>2</v>
      </c>
      <c r="AX35" s="397" t="s">
        <v>34</v>
      </c>
      <c r="AY35" s="398">
        <v>2</v>
      </c>
      <c r="AZ35" s="398">
        <v>2</v>
      </c>
      <c r="BA35" s="399">
        <v>3</v>
      </c>
      <c r="BB35" s="399">
        <v>3</v>
      </c>
      <c r="BC35" s="181" t="str">
        <f t="shared" si="26"/>
        <v>23</v>
      </c>
      <c r="BD35" s="400" t="s">
        <v>34</v>
      </c>
      <c r="BE35" s="401" t="s">
        <v>181</v>
      </c>
      <c r="BF35" s="300" t="s">
        <v>182</v>
      </c>
      <c r="BK35" s="230"/>
      <c r="BL35" s="403">
        <v>1</v>
      </c>
      <c r="BM35" s="403">
        <v>1</v>
      </c>
      <c r="BN35" s="403">
        <v>1</v>
      </c>
      <c r="BO35" s="403"/>
      <c r="BP35" s="181">
        <f t="shared" si="35"/>
        <v>1</v>
      </c>
      <c r="BQ35" s="42" t="str">
        <f t="shared" si="12"/>
        <v>Very Low</v>
      </c>
      <c r="BR35" s="43">
        <f t="shared" si="13"/>
        <v>1</v>
      </c>
      <c r="BS35" s="43">
        <f t="shared" si="14"/>
        <v>1</v>
      </c>
      <c r="BT35" s="44">
        <v>3</v>
      </c>
      <c r="BU35" s="44">
        <v>3</v>
      </c>
      <c r="BV35" s="181" t="str">
        <f t="shared" si="27"/>
        <v>13</v>
      </c>
      <c r="BW35" s="394" t="str">
        <f t="shared" si="54"/>
        <v>Very Low</v>
      </c>
      <c r="BX35" s="296" t="s">
        <v>181</v>
      </c>
      <c r="BY35" s="300" t="s">
        <v>182</v>
      </c>
      <c r="CD35" s="230"/>
      <c r="CE35" s="403">
        <v>1</v>
      </c>
      <c r="CF35" s="403">
        <v>1</v>
      </c>
      <c r="CG35" s="403">
        <v>1</v>
      </c>
      <c r="CH35" s="403"/>
      <c r="CI35" s="181">
        <f t="shared" si="36"/>
        <v>1</v>
      </c>
      <c r="CJ35" s="42" t="str">
        <f t="shared" si="16"/>
        <v>Very Low</v>
      </c>
      <c r="CK35" s="43">
        <f t="shared" si="17"/>
        <v>1</v>
      </c>
      <c r="CL35" s="43">
        <f t="shared" si="18"/>
        <v>1</v>
      </c>
      <c r="CM35" s="44">
        <v>3</v>
      </c>
      <c r="CN35" s="44">
        <v>2</v>
      </c>
      <c r="CO35" s="181" t="str">
        <f t="shared" si="28"/>
        <v>12</v>
      </c>
      <c r="CP35" s="394" t="str">
        <f t="shared" si="19"/>
        <v>Very Low</v>
      </c>
      <c r="CQ35" s="296" t="s">
        <v>181</v>
      </c>
      <c r="CR35" s="300" t="s">
        <v>182</v>
      </c>
      <c r="CW35" s="230"/>
      <c r="CX35" s="403">
        <v>1</v>
      </c>
      <c r="CY35" s="403">
        <v>1</v>
      </c>
      <c r="CZ35" s="403">
        <v>1</v>
      </c>
      <c r="DA35" s="403"/>
      <c r="DB35" s="181">
        <f t="shared" si="37"/>
        <v>1</v>
      </c>
      <c r="DC35" s="42" t="str">
        <f t="shared" si="20"/>
        <v>Very Low</v>
      </c>
      <c r="DD35" s="43">
        <f t="shared" si="21"/>
        <v>1</v>
      </c>
      <c r="DE35" s="43">
        <f t="shared" si="22"/>
        <v>1</v>
      </c>
      <c r="DF35" s="44">
        <v>3</v>
      </c>
      <c r="DG35" s="44">
        <v>3</v>
      </c>
      <c r="DH35" s="181" t="str">
        <f t="shared" si="29"/>
        <v>13</v>
      </c>
      <c r="DI35" s="394" t="str">
        <f t="shared" si="30"/>
        <v>Very Low</v>
      </c>
      <c r="DJ35" s="296" t="s">
        <v>181</v>
      </c>
      <c r="DK35" s="300" t="s">
        <v>182</v>
      </c>
    </row>
    <row r="36" spans="1:120" ht="210" customHeight="1">
      <c r="A36" s="29" t="s">
        <v>212</v>
      </c>
      <c r="B36" s="24" t="s">
        <v>77</v>
      </c>
      <c r="C36" s="24" t="s">
        <v>39</v>
      </c>
      <c r="D36" s="18" t="s">
        <v>81</v>
      </c>
      <c r="E36" s="17">
        <v>33</v>
      </c>
      <c r="F36" s="38" t="s">
        <v>358</v>
      </c>
      <c r="G36" s="21"/>
      <c r="H36" s="21"/>
      <c r="I36" s="21"/>
      <c r="J36" s="34"/>
      <c r="K36" s="181">
        <f t="shared" si="31"/>
        <v>0</v>
      </c>
      <c r="L36" s="42" t="str">
        <f t="shared" ref="L36:L67" si="78">VLOOKUP(M36*I36,biorisk,3,FALSE)</f>
        <v>Low Priority Data Gap</v>
      </c>
      <c r="M36" s="43">
        <f t="shared" ref="M36:M67" si="79">VLOOKUP(G36*H36,likelihood,2,FALSE)</f>
        <v>0</v>
      </c>
      <c r="N36" s="43">
        <f t="shared" ref="N36:N67" si="80">VLOOKUP(M36*I36,biorisk,2,FALSE)</f>
        <v>0</v>
      </c>
      <c r="O36" s="44"/>
      <c r="P36" s="44"/>
      <c r="Q36" s="181" t="str">
        <f t="shared" si="23"/>
        <v>0</v>
      </c>
      <c r="R36" s="42" t="str">
        <f t="shared" ref="R36:R67" si="81">VLOOKUP(N36&amp;P36,futurerisk,3,FALSE)</f>
        <v>Low Priority Data Gap</v>
      </c>
      <c r="S36" s="296"/>
      <c r="T36" s="188" t="s">
        <v>839</v>
      </c>
      <c r="Y36" s="230" t="s">
        <v>840</v>
      </c>
      <c r="Z36" s="21"/>
      <c r="AA36" s="21"/>
      <c r="AB36" s="21"/>
      <c r="AC36" s="34"/>
      <c r="AD36" s="181">
        <f t="shared" si="32"/>
        <v>0</v>
      </c>
      <c r="AE36" s="42" t="str">
        <f t="shared" ref="AE36:AE67" si="82">VLOOKUP(AF36*AB36,biorisk,3,FALSE)</f>
        <v>Low Priority Data Gap</v>
      </c>
      <c r="AF36" s="43">
        <f t="shared" ref="AF36:AF67" si="83">VLOOKUP(Z36*AA36,likelihood,2,FALSE)</f>
        <v>0</v>
      </c>
      <c r="AG36" s="43">
        <f t="shared" ref="AG36:AG67" si="84">VLOOKUP(AF36*AB36,biorisk,2,FALSE)</f>
        <v>0</v>
      </c>
      <c r="AH36" s="44"/>
      <c r="AI36" s="44"/>
      <c r="AJ36" s="181" t="str">
        <f t="shared" si="25"/>
        <v>0</v>
      </c>
      <c r="AK36" s="42" t="str">
        <f t="shared" si="55"/>
        <v>Low Priority Data Gap</v>
      </c>
      <c r="AL36" s="296"/>
      <c r="AM36" s="188" t="s">
        <v>839</v>
      </c>
      <c r="AN36" s="188"/>
      <c r="AO36" s="188"/>
      <c r="AP36" s="188"/>
      <c r="AQ36" s="188"/>
      <c r="AR36" s="230" t="s">
        <v>840</v>
      </c>
      <c r="AS36" s="21"/>
      <c r="AT36" s="21"/>
      <c r="AU36" s="21"/>
      <c r="AV36" s="34"/>
      <c r="AW36" s="181">
        <f t="shared" si="34"/>
        <v>0</v>
      </c>
      <c r="AX36" s="42" t="str">
        <f t="shared" ref="AX36:AX67" si="85">VLOOKUP(AY36*AU36,biorisk,3,FALSE)</f>
        <v>Low Priority Data Gap</v>
      </c>
      <c r="AY36" s="43">
        <f t="shared" ref="AY36:AY67" si="86">VLOOKUP(AS36*AT36,likelihood,2,FALSE)</f>
        <v>0</v>
      </c>
      <c r="AZ36" s="43">
        <f t="shared" ref="AZ36:AZ67" si="87">VLOOKUP(AY36*AU36,biorisk,2,FALSE)</f>
        <v>0</v>
      </c>
      <c r="BA36" s="44"/>
      <c r="BB36" s="44"/>
      <c r="BC36" s="181" t="str">
        <f t="shared" si="26"/>
        <v>0</v>
      </c>
      <c r="BD36" s="42" t="str">
        <f t="shared" si="53"/>
        <v>Low Priority Data Gap</v>
      </c>
      <c r="BE36" s="296"/>
      <c r="BF36" s="188" t="s">
        <v>839</v>
      </c>
      <c r="BK36" s="230" t="s">
        <v>840</v>
      </c>
      <c r="BL36" s="403"/>
      <c r="BM36" s="403"/>
      <c r="BN36" s="403"/>
      <c r="BO36" s="403"/>
      <c r="BP36" s="181">
        <f t="shared" si="35"/>
        <v>0</v>
      </c>
      <c r="BQ36" s="42" t="str">
        <f t="shared" ref="BQ36:BQ67" si="88">VLOOKUP(BR36*BN36,biorisk,3,FALSE)</f>
        <v>Low Priority Data Gap</v>
      </c>
      <c r="BR36" s="43">
        <f t="shared" ref="BR36:BR67" si="89">VLOOKUP(BL36*BM36,likelihood,2,FALSE)</f>
        <v>0</v>
      </c>
      <c r="BS36" s="43">
        <f t="shared" ref="BS36:BS67" si="90">VLOOKUP(BR36*BN36,biorisk,2,FALSE)</f>
        <v>0</v>
      </c>
      <c r="BT36" s="21"/>
      <c r="BU36" s="21"/>
      <c r="BV36" s="181" t="str">
        <f t="shared" si="27"/>
        <v>0</v>
      </c>
      <c r="BW36" s="42" t="str">
        <f t="shared" si="54"/>
        <v>Low Priority Data Gap</v>
      </c>
      <c r="BX36" s="296"/>
      <c r="BY36" s="188" t="s">
        <v>839</v>
      </c>
      <c r="CD36" s="230" t="s">
        <v>840</v>
      </c>
      <c r="CE36" s="21"/>
      <c r="CF36" s="21"/>
      <c r="CG36" s="21"/>
      <c r="CH36" s="21"/>
      <c r="CI36" s="181">
        <f t="shared" si="36"/>
        <v>0</v>
      </c>
      <c r="CJ36" s="42" t="str">
        <f>VLOOKUP(CK36*CG36,biorisk,3,FALSE)</f>
        <v>Low Priority Data Gap</v>
      </c>
      <c r="CK36" s="43">
        <f>VLOOKUP(CE36*CF36,likelihood,2,FALSE)</f>
        <v>0</v>
      </c>
      <c r="CL36" s="43">
        <f>VLOOKUP(CK36*CG36,biorisk,2,FALSE)</f>
        <v>0</v>
      </c>
      <c r="CM36" s="21"/>
      <c r="CN36" s="433"/>
      <c r="CO36" s="181" t="str">
        <f t="shared" si="28"/>
        <v>0</v>
      </c>
      <c r="CP36" s="42" t="str">
        <f t="shared" ref="CP36:CP67" si="91">VLOOKUP(CL36&amp;CN36,futurerisk,3,FALSE)</f>
        <v>Low Priority Data Gap</v>
      </c>
      <c r="CQ36" s="296"/>
      <c r="CR36" s="188" t="s">
        <v>839</v>
      </c>
      <c r="CW36" s="230" t="s">
        <v>840</v>
      </c>
      <c r="CX36" s="21"/>
      <c r="CY36" s="21"/>
      <c r="CZ36" s="21"/>
      <c r="DA36" s="34"/>
      <c r="DB36" s="181">
        <f t="shared" si="37"/>
        <v>0</v>
      </c>
      <c r="DC36" s="42" t="str">
        <f t="shared" ref="DC36:DC67" si="92">VLOOKUP(DD36*CZ36,biorisk,3,FALSE)</f>
        <v>Low Priority Data Gap</v>
      </c>
      <c r="DD36" s="43">
        <f t="shared" ref="DD36:DD67" si="93">VLOOKUP(CX36*CY36,likelihood,2,FALSE)</f>
        <v>0</v>
      </c>
      <c r="DE36" s="43">
        <f t="shared" ref="DE36:DE67" si="94">VLOOKUP(DD36*CZ36,biorisk,2,FALSE)</f>
        <v>0</v>
      </c>
      <c r="DF36" s="44"/>
      <c r="DG36" s="44"/>
      <c r="DH36" s="181" t="str">
        <f t="shared" si="29"/>
        <v>0</v>
      </c>
      <c r="DI36" s="42" t="str">
        <f t="shared" ref="DI36:DI67" si="95">VLOOKUP(DE36&amp;DG36,futurerisk,3,FALSE)</f>
        <v>Low Priority Data Gap</v>
      </c>
      <c r="DJ36" s="296"/>
      <c r="DK36" s="188" t="s">
        <v>839</v>
      </c>
      <c r="DP36" s="230" t="s">
        <v>840</v>
      </c>
    </row>
    <row r="37" spans="1:120" ht="118.5" customHeight="1">
      <c r="A37" s="29" t="s">
        <v>212</v>
      </c>
      <c r="B37" s="24" t="s">
        <v>77</v>
      </c>
      <c r="C37" s="24" t="s">
        <v>39</v>
      </c>
      <c r="D37" s="18" t="s">
        <v>82</v>
      </c>
      <c r="E37" s="17">
        <v>34</v>
      </c>
      <c r="F37" s="38" t="s">
        <v>370</v>
      </c>
      <c r="G37" s="21">
        <v>1</v>
      </c>
      <c r="H37" s="21">
        <v>1</v>
      </c>
      <c r="I37" s="21">
        <v>1</v>
      </c>
      <c r="J37" s="21"/>
      <c r="K37" s="181">
        <f t="shared" si="31"/>
        <v>1</v>
      </c>
      <c r="L37" s="42" t="str">
        <f t="shared" si="78"/>
        <v>Very Low</v>
      </c>
      <c r="M37" s="43">
        <f t="shared" si="79"/>
        <v>1</v>
      </c>
      <c r="N37" s="43">
        <f t="shared" si="80"/>
        <v>1</v>
      </c>
      <c r="O37" s="44">
        <v>3</v>
      </c>
      <c r="P37" s="44">
        <v>3</v>
      </c>
      <c r="Q37" s="181" t="str">
        <f t="shared" si="23"/>
        <v>13</v>
      </c>
      <c r="R37" s="394" t="str">
        <f t="shared" si="81"/>
        <v>Very Low</v>
      </c>
      <c r="S37" s="296" t="s">
        <v>181</v>
      </c>
      <c r="T37" s="300" t="s">
        <v>182</v>
      </c>
      <c r="Y37" s="230"/>
      <c r="Z37" s="21">
        <v>1</v>
      </c>
      <c r="AA37" s="21">
        <v>1</v>
      </c>
      <c r="AB37" s="21">
        <v>1</v>
      </c>
      <c r="AC37" s="21"/>
      <c r="AD37" s="181">
        <f t="shared" si="32"/>
        <v>1</v>
      </c>
      <c r="AE37" s="42" t="str">
        <f t="shared" si="82"/>
        <v>Very Low</v>
      </c>
      <c r="AF37" s="43">
        <f t="shared" si="83"/>
        <v>1</v>
      </c>
      <c r="AG37" s="43">
        <f t="shared" si="84"/>
        <v>1</v>
      </c>
      <c r="AH37" s="44">
        <v>3</v>
      </c>
      <c r="AI37" s="44">
        <v>3</v>
      </c>
      <c r="AJ37" s="181" t="str">
        <f t="shared" si="25"/>
        <v>13</v>
      </c>
      <c r="AK37" s="394" t="str">
        <f t="shared" si="55"/>
        <v>Very Low</v>
      </c>
      <c r="AL37" s="296" t="s">
        <v>181</v>
      </c>
      <c r="AM37" s="300" t="s">
        <v>182</v>
      </c>
      <c r="AR37" s="244"/>
      <c r="AS37" s="21">
        <v>1</v>
      </c>
      <c r="AT37" s="21">
        <v>1</v>
      </c>
      <c r="AU37" s="21">
        <v>1</v>
      </c>
      <c r="AV37" s="21"/>
      <c r="AW37" s="181">
        <f t="shared" si="34"/>
        <v>2</v>
      </c>
      <c r="AX37" s="397" t="s">
        <v>34</v>
      </c>
      <c r="AY37" s="398">
        <v>2</v>
      </c>
      <c r="AZ37" s="398">
        <v>2</v>
      </c>
      <c r="BA37" s="399">
        <v>3</v>
      </c>
      <c r="BB37" s="399">
        <v>3</v>
      </c>
      <c r="BC37" s="181" t="str">
        <f t="shared" si="26"/>
        <v>23</v>
      </c>
      <c r="BD37" s="400" t="s">
        <v>34</v>
      </c>
      <c r="BE37" s="296" t="s">
        <v>181</v>
      </c>
      <c r="BF37" s="300" t="s">
        <v>182</v>
      </c>
      <c r="BK37" s="230"/>
      <c r="BL37" s="403">
        <v>1</v>
      </c>
      <c r="BM37" s="403">
        <v>1</v>
      </c>
      <c r="BN37" s="403">
        <v>1</v>
      </c>
      <c r="BO37" s="403"/>
      <c r="BP37" s="181">
        <f t="shared" si="35"/>
        <v>1</v>
      </c>
      <c r="BQ37" s="42" t="str">
        <f t="shared" si="88"/>
        <v>Very Low</v>
      </c>
      <c r="BR37" s="43">
        <f t="shared" si="89"/>
        <v>1</v>
      </c>
      <c r="BS37" s="43">
        <f t="shared" si="90"/>
        <v>1</v>
      </c>
      <c r="BT37" s="44">
        <v>3</v>
      </c>
      <c r="BU37" s="44">
        <v>3</v>
      </c>
      <c r="BV37" s="181" t="str">
        <f t="shared" si="27"/>
        <v>13</v>
      </c>
      <c r="BW37" s="394" t="str">
        <f t="shared" si="54"/>
        <v>Very Low</v>
      </c>
      <c r="BX37" s="296" t="s">
        <v>181</v>
      </c>
      <c r="BY37" s="300" t="s">
        <v>182</v>
      </c>
      <c r="CD37" s="230"/>
      <c r="CE37" s="403">
        <v>1</v>
      </c>
      <c r="CF37" s="403">
        <v>1</v>
      </c>
      <c r="CG37" s="403">
        <v>1</v>
      </c>
      <c r="CH37" s="403"/>
      <c r="CI37" s="181">
        <f t="shared" si="36"/>
        <v>1</v>
      </c>
      <c r="CJ37" s="42" t="str">
        <f t="shared" ref="CJ37:CJ67" si="96">VLOOKUP(CK37*CG37,biorisk,3,FALSE)</f>
        <v>Very Low</v>
      </c>
      <c r="CK37" s="43">
        <f t="shared" ref="CK37:CK67" si="97">VLOOKUP(CE37*CF37,likelihood,2,FALSE)</f>
        <v>1</v>
      </c>
      <c r="CL37" s="43">
        <f t="shared" ref="CL37:CL67" si="98">VLOOKUP(CK37*CG37,biorisk,2,FALSE)</f>
        <v>1</v>
      </c>
      <c r="CM37" s="44">
        <v>3</v>
      </c>
      <c r="CN37" s="44">
        <v>3</v>
      </c>
      <c r="CO37" s="181" t="str">
        <f t="shared" si="28"/>
        <v>13</v>
      </c>
      <c r="CP37" s="394" t="str">
        <f t="shared" si="91"/>
        <v>Very Low</v>
      </c>
      <c r="CQ37" s="296" t="s">
        <v>181</v>
      </c>
      <c r="CR37" s="300" t="s">
        <v>182</v>
      </c>
      <c r="CW37" s="230"/>
      <c r="CX37" s="403">
        <v>1</v>
      </c>
      <c r="CY37" s="403">
        <v>1</v>
      </c>
      <c r="CZ37" s="403">
        <v>1</v>
      </c>
      <c r="DA37" s="403"/>
      <c r="DB37" s="181">
        <f t="shared" si="37"/>
        <v>1</v>
      </c>
      <c r="DC37" s="42" t="str">
        <f t="shared" si="92"/>
        <v>Very Low</v>
      </c>
      <c r="DD37" s="43">
        <f t="shared" si="93"/>
        <v>1</v>
      </c>
      <c r="DE37" s="43">
        <f t="shared" si="94"/>
        <v>1</v>
      </c>
      <c r="DF37" s="44">
        <v>3</v>
      </c>
      <c r="DG37" s="44">
        <v>3</v>
      </c>
      <c r="DH37" s="181" t="str">
        <f t="shared" si="29"/>
        <v>13</v>
      </c>
      <c r="DI37" s="394" t="str">
        <f t="shared" si="95"/>
        <v>Very Low</v>
      </c>
      <c r="DJ37" s="296" t="s">
        <v>181</v>
      </c>
      <c r="DK37" s="300" t="s">
        <v>182</v>
      </c>
    </row>
    <row r="38" spans="1:120" ht="126.75" customHeight="1">
      <c r="A38" s="29" t="s">
        <v>212</v>
      </c>
      <c r="B38" s="24" t="s">
        <v>77</v>
      </c>
      <c r="C38" s="24" t="s">
        <v>39</v>
      </c>
      <c r="D38" s="18" t="s">
        <v>83</v>
      </c>
      <c r="E38" s="17">
        <v>35</v>
      </c>
      <c r="F38" s="38" t="s">
        <v>380</v>
      </c>
      <c r="G38" s="21">
        <v>-1</v>
      </c>
      <c r="H38" s="21">
        <v>-1</v>
      </c>
      <c r="I38" s="21">
        <v>-1</v>
      </c>
      <c r="J38" s="21"/>
      <c r="K38" s="181">
        <f t="shared" si="31"/>
        <v>-1</v>
      </c>
      <c r="L38" s="42" t="str">
        <f t="shared" si="78"/>
        <v>High Priority Data Gap</v>
      </c>
      <c r="M38" s="43">
        <f t="shared" si="79"/>
        <v>1</v>
      </c>
      <c r="N38" s="43">
        <f t="shared" si="80"/>
        <v>-1</v>
      </c>
      <c r="O38" s="44">
        <v>-1</v>
      </c>
      <c r="P38" s="44">
        <v>-1</v>
      </c>
      <c r="Q38" s="181" t="str">
        <f t="shared" si="23"/>
        <v>-1-1</v>
      </c>
      <c r="R38" s="42" t="str">
        <f t="shared" si="81"/>
        <v>High Priority Data Gap</v>
      </c>
      <c r="S38" s="296"/>
      <c r="T38" s="188" t="s">
        <v>841</v>
      </c>
      <c r="Y38" s="230"/>
      <c r="Z38" s="21">
        <v>-1</v>
      </c>
      <c r="AA38" s="21">
        <v>-1</v>
      </c>
      <c r="AB38" s="21">
        <v>-1</v>
      </c>
      <c r="AC38" s="21"/>
      <c r="AD38" s="181">
        <f t="shared" si="32"/>
        <v>-1</v>
      </c>
      <c r="AE38" s="42" t="str">
        <f t="shared" si="82"/>
        <v>High Priority Data Gap</v>
      </c>
      <c r="AF38" s="43">
        <f t="shared" si="83"/>
        <v>1</v>
      </c>
      <c r="AG38" s="43">
        <f t="shared" si="84"/>
        <v>-1</v>
      </c>
      <c r="AH38" s="44">
        <v>-1</v>
      </c>
      <c r="AI38" s="44">
        <v>-1</v>
      </c>
      <c r="AJ38" s="181" t="str">
        <f t="shared" si="25"/>
        <v>-1-1</v>
      </c>
      <c r="AK38" s="42" t="str">
        <f t="shared" si="55"/>
        <v>High Priority Data Gap</v>
      </c>
      <c r="AL38" s="296"/>
      <c r="AM38" s="188" t="s">
        <v>841</v>
      </c>
      <c r="AR38" s="244"/>
      <c r="AS38" s="21">
        <v>-1</v>
      </c>
      <c r="AT38" s="21">
        <v>-1</v>
      </c>
      <c r="AU38" s="21">
        <v>-1</v>
      </c>
      <c r="AV38" s="21"/>
      <c r="AW38" s="181">
        <f t="shared" si="34"/>
        <v>-1</v>
      </c>
      <c r="AX38" s="42" t="str">
        <f t="shared" si="85"/>
        <v>High Priority Data Gap</v>
      </c>
      <c r="AY38" s="43">
        <f t="shared" si="86"/>
        <v>1</v>
      </c>
      <c r="AZ38" s="43">
        <f t="shared" si="87"/>
        <v>-1</v>
      </c>
      <c r="BA38" s="44">
        <v>-1</v>
      </c>
      <c r="BB38" s="44">
        <v>-1</v>
      </c>
      <c r="BC38" s="181" t="str">
        <f t="shared" si="26"/>
        <v>-1-1</v>
      </c>
      <c r="BD38" s="42" t="str">
        <f t="shared" si="53"/>
        <v>High Priority Data Gap</v>
      </c>
      <c r="BE38" s="296"/>
      <c r="BF38" s="188" t="s">
        <v>841</v>
      </c>
      <c r="BK38" s="230"/>
      <c r="BL38" s="403">
        <v>-1</v>
      </c>
      <c r="BM38" s="403">
        <v>-1</v>
      </c>
      <c r="BN38" s="403">
        <v>-1</v>
      </c>
      <c r="BO38" s="403"/>
      <c r="BP38" s="181">
        <f t="shared" si="35"/>
        <v>-1</v>
      </c>
      <c r="BQ38" s="42" t="str">
        <f t="shared" si="88"/>
        <v>High Priority Data Gap</v>
      </c>
      <c r="BR38" s="43">
        <f t="shared" si="89"/>
        <v>1</v>
      </c>
      <c r="BS38" s="43">
        <f t="shared" si="90"/>
        <v>-1</v>
      </c>
      <c r="BT38" s="21">
        <v>-1</v>
      </c>
      <c r="BU38" s="21">
        <v>-1</v>
      </c>
      <c r="BV38" s="181" t="str">
        <f t="shared" si="27"/>
        <v>-1-1</v>
      </c>
      <c r="BW38" s="42" t="str">
        <f t="shared" si="54"/>
        <v>High Priority Data Gap</v>
      </c>
      <c r="BX38" s="296"/>
      <c r="BY38" s="188" t="s">
        <v>841</v>
      </c>
      <c r="CD38" s="230"/>
      <c r="CE38" s="21">
        <v>-1</v>
      </c>
      <c r="CF38" s="21">
        <v>-1</v>
      </c>
      <c r="CG38" s="21">
        <v>-1</v>
      </c>
      <c r="CH38" s="21"/>
      <c r="CI38" s="181">
        <f t="shared" si="36"/>
        <v>-1</v>
      </c>
      <c r="CJ38" s="42" t="str">
        <f>VLOOKUP(CK38*CG38,biorisk,3,FALSE)</f>
        <v>High Priority Data Gap</v>
      </c>
      <c r="CK38" s="43">
        <f>VLOOKUP(CE38*CF38,likelihood,2,FALSE)</f>
        <v>1</v>
      </c>
      <c r="CL38" s="43">
        <f>VLOOKUP(CK38*CG38,biorisk,2,FALSE)</f>
        <v>-1</v>
      </c>
      <c r="CM38" s="21">
        <v>-1</v>
      </c>
      <c r="CN38" s="433">
        <v>-1</v>
      </c>
      <c r="CO38" s="181" t="str">
        <f t="shared" si="28"/>
        <v>-1-1</v>
      </c>
      <c r="CP38" s="42" t="str">
        <f t="shared" si="91"/>
        <v>High Priority Data Gap</v>
      </c>
      <c r="CQ38" s="296"/>
      <c r="CR38" s="188" t="s">
        <v>841</v>
      </c>
      <c r="CW38" s="230"/>
      <c r="CX38" s="21">
        <v>-1</v>
      </c>
      <c r="CY38" s="21">
        <v>-1</v>
      </c>
      <c r="CZ38" s="21">
        <v>-1</v>
      </c>
      <c r="DA38" s="21"/>
      <c r="DB38" s="181">
        <f t="shared" si="37"/>
        <v>-1</v>
      </c>
      <c r="DC38" s="42" t="str">
        <f t="shared" si="92"/>
        <v>High Priority Data Gap</v>
      </c>
      <c r="DD38" s="43">
        <f t="shared" si="93"/>
        <v>1</v>
      </c>
      <c r="DE38" s="43">
        <f t="shared" si="94"/>
        <v>-1</v>
      </c>
      <c r="DF38" s="44">
        <v>-1</v>
      </c>
      <c r="DG38" s="44">
        <v>-1</v>
      </c>
      <c r="DH38" s="181" t="str">
        <f t="shared" si="29"/>
        <v>-1-1</v>
      </c>
      <c r="DI38" s="42" t="str">
        <f t="shared" si="95"/>
        <v>High Priority Data Gap</v>
      </c>
      <c r="DJ38" s="296"/>
      <c r="DK38" s="188" t="s">
        <v>842</v>
      </c>
      <c r="DP38" s="188" t="s">
        <v>843</v>
      </c>
    </row>
    <row r="39" spans="1:120" ht="279" customHeight="1">
      <c r="A39" s="29" t="s">
        <v>212</v>
      </c>
      <c r="B39" s="24" t="s">
        <v>77</v>
      </c>
      <c r="C39" s="24" t="s">
        <v>47</v>
      </c>
      <c r="D39" s="18" t="s">
        <v>84</v>
      </c>
      <c r="E39" s="17">
        <v>36</v>
      </c>
      <c r="F39" s="38" t="s">
        <v>391</v>
      </c>
      <c r="G39" s="21">
        <v>4</v>
      </c>
      <c r="H39" s="21">
        <v>5</v>
      </c>
      <c r="I39" s="21">
        <v>4</v>
      </c>
      <c r="J39" s="34" t="s">
        <v>186</v>
      </c>
      <c r="K39" s="181">
        <f t="shared" si="31"/>
        <v>20</v>
      </c>
      <c r="L39" s="42" t="str">
        <f t="shared" si="78"/>
        <v>Very High</v>
      </c>
      <c r="M39" s="43">
        <f t="shared" si="79"/>
        <v>5</v>
      </c>
      <c r="N39" s="43">
        <f t="shared" si="80"/>
        <v>5</v>
      </c>
      <c r="O39" s="44">
        <v>3</v>
      </c>
      <c r="P39" s="44">
        <v>4</v>
      </c>
      <c r="Q39" s="181" t="str">
        <f t="shared" si="23"/>
        <v>54</v>
      </c>
      <c r="R39" s="42" t="str">
        <f t="shared" si="81"/>
        <v>Very High</v>
      </c>
      <c r="S39" s="296" t="s">
        <v>181</v>
      </c>
      <c r="T39" s="188" t="s">
        <v>844</v>
      </c>
      <c r="Y39" s="230" t="s">
        <v>845</v>
      </c>
      <c r="Z39" s="21">
        <v>2</v>
      </c>
      <c r="AA39" s="21">
        <v>5</v>
      </c>
      <c r="AB39" s="21">
        <v>2</v>
      </c>
      <c r="AC39" s="34" t="s">
        <v>186</v>
      </c>
      <c r="AD39" s="181">
        <f t="shared" si="32"/>
        <v>6</v>
      </c>
      <c r="AE39" s="42" t="str">
        <f t="shared" si="82"/>
        <v>Low</v>
      </c>
      <c r="AF39" s="43">
        <f t="shared" si="83"/>
        <v>3</v>
      </c>
      <c r="AG39" s="43">
        <f t="shared" si="84"/>
        <v>2</v>
      </c>
      <c r="AH39" s="44">
        <v>3</v>
      </c>
      <c r="AI39" s="44">
        <v>4</v>
      </c>
      <c r="AJ39" s="181" t="str">
        <f t="shared" si="25"/>
        <v>24</v>
      </c>
      <c r="AK39" s="42" t="str">
        <f t="shared" si="55"/>
        <v>Moderate</v>
      </c>
      <c r="AL39" s="296"/>
      <c r="AM39" s="188" t="s">
        <v>846</v>
      </c>
      <c r="AN39" s="188"/>
      <c r="AO39" s="188"/>
      <c r="AP39" s="188"/>
      <c r="AQ39" s="188"/>
      <c r="AR39" s="230" t="s">
        <v>845</v>
      </c>
      <c r="AS39" s="21">
        <v>-1</v>
      </c>
      <c r="AT39" s="21">
        <v>-1</v>
      </c>
      <c r="AU39" s="21">
        <v>-1</v>
      </c>
      <c r="AV39" s="21"/>
      <c r="AW39" s="181">
        <f t="shared" si="34"/>
        <v>-1</v>
      </c>
      <c r="AX39" s="42" t="str">
        <f t="shared" ref="AX39" si="99">VLOOKUP(AY39*AU39,biorisk,3,FALSE)</f>
        <v>High Priority Data Gap</v>
      </c>
      <c r="AY39" s="43">
        <f t="shared" ref="AY39" si="100">VLOOKUP(AS39*AT39,likelihood,2,FALSE)</f>
        <v>1</v>
      </c>
      <c r="AZ39" s="43">
        <f t="shared" ref="AZ39" si="101">VLOOKUP(AY39*AU39,biorisk,2,FALSE)</f>
        <v>-1</v>
      </c>
      <c r="BA39" s="44">
        <v>-1</v>
      </c>
      <c r="BB39" s="44">
        <v>-1</v>
      </c>
      <c r="BC39" s="181" t="str">
        <f t="shared" si="26"/>
        <v>-1-1</v>
      </c>
      <c r="BD39" s="42" t="str">
        <f t="shared" si="53"/>
        <v>High Priority Data Gap</v>
      </c>
      <c r="BE39" s="296"/>
      <c r="BF39" s="188" t="s">
        <v>847</v>
      </c>
      <c r="BK39" s="230" t="s">
        <v>845</v>
      </c>
      <c r="BL39" s="403">
        <v>4</v>
      </c>
      <c r="BM39" s="403">
        <v>5</v>
      </c>
      <c r="BN39" s="403">
        <v>4</v>
      </c>
      <c r="BO39" s="404" t="s">
        <v>172</v>
      </c>
      <c r="BP39" s="181">
        <f t="shared" si="35"/>
        <v>20</v>
      </c>
      <c r="BQ39" s="42" t="str">
        <f t="shared" si="88"/>
        <v>Very High</v>
      </c>
      <c r="BR39" s="43">
        <f t="shared" si="89"/>
        <v>5</v>
      </c>
      <c r="BS39" s="43">
        <f t="shared" si="90"/>
        <v>5</v>
      </c>
      <c r="BT39" s="44">
        <v>4</v>
      </c>
      <c r="BU39" s="44">
        <v>5</v>
      </c>
      <c r="BV39" s="181" t="str">
        <f t="shared" si="27"/>
        <v>55</v>
      </c>
      <c r="BW39" s="42" t="str">
        <f t="shared" si="54"/>
        <v>Very High</v>
      </c>
      <c r="BX39" s="296"/>
      <c r="BY39" s="188" t="s">
        <v>848</v>
      </c>
      <c r="CD39" s="230" t="s">
        <v>845</v>
      </c>
      <c r="CE39" s="21">
        <v>4</v>
      </c>
      <c r="CF39" s="21">
        <v>5</v>
      </c>
      <c r="CG39" s="21">
        <v>4</v>
      </c>
      <c r="CH39" s="34" t="s">
        <v>186</v>
      </c>
      <c r="CI39" s="181">
        <f t="shared" si="36"/>
        <v>20</v>
      </c>
      <c r="CJ39" s="42" t="str">
        <f t="shared" si="96"/>
        <v>Very High</v>
      </c>
      <c r="CK39" s="43">
        <f t="shared" si="97"/>
        <v>5</v>
      </c>
      <c r="CL39" s="43">
        <f t="shared" si="98"/>
        <v>5</v>
      </c>
      <c r="CM39" s="44">
        <v>4</v>
      </c>
      <c r="CN39" s="44">
        <v>5</v>
      </c>
      <c r="CO39" s="181" t="str">
        <f t="shared" si="28"/>
        <v>55</v>
      </c>
      <c r="CP39" s="42" t="str">
        <f t="shared" si="91"/>
        <v>Very High</v>
      </c>
      <c r="CQ39" s="296"/>
      <c r="CR39" s="188" t="s">
        <v>849</v>
      </c>
      <c r="CW39" s="230" t="s">
        <v>845</v>
      </c>
      <c r="CX39" s="21">
        <v>4</v>
      </c>
      <c r="CY39" s="21">
        <v>5</v>
      </c>
      <c r="CZ39" s="21">
        <v>4</v>
      </c>
      <c r="DA39" s="34" t="s">
        <v>186</v>
      </c>
      <c r="DB39" s="181">
        <f t="shared" si="37"/>
        <v>20</v>
      </c>
      <c r="DC39" s="42" t="str">
        <f t="shared" si="92"/>
        <v>Very High</v>
      </c>
      <c r="DD39" s="43">
        <f t="shared" si="93"/>
        <v>5</v>
      </c>
      <c r="DE39" s="43">
        <f t="shared" si="94"/>
        <v>5</v>
      </c>
      <c r="DF39" s="44">
        <v>4</v>
      </c>
      <c r="DG39" s="44">
        <v>5</v>
      </c>
      <c r="DH39" s="181" t="str">
        <f t="shared" si="29"/>
        <v>55</v>
      </c>
      <c r="DI39" s="42" t="str">
        <f t="shared" si="95"/>
        <v>Very High</v>
      </c>
      <c r="DJ39" s="296"/>
      <c r="DK39" s="188" t="s">
        <v>850</v>
      </c>
      <c r="DP39" s="230" t="s">
        <v>845</v>
      </c>
    </row>
    <row r="40" spans="1:120" ht="88.25" customHeight="1">
      <c r="A40" s="29" t="s">
        <v>212</v>
      </c>
      <c r="B40" s="24" t="s">
        <v>77</v>
      </c>
      <c r="C40" s="24" t="s">
        <v>47</v>
      </c>
      <c r="D40" s="18" t="s">
        <v>85</v>
      </c>
      <c r="E40" s="17">
        <v>37</v>
      </c>
      <c r="F40" s="37" t="s">
        <v>402</v>
      </c>
      <c r="G40" s="21">
        <v>4</v>
      </c>
      <c r="H40" s="21">
        <v>5</v>
      </c>
      <c r="I40" s="21">
        <v>4</v>
      </c>
      <c r="J40" s="34" t="s">
        <v>186</v>
      </c>
      <c r="K40" s="181">
        <f t="shared" si="31"/>
        <v>20</v>
      </c>
      <c r="L40" s="42" t="str">
        <f t="shared" si="78"/>
        <v>Very High</v>
      </c>
      <c r="M40" s="43">
        <f t="shared" si="79"/>
        <v>5</v>
      </c>
      <c r="N40" s="43">
        <f t="shared" si="80"/>
        <v>5</v>
      </c>
      <c r="O40" s="44">
        <v>3</v>
      </c>
      <c r="P40" s="44">
        <v>4</v>
      </c>
      <c r="Q40" s="181" t="str">
        <f t="shared" si="23"/>
        <v>54</v>
      </c>
      <c r="R40" s="42" t="str">
        <f t="shared" si="81"/>
        <v>Very High</v>
      </c>
      <c r="S40" s="296"/>
      <c r="Y40" s="230"/>
      <c r="Z40" s="21">
        <v>2</v>
      </c>
      <c r="AA40" s="21">
        <v>5</v>
      </c>
      <c r="AB40" s="21">
        <v>2</v>
      </c>
      <c r="AC40" s="34" t="s">
        <v>186</v>
      </c>
      <c r="AD40" s="181">
        <f t="shared" si="32"/>
        <v>6</v>
      </c>
      <c r="AE40" s="42" t="str">
        <f t="shared" si="82"/>
        <v>Low</v>
      </c>
      <c r="AF40" s="43">
        <f t="shared" si="83"/>
        <v>3</v>
      </c>
      <c r="AG40" s="43">
        <f t="shared" si="84"/>
        <v>2</v>
      </c>
      <c r="AH40" s="44">
        <v>3</v>
      </c>
      <c r="AI40" s="44">
        <v>4</v>
      </c>
      <c r="AJ40" s="181" t="str">
        <f t="shared" si="25"/>
        <v>24</v>
      </c>
      <c r="AK40" s="42" t="str">
        <f t="shared" si="55"/>
        <v>Moderate</v>
      </c>
      <c r="AL40" s="296"/>
      <c r="AR40" s="244"/>
      <c r="AS40" s="21"/>
      <c r="AT40" s="21"/>
      <c r="AU40" s="21"/>
      <c r="AV40" s="34"/>
      <c r="AW40" s="181">
        <f t="shared" si="34"/>
        <v>0</v>
      </c>
      <c r="AX40" s="42" t="str">
        <f t="shared" si="85"/>
        <v>Low Priority Data Gap</v>
      </c>
      <c r="AY40" s="43">
        <f t="shared" si="86"/>
        <v>0</v>
      </c>
      <c r="AZ40" s="43">
        <f t="shared" si="87"/>
        <v>0</v>
      </c>
      <c r="BA40" s="44"/>
      <c r="BB40" s="44"/>
      <c r="BC40" s="181" t="str">
        <f t="shared" si="26"/>
        <v>0</v>
      </c>
      <c r="BD40" s="42" t="str">
        <f t="shared" si="53"/>
        <v>Low Priority Data Gap</v>
      </c>
      <c r="BE40" s="296"/>
      <c r="BK40" s="230"/>
      <c r="BL40" s="403">
        <v>4</v>
      </c>
      <c r="BM40" s="403">
        <v>5</v>
      </c>
      <c r="BN40" s="403">
        <v>4</v>
      </c>
      <c r="BO40" s="404" t="s">
        <v>172</v>
      </c>
      <c r="BP40" s="181">
        <f t="shared" si="35"/>
        <v>20</v>
      </c>
      <c r="BQ40" s="42" t="str">
        <f t="shared" si="88"/>
        <v>Very High</v>
      </c>
      <c r="BR40" s="43">
        <f t="shared" si="89"/>
        <v>5</v>
      </c>
      <c r="BS40" s="43">
        <f t="shared" si="90"/>
        <v>5</v>
      </c>
      <c r="BT40" s="44">
        <v>4</v>
      </c>
      <c r="BU40" s="44">
        <v>5</v>
      </c>
      <c r="BV40" s="181" t="str">
        <f t="shared" si="27"/>
        <v>55</v>
      </c>
      <c r="BW40" s="42" t="str">
        <f t="shared" si="54"/>
        <v>Very High</v>
      </c>
      <c r="BX40" s="296"/>
      <c r="CD40" s="230"/>
      <c r="CE40" s="21">
        <v>4</v>
      </c>
      <c r="CF40" s="21">
        <v>5</v>
      </c>
      <c r="CG40" s="21">
        <v>4</v>
      </c>
      <c r="CH40" s="34" t="s">
        <v>186</v>
      </c>
      <c r="CI40" s="181">
        <f t="shared" si="36"/>
        <v>20</v>
      </c>
      <c r="CJ40" s="42" t="str">
        <f t="shared" si="96"/>
        <v>Very High</v>
      </c>
      <c r="CK40" s="43">
        <f t="shared" si="97"/>
        <v>5</v>
      </c>
      <c r="CL40" s="43">
        <f t="shared" si="98"/>
        <v>5</v>
      </c>
      <c r="CM40" s="44">
        <v>4</v>
      </c>
      <c r="CN40" s="44">
        <v>5</v>
      </c>
      <c r="CO40" s="181" t="str">
        <f t="shared" si="28"/>
        <v>55</v>
      </c>
      <c r="CP40" s="42" t="str">
        <f t="shared" si="91"/>
        <v>Very High</v>
      </c>
      <c r="CQ40" s="296"/>
      <c r="CW40" s="230"/>
      <c r="CX40" s="21">
        <v>4</v>
      </c>
      <c r="CY40" s="21">
        <v>5</v>
      </c>
      <c r="CZ40" s="21">
        <v>4</v>
      </c>
      <c r="DA40" s="34" t="s">
        <v>186</v>
      </c>
      <c r="DB40" s="181">
        <f t="shared" si="37"/>
        <v>20</v>
      </c>
      <c r="DC40" s="42" t="str">
        <f t="shared" si="92"/>
        <v>Very High</v>
      </c>
      <c r="DD40" s="43">
        <f t="shared" si="93"/>
        <v>5</v>
      </c>
      <c r="DE40" s="43">
        <f t="shared" si="94"/>
        <v>5</v>
      </c>
      <c r="DF40" s="44">
        <v>4</v>
      </c>
      <c r="DG40" s="44">
        <v>5</v>
      </c>
      <c r="DH40" s="181" t="str">
        <f t="shared" si="29"/>
        <v>55</v>
      </c>
      <c r="DI40" s="42" t="str">
        <f t="shared" si="95"/>
        <v>Very High</v>
      </c>
      <c r="DJ40" s="296"/>
    </row>
    <row r="41" spans="1:120" ht="233.5" customHeight="1">
      <c r="A41" s="29" t="s">
        <v>411</v>
      </c>
      <c r="B41" s="24" t="s">
        <v>77</v>
      </c>
      <c r="C41" s="24" t="s">
        <v>47</v>
      </c>
      <c r="D41" s="18" t="s">
        <v>86</v>
      </c>
      <c r="E41" s="17">
        <v>38</v>
      </c>
      <c r="F41" s="38" t="s">
        <v>412</v>
      </c>
      <c r="G41" s="21">
        <v>4</v>
      </c>
      <c r="H41" s="21">
        <v>5</v>
      </c>
      <c r="I41" s="21">
        <v>3</v>
      </c>
      <c r="J41" s="34" t="s">
        <v>172</v>
      </c>
      <c r="K41" s="181">
        <f t="shared" si="31"/>
        <v>15</v>
      </c>
      <c r="L41" s="42" t="str">
        <f t="shared" si="78"/>
        <v>High</v>
      </c>
      <c r="M41" s="43">
        <f t="shared" si="79"/>
        <v>5</v>
      </c>
      <c r="N41" s="43">
        <f t="shared" si="80"/>
        <v>4</v>
      </c>
      <c r="O41" s="44">
        <v>3</v>
      </c>
      <c r="P41" s="44">
        <v>4</v>
      </c>
      <c r="Q41" s="181" t="str">
        <f t="shared" si="23"/>
        <v>44</v>
      </c>
      <c r="R41" s="42" t="str">
        <f t="shared" si="81"/>
        <v>Very High</v>
      </c>
      <c r="S41" s="296" t="s">
        <v>181</v>
      </c>
      <c r="T41" s="188" t="s">
        <v>851</v>
      </c>
      <c r="Y41" s="230" t="s">
        <v>852</v>
      </c>
      <c r="Z41" s="21">
        <v>2</v>
      </c>
      <c r="AA41" s="21">
        <v>5</v>
      </c>
      <c r="AB41" s="21">
        <v>2</v>
      </c>
      <c r="AC41" s="34" t="s">
        <v>172</v>
      </c>
      <c r="AD41" s="181">
        <f t="shared" si="32"/>
        <v>6</v>
      </c>
      <c r="AE41" s="42" t="str">
        <f t="shared" si="82"/>
        <v>Low</v>
      </c>
      <c r="AF41" s="43">
        <f t="shared" si="83"/>
        <v>3</v>
      </c>
      <c r="AG41" s="43">
        <f t="shared" si="84"/>
        <v>2</v>
      </c>
      <c r="AH41" s="44">
        <v>3</v>
      </c>
      <c r="AI41" s="44">
        <v>4</v>
      </c>
      <c r="AJ41" s="181" t="str">
        <f t="shared" si="25"/>
        <v>24</v>
      </c>
      <c r="AK41" s="42" t="str">
        <f t="shared" si="55"/>
        <v>Moderate</v>
      </c>
      <c r="AL41" s="296"/>
      <c r="AM41" s="188" t="s">
        <v>851</v>
      </c>
      <c r="AN41" s="188"/>
      <c r="AO41" s="188"/>
      <c r="AP41" s="188"/>
      <c r="AQ41" s="188"/>
      <c r="AR41" s="230" t="s">
        <v>852</v>
      </c>
      <c r="AS41" s="21">
        <v>-1</v>
      </c>
      <c r="AT41" s="21">
        <v>-1</v>
      </c>
      <c r="AU41" s="21">
        <v>-1</v>
      </c>
      <c r="AV41" s="21"/>
      <c r="AW41" s="181">
        <f t="shared" si="34"/>
        <v>-1</v>
      </c>
      <c r="AX41" s="42" t="str">
        <f>VLOOKUP(AY41*AU41,biorisk,3,FALSE)</f>
        <v>High Priority Data Gap</v>
      </c>
      <c r="AY41" s="43">
        <f>VLOOKUP(AS41*AT41,likelihood,2,FALSE)</f>
        <v>1</v>
      </c>
      <c r="AZ41" s="43">
        <f>VLOOKUP(AY41*AU41,biorisk,2,FALSE)</f>
        <v>-1</v>
      </c>
      <c r="BA41" s="44">
        <v>-1</v>
      </c>
      <c r="BB41" s="44">
        <v>-1</v>
      </c>
      <c r="BC41" s="181" t="str">
        <f t="shared" si="26"/>
        <v>-1-1</v>
      </c>
      <c r="BD41" s="42" t="str">
        <f t="shared" si="53"/>
        <v>High Priority Data Gap</v>
      </c>
      <c r="BE41" s="296"/>
      <c r="BF41" s="188" t="s">
        <v>851</v>
      </c>
      <c r="BK41" s="230" t="s">
        <v>852</v>
      </c>
      <c r="BL41" s="403">
        <v>-1</v>
      </c>
      <c r="BM41" s="403">
        <v>-1</v>
      </c>
      <c r="BN41" s="403">
        <v>-1</v>
      </c>
      <c r="BO41" s="403"/>
      <c r="BP41" s="181">
        <f t="shared" si="35"/>
        <v>-1</v>
      </c>
      <c r="BQ41" s="42" t="str">
        <f t="shared" si="88"/>
        <v>High Priority Data Gap</v>
      </c>
      <c r="BR41" s="43">
        <f t="shared" si="89"/>
        <v>1</v>
      </c>
      <c r="BS41" s="43">
        <f t="shared" si="90"/>
        <v>-1</v>
      </c>
      <c r="BT41" s="21">
        <v>-1</v>
      </c>
      <c r="BU41" s="21">
        <v>-1</v>
      </c>
      <c r="BV41" s="181" t="str">
        <f t="shared" si="27"/>
        <v>-1-1</v>
      </c>
      <c r="BW41" s="42" t="str">
        <f t="shared" si="54"/>
        <v>High Priority Data Gap</v>
      </c>
      <c r="BX41" s="296"/>
      <c r="BY41" s="188" t="s">
        <v>851</v>
      </c>
      <c r="CD41" s="230" t="s">
        <v>852</v>
      </c>
      <c r="CE41" s="21">
        <v>-1</v>
      </c>
      <c r="CF41" s="21">
        <v>-1</v>
      </c>
      <c r="CG41" s="21">
        <v>-1</v>
      </c>
      <c r="CH41" s="21"/>
      <c r="CI41" s="181">
        <f t="shared" si="36"/>
        <v>-1</v>
      </c>
      <c r="CJ41" s="42" t="str">
        <f>VLOOKUP(CK41*CG41,biorisk,3,FALSE)</f>
        <v>High Priority Data Gap</v>
      </c>
      <c r="CK41" s="43">
        <f>VLOOKUP(CE41*CF41,likelihood,2,FALSE)</f>
        <v>1</v>
      </c>
      <c r="CL41" s="43">
        <f>VLOOKUP(CK41*CG41,biorisk,2,FALSE)</f>
        <v>-1</v>
      </c>
      <c r="CM41" s="21">
        <v>-1</v>
      </c>
      <c r="CN41" s="433">
        <v>-1</v>
      </c>
      <c r="CO41" s="181" t="str">
        <f t="shared" si="28"/>
        <v>-1-1</v>
      </c>
      <c r="CP41" s="42" t="str">
        <f t="shared" si="91"/>
        <v>High Priority Data Gap</v>
      </c>
      <c r="CQ41" s="296"/>
      <c r="CR41" s="188" t="s">
        <v>853</v>
      </c>
      <c r="CW41" s="230" t="s">
        <v>852</v>
      </c>
      <c r="CX41" s="21">
        <v>-1</v>
      </c>
      <c r="CY41" s="21">
        <v>-1</v>
      </c>
      <c r="CZ41" s="21">
        <v>-1</v>
      </c>
      <c r="DA41" s="34"/>
      <c r="DB41" s="181">
        <f t="shared" si="37"/>
        <v>-1</v>
      </c>
      <c r="DC41" s="42" t="str">
        <f t="shared" si="92"/>
        <v>High Priority Data Gap</v>
      </c>
      <c r="DD41" s="43">
        <f t="shared" si="93"/>
        <v>1</v>
      </c>
      <c r="DE41" s="43">
        <f t="shared" si="94"/>
        <v>-1</v>
      </c>
      <c r="DF41" s="44">
        <v>-1</v>
      </c>
      <c r="DG41" s="44">
        <v>-1</v>
      </c>
      <c r="DH41" s="181" t="str">
        <f t="shared" si="29"/>
        <v>-1-1</v>
      </c>
      <c r="DI41" s="42" t="str">
        <f t="shared" si="95"/>
        <v>High Priority Data Gap</v>
      </c>
      <c r="DJ41" s="296"/>
      <c r="DK41" s="188" t="s">
        <v>854</v>
      </c>
      <c r="DP41" s="230" t="s">
        <v>852</v>
      </c>
    </row>
    <row r="42" spans="1:120" ht="150" customHeight="1">
      <c r="A42" s="29" t="s">
        <v>212</v>
      </c>
      <c r="B42" s="24" t="s">
        <v>77</v>
      </c>
      <c r="C42" s="24" t="s">
        <v>47</v>
      </c>
      <c r="D42" s="18" t="s">
        <v>87</v>
      </c>
      <c r="E42" s="17">
        <v>39</v>
      </c>
      <c r="F42" s="38" t="s">
        <v>420</v>
      </c>
      <c r="G42" s="21">
        <v>-1</v>
      </c>
      <c r="H42" s="21">
        <v>-1</v>
      </c>
      <c r="I42" s="21">
        <v>-1</v>
      </c>
      <c r="J42" s="21"/>
      <c r="K42" s="181">
        <f t="shared" si="31"/>
        <v>-1</v>
      </c>
      <c r="L42" s="42" t="str">
        <f t="shared" si="78"/>
        <v>High Priority Data Gap</v>
      </c>
      <c r="M42" s="43">
        <f t="shared" si="79"/>
        <v>1</v>
      </c>
      <c r="N42" s="43">
        <f t="shared" si="80"/>
        <v>-1</v>
      </c>
      <c r="O42" s="44">
        <v>-1</v>
      </c>
      <c r="P42" s="44">
        <v>-1</v>
      </c>
      <c r="Q42" s="181" t="str">
        <f t="shared" si="23"/>
        <v>-1-1</v>
      </c>
      <c r="R42" s="42" t="str">
        <f t="shared" si="81"/>
        <v>High Priority Data Gap</v>
      </c>
      <c r="S42" s="296"/>
      <c r="T42" s="188" t="s">
        <v>855</v>
      </c>
      <c r="Y42" s="230" t="s">
        <v>856</v>
      </c>
      <c r="Z42" s="21">
        <v>-1</v>
      </c>
      <c r="AA42" s="21">
        <v>-1</v>
      </c>
      <c r="AB42" s="21">
        <v>-1</v>
      </c>
      <c r="AC42" s="34"/>
      <c r="AD42" s="181">
        <f t="shared" si="32"/>
        <v>-1</v>
      </c>
      <c r="AE42" s="42" t="str">
        <f t="shared" si="82"/>
        <v>High Priority Data Gap</v>
      </c>
      <c r="AF42" s="43">
        <f t="shared" si="83"/>
        <v>1</v>
      </c>
      <c r="AG42" s="43">
        <f t="shared" si="84"/>
        <v>-1</v>
      </c>
      <c r="AH42" s="44">
        <v>-1</v>
      </c>
      <c r="AI42" s="44">
        <v>-1</v>
      </c>
      <c r="AJ42" s="181" t="str">
        <f t="shared" si="25"/>
        <v>-1-1</v>
      </c>
      <c r="AK42" s="42" t="str">
        <f t="shared" si="55"/>
        <v>High Priority Data Gap</v>
      </c>
      <c r="AL42" s="296"/>
      <c r="AM42" s="188" t="s">
        <v>855</v>
      </c>
      <c r="AN42" s="188"/>
      <c r="AO42" s="188"/>
      <c r="AP42" s="188"/>
      <c r="AQ42" s="188"/>
      <c r="AR42" s="230" t="s">
        <v>856</v>
      </c>
      <c r="AS42" s="21">
        <v>-1</v>
      </c>
      <c r="AT42" s="21">
        <v>-1</v>
      </c>
      <c r="AU42" s="21">
        <v>-1</v>
      </c>
      <c r="AV42" s="21"/>
      <c r="AW42" s="181">
        <f t="shared" si="34"/>
        <v>-1</v>
      </c>
      <c r="AX42" s="42" t="str">
        <f>VLOOKUP(AY42*AU42,biorisk,3,FALSE)</f>
        <v>High Priority Data Gap</v>
      </c>
      <c r="AY42" s="43">
        <f>VLOOKUP(AS42*AT42,likelihood,2,FALSE)</f>
        <v>1</v>
      </c>
      <c r="AZ42" s="43">
        <f>VLOOKUP(AY42*AU42,biorisk,2,FALSE)</f>
        <v>-1</v>
      </c>
      <c r="BA42" s="44">
        <v>-1</v>
      </c>
      <c r="BB42" s="44">
        <v>-1</v>
      </c>
      <c r="BC42" s="181" t="str">
        <f t="shared" si="26"/>
        <v>-1-1</v>
      </c>
      <c r="BD42" s="42" t="str">
        <f t="shared" si="53"/>
        <v>High Priority Data Gap</v>
      </c>
      <c r="BE42" s="296"/>
      <c r="BF42" s="188" t="s">
        <v>855</v>
      </c>
      <c r="BK42" s="230" t="s">
        <v>856</v>
      </c>
      <c r="BL42" s="403">
        <v>-1</v>
      </c>
      <c r="BM42" s="403">
        <v>-1</v>
      </c>
      <c r="BN42" s="403">
        <v>-1</v>
      </c>
      <c r="BO42" s="403"/>
      <c r="BP42" s="181">
        <f t="shared" si="35"/>
        <v>-1</v>
      </c>
      <c r="BQ42" s="42" t="str">
        <f t="shared" si="88"/>
        <v>High Priority Data Gap</v>
      </c>
      <c r="BR42" s="43">
        <f t="shared" si="89"/>
        <v>1</v>
      </c>
      <c r="BS42" s="43">
        <f t="shared" si="90"/>
        <v>-1</v>
      </c>
      <c r="BT42" s="21">
        <v>-1</v>
      </c>
      <c r="BU42" s="21">
        <v>-1</v>
      </c>
      <c r="BV42" s="181" t="str">
        <f t="shared" si="27"/>
        <v>-1-1</v>
      </c>
      <c r="BW42" s="42" t="str">
        <f t="shared" si="54"/>
        <v>High Priority Data Gap</v>
      </c>
      <c r="BX42" s="296"/>
      <c r="BY42" s="188" t="s">
        <v>855</v>
      </c>
      <c r="CD42" s="230" t="s">
        <v>856</v>
      </c>
      <c r="CE42" s="21">
        <v>-1</v>
      </c>
      <c r="CF42" s="21">
        <v>-1</v>
      </c>
      <c r="CG42" s="21">
        <v>-1</v>
      </c>
      <c r="CH42" s="21"/>
      <c r="CI42" s="181">
        <f t="shared" si="36"/>
        <v>-1</v>
      </c>
      <c r="CJ42" s="42" t="str">
        <f>VLOOKUP(CK42*CG42,biorisk,3,FALSE)</f>
        <v>High Priority Data Gap</v>
      </c>
      <c r="CK42" s="43">
        <f>VLOOKUP(CE42*CF42,likelihood,2,FALSE)</f>
        <v>1</v>
      </c>
      <c r="CL42" s="43">
        <f>VLOOKUP(CK42*CG42,biorisk,2,FALSE)</f>
        <v>-1</v>
      </c>
      <c r="CM42" s="21">
        <v>-1</v>
      </c>
      <c r="CN42" s="433">
        <v>-1</v>
      </c>
      <c r="CO42" s="181" t="str">
        <f t="shared" si="28"/>
        <v>-1-1</v>
      </c>
      <c r="CP42" s="42" t="str">
        <f t="shared" si="91"/>
        <v>High Priority Data Gap</v>
      </c>
      <c r="CQ42" s="296"/>
      <c r="CR42" s="188" t="s">
        <v>855</v>
      </c>
      <c r="CW42" s="230" t="s">
        <v>856</v>
      </c>
      <c r="CX42" s="21">
        <v>-1</v>
      </c>
      <c r="CY42" s="21">
        <v>-1</v>
      </c>
      <c r="CZ42" s="21">
        <v>-1</v>
      </c>
      <c r="DA42" s="34"/>
      <c r="DB42" s="181">
        <f t="shared" si="37"/>
        <v>-1</v>
      </c>
      <c r="DC42" s="42" t="str">
        <f>VLOOKUP(DD42*CZ42,biorisk,3,FALSE)</f>
        <v>High Priority Data Gap</v>
      </c>
      <c r="DD42" s="43">
        <f>VLOOKUP(CX42*CY42,likelihood,2,FALSE)</f>
        <v>1</v>
      </c>
      <c r="DE42" s="43">
        <f>VLOOKUP(DD42*CZ42,biorisk,2,FALSE)</f>
        <v>-1</v>
      </c>
      <c r="DF42" s="44">
        <v>-1</v>
      </c>
      <c r="DG42" s="44">
        <v>-1</v>
      </c>
      <c r="DH42" s="181" t="str">
        <f t="shared" si="29"/>
        <v>-1-1</v>
      </c>
      <c r="DI42" s="42" t="str">
        <f t="shared" si="95"/>
        <v>High Priority Data Gap</v>
      </c>
      <c r="DJ42" s="296"/>
      <c r="DK42" s="188" t="s">
        <v>855</v>
      </c>
      <c r="DP42" s="230" t="s">
        <v>856</v>
      </c>
    </row>
    <row r="43" spans="1:120" ht="96" customHeight="1">
      <c r="A43" s="29" t="s">
        <v>430</v>
      </c>
      <c r="B43" s="24" t="s">
        <v>77</v>
      </c>
      <c r="C43" s="24" t="s">
        <v>54</v>
      </c>
      <c r="D43" s="18" t="s">
        <v>88</v>
      </c>
      <c r="E43" s="17">
        <v>40</v>
      </c>
      <c r="F43" s="38" t="s">
        <v>431</v>
      </c>
      <c r="G43" s="21"/>
      <c r="H43" s="21"/>
      <c r="I43" s="21"/>
      <c r="J43" s="21"/>
      <c r="K43" s="181">
        <f t="shared" si="31"/>
        <v>0</v>
      </c>
      <c r="L43" s="42" t="str">
        <f t="shared" si="78"/>
        <v>Low Priority Data Gap</v>
      </c>
      <c r="M43" s="43">
        <f t="shared" si="79"/>
        <v>0</v>
      </c>
      <c r="N43" s="43">
        <f t="shared" si="80"/>
        <v>0</v>
      </c>
      <c r="O43" s="44"/>
      <c r="P43" s="44"/>
      <c r="Q43" s="181" t="str">
        <f t="shared" si="23"/>
        <v>0</v>
      </c>
      <c r="R43" s="42" t="str">
        <f t="shared" si="81"/>
        <v>Low Priority Data Gap</v>
      </c>
      <c r="S43" s="296"/>
      <c r="T43" s="188" t="s">
        <v>857</v>
      </c>
      <c r="Y43" s="230"/>
      <c r="Z43" s="21">
        <v>-1</v>
      </c>
      <c r="AA43" s="21">
        <v>-1</v>
      </c>
      <c r="AB43" s="21">
        <v>-1</v>
      </c>
      <c r="AC43" s="21"/>
      <c r="AD43" s="181">
        <f t="shared" si="32"/>
        <v>-1</v>
      </c>
      <c r="AE43" s="42" t="str">
        <f t="shared" si="82"/>
        <v>High Priority Data Gap</v>
      </c>
      <c r="AF43" s="43">
        <f t="shared" si="83"/>
        <v>1</v>
      </c>
      <c r="AG43" s="43">
        <f t="shared" si="84"/>
        <v>-1</v>
      </c>
      <c r="AH43" s="44">
        <v>-1</v>
      </c>
      <c r="AI43" s="44">
        <v>-1</v>
      </c>
      <c r="AJ43" s="181" t="str">
        <f t="shared" si="25"/>
        <v>-1-1</v>
      </c>
      <c r="AK43" s="42" t="str">
        <f t="shared" si="55"/>
        <v>High Priority Data Gap</v>
      </c>
      <c r="AL43" s="296"/>
      <c r="AM43" s="188" t="s">
        <v>858</v>
      </c>
      <c r="AR43" s="244"/>
      <c r="AS43" s="21"/>
      <c r="AT43" s="21"/>
      <c r="AU43" s="21"/>
      <c r="AV43" s="21"/>
      <c r="AW43" s="181">
        <f t="shared" si="34"/>
        <v>0</v>
      </c>
      <c r="AX43" s="42" t="str">
        <f t="shared" si="85"/>
        <v>Low Priority Data Gap</v>
      </c>
      <c r="AY43" s="43">
        <f t="shared" si="86"/>
        <v>0</v>
      </c>
      <c r="AZ43" s="43">
        <f t="shared" si="87"/>
        <v>0</v>
      </c>
      <c r="BA43" s="44"/>
      <c r="BB43" s="44"/>
      <c r="BC43" s="181" t="str">
        <f t="shared" si="26"/>
        <v>0</v>
      </c>
      <c r="BD43" s="42" t="str">
        <f t="shared" si="53"/>
        <v>Low Priority Data Gap</v>
      </c>
      <c r="BE43" s="296"/>
      <c r="BF43" s="188" t="s">
        <v>858</v>
      </c>
      <c r="BK43" s="230"/>
      <c r="BL43" s="403">
        <v>-1</v>
      </c>
      <c r="BM43" s="403">
        <v>-1</v>
      </c>
      <c r="BN43" s="403">
        <v>-1</v>
      </c>
      <c r="BO43" s="403"/>
      <c r="BP43" s="181">
        <f t="shared" si="35"/>
        <v>-1</v>
      </c>
      <c r="BQ43" s="42" t="str">
        <f t="shared" si="88"/>
        <v>High Priority Data Gap</v>
      </c>
      <c r="BR43" s="43">
        <f t="shared" si="89"/>
        <v>1</v>
      </c>
      <c r="BS43" s="43">
        <f t="shared" si="90"/>
        <v>-1</v>
      </c>
      <c r="BT43" s="21">
        <v>-1</v>
      </c>
      <c r="BU43" s="21">
        <v>-1</v>
      </c>
      <c r="BV43" s="181" t="str">
        <f t="shared" si="27"/>
        <v>-1-1</v>
      </c>
      <c r="BW43" s="42" t="str">
        <f t="shared" si="54"/>
        <v>High Priority Data Gap</v>
      </c>
      <c r="BX43" s="296"/>
      <c r="BY43" s="188" t="s">
        <v>858</v>
      </c>
      <c r="CD43" s="230"/>
      <c r="CE43" s="21">
        <v>-1</v>
      </c>
      <c r="CF43" s="21">
        <v>-1</v>
      </c>
      <c r="CG43" s="21">
        <v>-1</v>
      </c>
      <c r="CH43" s="21"/>
      <c r="CI43" s="181">
        <f t="shared" si="36"/>
        <v>-1</v>
      </c>
      <c r="CJ43" s="42" t="str">
        <f>VLOOKUP(CK43*CG43,biorisk,3,FALSE)</f>
        <v>High Priority Data Gap</v>
      </c>
      <c r="CK43" s="43">
        <f>VLOOKUP(CE43*CF43,likelihood,2,FALSE)</f>
        <v>1</v>
      </c>
      <c r="CL43" s="43">
        <f>VLOOKUP(CK43*CG43,biorisk,2,FALSE)</f>
        <v>-1</v>
      </c>
      <c r="CM43" s="21">
        <v>-1</v>
      </c>
      <c r="CN43" s="433">
        <v>-1</v>
      </c>
      <c r="CO43" s="181" t="str">
        <f t="shared" si="28"/>
        <v>-1-1</v>
      </c>
      <c r="CP43" s="42" t="str">
        <f t="shared" si="91"/>
        <v>High Priority Data Gap</v>
      </c>
      <c r="CQ43" s="296"/>
      <c r="CR43" s="188" t="s">
        <v>858</v>
      </c>
      <c r="CW43" s="230"/>
      <c r="CX43" s="21"/>
      <c r="CY43" s="21"/>
      <c r="CZ43" s="21"/>
      <c r="DA43" s="21"/>
      <c r="DB43" s="181">
        <f t="shared" si="37"/>
        <v>0</v>
      </c>
      <c r="DC43" s="42" t="str">
        <f t="shared" si="92"/>
        <v>Low Priority Data Gap</v>
      </c>
      <c r="DD43" s="43">
        <f t="shared" si="93"/>
        <v>0</v>
      </c>
      <c r="DE43" s="43">
        <f t="shared" si="94"/>
        <v>0</v>
      </c>
      <c r="DF43" s="44"/>
      <c r="DG43" s="44"/>
      <c r="DH43" s="181" t="str">
        <f t="shared" si="29"/>
        <v>0</v>
      </c>
      <c r="DI43" s="42" t="str">
        <f t="shared" si="95"/>
        <v>Low Priority Data Gap</v>
      </c>
      <c r="DJ43" s="296"/>
      <c r="DK43" s="188" t="s">
        <v>858</v>
      </c>
    </row>
    <row r="44" spans="1:120" ht="88.25" customHeight="1">
      <c r="A44" s="29" t="s">
        <v>430</v>
      </c>
      <c r="B44" s="24" t="s">
        <v>77</v>
      </c>
      <c r="C44" s="24" t="s">
        <v>51</v>
      </c>
      <c r="D44" s="18" t="s">
        <v>89</v>
      </c>
      <c r="E44" s="17">
        <v>41</v>
      </c>
      <c r="F44" s="38" t="s">
        <v>443</v>
      </c>
      <c r="G44" s="21">
        <v>1</v>
      </c>
      <c r="H44" s="21">
        <v>1</v>
      </c>
      <c r="I44" s="21">
        <v>1</v>
      </c>
      <c r="J44" s="21" t="s">
        <v>164</v>
      </c>
      <c r="K44" s="181">
        <f t="shared" si="31"/>
        <v>1</v>
      </c>
      <c r="L44" s="42" t="str">
        <f t="shared" si="78"/>
        <v>Very Low</v>
      </c>
      <c r="M44" s="43">
        <f t="shared" si="79"/>
        <v>1</v>
      </c>
      <c r="N44" s="43">
        <f t="shared" si="80"/>
        <v>1</v>
      </c>
      <c r="O44" s="44">
        <v>3</v>
      </c>
      <c r="P44" s="44">
        <v>3</v>
      </c>
      <c r="Q44" s="181" t="str">
        <f t="shared" si="23"/>
        <v>13</v>
      </c>
      <c r="R44" s="42" t="str">
        <f t="shared" si="81"/>
        <v>Very Low</v>
      </c>
      <c r="S44" s="296"/>
      <c r="T44" s="188" t="s">
        <v>859</v>
      </c>
      <c r="Y44" s="230"/>
      <c r="Z44" s="21">
        <v>1</v>
      </c>
      <c r="AA44" s="21">
        <v>1</v>
      </c>
      <c r="AB44" s="21">
        <v>1</v>
      </c>
      <c r="AC44" s="21" t="s">
        <v>164</v>
      </c>
      <c r="AD44" s="181">
        <f t="shared" si="32"/>
        <v>1</v>
      </c>
      <c r="AE44" s="42" t="str">
        <f t="shared" si="82"/>
        <v>Very Low</v>
      </c>
      <c r="AF44" s="43">
        <f t="shared" si="83"/>
        <v>1</v>
      </c>
      <c r="AG44" s="43">
        <f t="shared" si="84"/>
        <v>1</v>
      </c>
      <c r="AH44" s="44">
        <v>3</v>
      </c>
      <c r="AI44" s="44">
        <v>3</v>
      </c>
      <c r="AJ44" s="181" t="str">
        <f t="shared" si="25"/>
        <v>13</v>
      </c>
      <c r="AK44" s="42" t="str">
        <f t="shared" si="55"/>
        <v>Very Low</v>
      </c>
      <c r="AL44" s="296"/>
      <c r="AM44" s="188" t="s">
        <v>859</v>
      </c>
      <c r="AR44" s="244"/>
      <c r="AS44" s="21">
        <v>1</v>
      </c>
      <c r="AT44" s="21">
        <v>1</v>
      </c>
      <c r="AU44" s="21">
        <v>1</v>
      </c>
      <c r="AV44" s="21" t="s">
        <v>164</v>
      </c>
      <c r="AW44" s="181">
        <f t="shared" si="34"/>
        <v>1</v>
      </c>
      <c r="AX44" s="42" t="str">
        <f t="shared" si="85"/>
        <v>Very Low</v>
      </c>
      <c r="AY44" s="43">
        <f t="shared" si="86"/>
        <v>1</v>
      </c>
      <c r="AZ44" s="43">
        <f t="shared" si="87"/>
        <v>1</v>
      </c>
      <c r="BA44" s="44">
        <v>3</v>
      </c>
      <c r="BB44" s="44">
        <v>3</v>
      </c>
      <c r="BC44" s="181" t="str">
        <f t="shared" si="26"/>
        <v>13</v>
      </c>
      <c r="BD44" s="42" t="str">
        <f t="shared" si="53"/>
        <v>Very Low</v>
      </c>
      <c r="BE44" s="296"/>
      <c r="BF44" s="188" t="s">
        <v>860</v>
      </c>
      <c r="BK44" s="230"/>
      <c r="BL44" s="403">
        <v>1</v>
      </c>
      <c r="BM44" s="403">
        <v>1</v>
      </c>
      <c r="BN44" s="403">
        <v>1</v>
      </c>
      <c r="BO44" s="403" t="s">
        <v>164</v>
      </c>
      <c r="BP44" s="181">
        <f t="shared" si="35"/>
        <v>1</v>
      </c>
      <c r="BQ44" s="42" t="str">
        <f t="shared" si="88"/>
        <v>Very Low</v>
      </c>
      <c r="BR44" s="43">
        <f t="shared" si="89"/>
        <v>1</v>
      </c>
      <c r="BS44" s="43">
        <f t="shared" si="90"/>
        <v>1</v>
      </c>
      <c r="BT44" s="44">
        <v>3</v>
      </c>
      <c r="BU44" s="44">
        <v>3</v>
      </c>
      <c r="BV44" s="181" t="str">
        <f t="shared" si="27"/>
        <v>13</v>
      </c>
      <c r="BW44" s="42" t="str">
        <f t="shared" si="54"/>
        <v>Very Low</v>
      </c>
      <c r="BX44" s="296"/>
      <c r="BY44" s="188" t="s">
        <v>861</v>
      </c>
      <c r="CD44" s="230"/>
      <c r="CE44" s="21">
        <v>1</v>
      </c>
      <c r="CF44" s="21">
        <v>1</v>
      </c>
      <c r="CG44" s="21">
        <v>1</v>
      </c>
      <c r="CH44" s="21" t="s">
        <v>164</v>
      </c>
      <c r="CI44" s="181">
        <f t="shared" si="36"/>
        <v>1</v>
      </c>
      <c r="CJ44" s="42" t="str">
        <f t="shared" si="96"/>
        <v>Very Low</v>
      </c>
      <c r="CK44" s="43">
        <f t="shared" si="97"/>
        <v>1</v>
      </c>
      <c r="CL44" s="43">
        <f t="shared" si="98"/>
        <v>1</v>
      </c>
      <c r="CM44" s="44"/>
      <c r="CN44" s="44"/>
      <c r="CO44" s="181" t="str">
        <f t="shared" si="28"/>
        <v>1</v>
      </c>
      <c r="CP44" s="42" t="str">
        <f t="shared" si="91"/>
        <v>Low Priority Data Gap</v>
      </c>
      <c r="CQ44" s="296"/>
      <c r="CR44" s="217" t="s">
        <v>859</v>
      </c>
      <c r="CW44" s="230"/>
      <c r="CX44" s="21">
        <v>2</v>
      </c>
      <c r="CY44" s="21">
        <v>5</v>
      </c>
      <c r="CZ44" s="21">
        <v>2</v>
      </c>
      <c r="DA44" s="21" t="s">
        <v>186</v>
      </c>
      <c r="DB44" s="181">
        <f t="shared" si="37"/>
        <v>6</v>
      </c>
      <c r="DC44" s="42" t="str">
        <f t="shared" si="92"/>
        <v>Low</v>
      </c>
      <c r="DD44" s="43">
        <f t="shared" si="93"/>
        <v>3</v>
      </c>
      <c r="DE44" s="43">
        <f t="shared" si="94"/>
        <v>2</v>
      </c>
      <c r="DF44" s="44">
        <v>3</v>
      </c>
      <c r="DG44" s="44">
        <v>3</v>
      </c>
      <c r="DH44" s="181" t="str">
        <f t="shared" si="29"/>
        <v>23</v>
      </c>
      <c r="DI44" s="42" t="str">
        <f t="shared" si="95"/>
        <v>Low</v>
      </c>
      <c r="DJ44" s="296"/>
      <c r="DK44" s="188" t="s">
        <v>862</v>
      </c>
    </row>
    <row r="45" spans="1:120" ht="163.5" customHeight="1">
      <c r="A45" s="29" t="s">
        <v>430</v>
      </c>
      <c r="B45" s="24" t="s">
        <v>77</v>
      </c>
      <c r="C45" s="24" t="s">
        <v>54</v>
      </c>
      <c r="D45" s="18" t="s">
        <v>90</v>
      </c>
      <c r="E45" s="17">
        <v>42</v>
      </c>
      <c r="F45" s="38" t="s">
        <v>555</v>
      </c>
      <c r="G45" s="21">
        <v>1</v>
      </c>
      <c r="H45" s="21">
        <v>1</v>
      </c>
      <c r="I45" s="21">
        <v>1</v>
      </c>
      <c r="J45" s="21"/>
      <c r="K45" s="181">
        <f t="shared" si="31"/>
        <v>1</v>
      </c>
      <c r="L45" s="42" t="str">
        <f t="shared" si="78"/>
        <v>Very Low</v>
      </c>
      <c r="M45" s="43">
        <f t="shared" si="79"/>
        <v>1</v>
      </c>
      <c r="N45" s="43">
        <f t="shared" si="80"/>
        <v>1</v>
      </c>
      <c r="O45" s="44">
        <v>3</v>
      </c>
      <c r="P45" s="44">
        <v>3</v>
      </c>
      <c r="Q45" s="181" t="str">
        <f t="shared" si="23"/>
        <v>13</v>
      </c>
      <c r="R45" s="394" t="str">
        <f t="shared" si="81"/>
        <v>Very Low</v>
      </c>
      <c r="S45" s="296" t="s">
        <v>181</v>
      </c>
      <c r="T45" s="300" t="s">
        <v>182</v>
      </c>
      <c r="Y45" s="230"/>
      <c r="Z45" s="21">
        <v>1</v>
      </c>
      <c r="AA45" s="21">
        <v>1</v>
      </c>
      <c r="AB45" s="21">
        <v>1</v>
      </c>
      <c r="AC45" s="21"/>
      <c r="AD45" s="181">
        <f t="shared" si="32"/>
        <v>1</v>
      </c>
      <c r="AE45" s="42" t="str">
        <f t="shared" si="82"/>
        <v>Very Low</v>
      </c>
      <c r="AF45" s="43">
        <f t="shared" si="83"/>
        <v>1</v>
      </c>
      <c r="AG45" s="43">
        <f t="shared" si="84"/>
        <v>1</v>
      </c>
      <c r="AH45" s="44">
        <v>3</v>
      </c>
      <c r="AI45" s="44">
        <v>3</v>
      </c>
      <c r="AJ45" s="181" t="str">
        <f t="shared" si="25"/>
        <v>13</v>
      </c>
      <c r="AK45" s="394" t="str">
        <f t="shared" si="55"/>
        <v>Very Low</v>
      </c>
      <c r="AL45" s="296" t="s">
        <v>181</v>
      </c>
      <c r="AM45" s="300" t="s">
        <v>182</v>
      </c>
      <c r="AR45" s="244"/>
      <c r="AS45" s="21">
        <v>1</v>
      </c>
      <c r="AT45" s="21">
        <v>1</v>
      </c>
      <c r="AU45" s="21">
        <v>1</v>
      </c>
      <c r="AV45" s="21"/>
      <c r="AW45" s="181">
        <f t="shared" si="34"/>
        <v>2</v>
      </c>
      <c r="AX45" s="397" t="s">
        <v>34</v>
      </c>
      <c r="AY45" s="398">
        <v>2</v>
      </c>
      <c r="AZ45" s="398">
        <v>2</v>
      </c>
      <c r="BA45" s="399">
        <v>3</v>
      </c>
      <c r="BB45" s="399">
        <v>3</v>
      </c>
      <c r="BC45" s="181" t="str">
        <f t="shared" si="26"/>
        <v>23</v>
      </c>
      <c r="BD45" s="400" t="s">
        <v>34</v>
      </c>
      <c r="BE45" s="296" t="s">
        <v>181</v>
      </c>
      <c r="BF45" s="300" t="s">
        <v>182</v>
      </c>
      <c r="BK45" s="230"/>
      <c r="BL45" s="403">
        <v>1</v>
      </c>
      <c r="BM45" s="403">
        <v>1</v>
      </c>
      <c r="BN45" s="403">
        <v>1</v>
      </c>
      <c r="BO45" s="403"/>
      <c r="BP45" s="181">
        <f t="shared" si="35"/>
        <v>1</v>
      </c>
      <c r="BQ45" s="42" t="str">
        <f t="shared" si="88"/>
        <v>Very Low</v>
      </c>
      <c r="BR45" s="43">
        <f t="shared" si="89"/>
        <v>1</v>
      </c>
      <c r="BS45" s="43">
        <f t="shared" si="90"/>
        <v>1</v>
      </c>
      <c r="BT45" s="44">
        <v>3</v>
      </c>
      <c r="BU45" s="44">
        <v>3</v>
      </c>
      <c r="BV45" s="181" t="str">
        <f t="shared" si="27"/>
        <v>13</v>
      </c>
      <c r="BW45" s="394" t="str">
        <f t="shared" si="54"/>
        <v>Very Low</v>
      </c>
      <c r="BX45" s="296" t="s">
        <v>181</v>
      </c>
      <c r="BY45" s="300" t="s">
        <v>182</v>
      </c>
      <c r="CD45" s="230"/>
      <c r="CE45" s="403">
        <v>1</v>
      </c>
      <c r="CF45" s="403">
        <v>1</v>
      </c>
      <c r="CG45" s="403">
        <v>1</v>
      </c>
      <c r="CH45" s="403"/>
      <c r="CI45" s="181">
        <f t="shared" si="36"/>
        <v>1</v>
      </c>
      <c r="CJ45" s="42" t="str">
        <f t="shared" si="96"/>
        <v>Very Low</v>
      </c>
      <c r="CK45" s="43">
        <f t="shared" si="97"/>
        <v>1</v>
      </c>
      <c r="CL45" s="43">
        <f t="shared" si="98"/>
        <v>1</v>
      </c>
      <c r="CM45" s="44">
        <v>3</v>
      </c>
      <c r="CN45" s="44">
        <v>3</v>
      </c>
      <c r="CO45" s="181" t="str">
        <f t="shared" si="28"/>
        <v>13</v>
      </c>
      <c r="CP45" s="394" t="str">
        <f t="shared" si="91"/>
        <v>Very Low</v>
      </c>
      <c r="CQ45" s="296" t="s">
        <v>181</v>
      </c>
      <c r="CR45" s="300" t="s">
        <v>182</v>
      </c>
      <c r="CW45" s="230"/>
      <c r="CX45" s="403">
        <v>1</v>
      </c>
      <c r="CY45" s="403">
        <v>1</v>
      </c>
      <c r="CZ45" s="403">
        <v>1</v>
      </c>
      <c r="DA45" s="403"/>
      <c r="DB45" s="181">
        <f t="shared" si="37"/>
        <v>1</v>
      </c>
      <c r="DC45" s="42" t="str">
        <f t="shared" si="92"/>
        <v>Very Low</v>
      </c>
      <c r="DD45" s="43">
        <f t="shared" si="93"/>
        <v>1</v>
      </c>
      <c r="DE45" s="43">
        <f t="shared" si="94"/>
        <v>1</v>
      </c>
      <c r="DF45" s="44">
        <v>3</v>
      </c>
      <c r="DG45" s="44">
        <v>3</v>
      </c>
      <c r="DH45" s="181" t="str">
        <f t="shared" si="29"/>
        <v>13</v>
      </c>
      <c r="DI45" s="394" t="str">
        <f t="shared" si="95"/>
        <v>Very Low</v>
      </c>
      <c r="DJ45" s="296" t="s">
        <v>181</v>
      </c>
      <c r="DK45" s="300" t="s">
        <v>182</v>
      </c>
    </row>
    <row r="46" spans="1:120" ht="115.5" customHeight="1">
      <c r="A46" s="29" t="s">
        <v>430</v>
      </c>
      <c r="B46" s="24" t="s">
        <v>77</v>
      </c>
      <c r="C46" s="24" t="s">
        <v>54</v>
      </c>
      <c r="D46" s="19" t="s">
        <v>92</v>
      </c>
      <c r="E46" s="17">
        <v>43</v>
      </c>
      <c r="F46" s="37" t="s">
        <v>455</v>
      </c>
      <c r="G46" s="21"/>
      <c r="H46" s="21"/>
      <c r="I46" s="21"/>
      <c r="J46" s="34"/>
      <c r="K46" s="181">
        <f t="shared" si="31"/>
        <v>0</v>
      </c>
      <c r="L46" s="42" t="str">
        <f t="shared" si="78"/>
        <v>Low Priority Data Gap</v>
      </c>
      <c r="M46" s="43">
        <f t="shared" si="79"/>
        <v>0</v>
      </c>
      <c r="N46" s="43">
        <f t="shared" si="80"/>
        <v>0</v>
      </c>
      <c r="O46" s="44"/>
      <c r="P46" s="44"/>
      <c r="Q46" s="181" t="str">
        <f t="shared" si="23"/>
        <v>0</v>
      </c>
      <c r="R46" s="42" t="str">
        <f t="shared" si="81"/>
        <v>Low Priority Data Gap</v>
      </c>
      <c r="S46" s="296"/>
      <c r="Y46" s="230"/>
      <c r="Z46" s="21"/>
      <c r="AA46" s="21"/>
      <c r="AB46" s="21"/>
      <c r="AC46" s="34"/>
      <c r="AD46" s="181">
        <f t="shared" si="32"/>
        <v>0</v>
      </c>
      <c r="AE46" s="42" t="str">
        <f t="shared" si="82"/>
        <v>Low Priority Data Gap</v>
      </c>
      <c r="AF46" s="43">
        <f t="shared" si="83"/>
        <v>0</v>
      </c>
      <c r="AG46" s="43">
        <f t="shared" si="84"/>
        <v>0</v>
      </c>
      <c r="AH46" s="44"/>
      <c r="AI46" s="44"/>
      <c r="AJ46" s="181" t="str">
        <f t="shared" si="25"/>
        <v>0</v>
      </c>
      <c r="AK46" s="42" t="str">
        <f t="shared" si="55"/>
        <v>Low Priority Data Gap</v>
      </c>
      <c r="AL46" s="296"/>
      <c r="AR46" s="244"/>
      <c r="AS46" s="21"/>
      <c r="AT46" s="21"/>
      <c r="AU46" s="21"/>
      <c r="AV46" s="34"/>
      <c r="AW46" s="181">
        <f t="shared" si="34"/>
        <v>0</v>
      </c>
      <c r="AX46" s="42" t="str">
        <f t="shared" si="85"/>
        <v>Low Priority Data Gap</v>
      </c>
      <c r="AY46" s="43">
        <f t="shared" si="86"/>
        <v>0</v>
      </c>
      <c r="AZ46" s="43">
        <f t="shared" si="87"/>
        <v>0</v>
      </c>
      <c r="BA46" s="44"/>
      <c r="BB46" s="44"/>
      <c r="BC46" s="181" t="str">
        <f t="shared" si="26"/>
        <v>0</v>
      </c>
      <c r="BD46" s="42" t="str">
        <f t="shared" ref="BD46:BD73" si="102">VLOOKUP(AZ46&amp;BB46,futurerisk,3,FALSE)</f>
        <v>Low Priority Data Gap</v>
      </c>
      <c r="BE46" s="296"/>
      <c r="BK46" s="230"/>
      <c r="BL46" s="403"/>
      <c r="BM46" s="403"/>
      <c r="BN46" s="403"/>
      <c r="BO46" s="404"/>
      <c r="BP46" s="181">
        <f t="shared" si="35"/>
        <v>0</v>
      </c>
      <c r="BQ46" s="42" t="str">
        <f t="shared" si="88"/>
        <v>Low Priority Data Gap</v>
      </c>
      <c r="BR46" s="43">
        <f t="shared" si="89"/>
        <v>0</v>
      </c>
      <c r="BS46" s="43">
        <f t="shared" si="90"/>
        <v>0</v>
      </c>
      <c r="BT46" s="44"/>
      <c r="BU46" s="44"/>
      <c r="BV46" s="181" t="str">
        <f t="shared" si="27"/>
        <v>0</v>
      </c>
      <c r="BW46" s="42" t="str">
        <f t="shared" ref="BW46:BW73" si="103">VLOOKUP(BS46&amp;BU46,futurerisk,3,FALSE)</f>
        <v>Low Priority Data Gap</v>
      </c>
      <c r="BX46" s="296"/>
      <c r="CD46" s="230"/>
      <c r="CE46" s="21"/>
      <c r="CF46" s="21"/>
      <c r="CG46" s="21"/>
      <c r="CH46" s="34"/>
      <c r="CI46" s="181">
        <f t="shared" si="36"/>
        <v>0</v>
      </c>
      <c r="CJ46" s="42" t="str">
        <f t="shared" si="96"/>
        <v>Low Priority Data Gap</v>
      </c>
      <c r="CK46" s="43">
        <f t="shared" si="97"/>
        <v>0</v>
      </c>
      <c r="CL46" s="43">
        <f t="shared" si="98"/>
        <v>0</v>
      </c>
      <c r="CM46" s="44"/>
      <c r="CN46" s="44"/>
      <c r="CO46" s="181" t="str">
        <f t="shared" si="28"/>
        <v>0</v>
      </c>
      <c r="CP46" s="42" t="str">
        <f t="shared" si="91"/>
        <v>Low Priority Data Gap</v>
      </c>
      <c r="CQ46" s="296"/>
      <c r="CW46" s="230"/>
      <c r="CX46" s="21"/>
      <c r="CY46" s="21"/>
      <c r="CZ46" s="21"/>
      <c r="DA46" s="34"/>
      <c r="DB46" s="181">
        <f t="shared" si="37"/>
        <v>0</v>
      </c>
      <c r="DC46" s="42" t="str">
        <f t="shared" si="92"/>
        <v>Low Priority Data Gap</v>
      </c>
      <c r="DD46" s="43">
        <f t="shared" si="93"/>
        <v>0</v>
      </c>
      <c r="DE46" s="43">
        <f t="shared" si="94"/>
        <v>0</v>
      </c>
      <c r="DF46" s="44"/>
      <c r="DG46" s="44"/>
      <c r="DH46" s="181" t="str">
        <f t="shared" si="29"/>
        <v>0</v>
      </c>
      <c r="DI46" s="42" t="str">
        <f t="shared" si="95"/>
        <v>Low Priority Data Gap</v>
      </c>
      <c r="DJ46" s="296"/>
    </row>
    <row r="47" spans="1:120" ht="97.5" customHeight="1">
      <c r="A47" s="29" t="s">
        <v>430</v>
      </c>
      <c r="B47" s="24" t="s">
        <v>77</v>
      </c>
      <c r="C47" s="24" t="s">
        <v>54</v>
      </c>
      <c r="D47" s="19" t="s">
        <v>93</v>
      </c>
      <c r="E47" s="17">
        <v>44</v>
      </c>
      <c r="F47" s="37" t="s">
        <v>339</v>
      </c>
      <c r="G47" s="21"/>
      <c r="H47" s="21"/>
      <c r="I47" s="21"/>
      <c r="J47" s="34"/>
      <c r="K47" s="181">
        <f t="shared" si="31"/>
        <v>0</v>
      </c>
      <c r="L47" s="42" t="str">
        <f t="shared" si="78"/>
        <v>Low Priority Data Gap</v>
      </c>
      <c r="M47" s="43">
        <f t="shared" si="79"/>
        <v>0</v>
      </c>
      <c r="N47" s="43">
        <f t="shared" si="80"/>
        <v>0</v>
      </c>
      <c r="O47" s="44"/>
      <c r="P47" s="44"/>
      <c r="Q47" s="181" t="str">
        <f t="shared" si="23"/>
        <v>0</v>
      </c>
      <c r="R47" s="42" t="str">
        <f t="shared" si="81"/>
        <v>Low Priority Data Gap</v>
      </c>
      <c r="S47" s="296"/>
      <c r="Y47" s="230"/>
      <c r="Z47" s="21"/>
      <c r="AA47" s="21"/>
      <c r="AB47" s="21"/>
      <c r="AC47" s="34"/>
      <c r="AD47" s="181">
        <f t="shared" si="32"/>
        <v>0</v>
      </c>
      <c r="AE47" s="42" t="str">
        <f t="shared" si="82"/>
        <v>Low Priority Data Gap</v>
      </c>
      <c r="AF47" s="43">
        <f t="shared" si="83"/>
        <v>0</v>
      </c>
      <c r="AG47" s="43">
        <f t="shared" si="84"/>
        <v>0</v>
      </c>
      <c r="AH47" s="44"/>
      <c r="AI47" s="44"/>
      <c r="AJ47" s="181" t="str">
        <f t="shared" si="25"/>
        <v>0</v>
      </c>
      <c r="AK47" s="42" t="str">
        <f t="shared" ref="AK47:AK73" si="104">VLOOKUP(AG47&amp;AI47,futurerisk,3,FALSE)</f>
        <v>Low Priority Data Gap</v>
      </c>
      <c r="AL47" s="296"/>
      <c r="AR47" s="244"/>
      <c r="AS47" s="21"/>
      <c r="AT47" s="21"/>
      <c r="AU47" s="21"/>
      <c r="AV47" s="34"/>
      <c r="AW47" s="181">
        <f t="shared" si="34"/>
        <v>0</v>
      </c>
      <c r="AX47" s="42" t="str">
        <f t="shared" si="85"/>
        <v>Low Priority Data Gap</v>
      </c>
      <c r="AY47" s="43">
        <f t="shared" si="86"/>
        <v>0</v>
      </c>
      <c r="AZ47" s="43">
        <f t="shared" si="87"/>
        <v>0</v>
      </c>
      <c r="BA47" s="44"/>
      <c r="BB47" s="44"/>
      <c r="BC47" s="181" t="str">
        <f t="shared" si="26"/>
        <v>0</v>
      </c>
      <c r="BD47" s="42" t="str">
        <f t="shared" si="102"/>
        <v>Low Priority Data Gap</v>
      </c>
      <c r="BE47" s="296"/>
      <c r="BK47" s="230"/>
      <c r="BL47" s="403"/>
      <c r="BM47" s="403"/>
      <c r="BN47" s="403"/>
      <c r="BO47" s="404"/>
      <c r="BP47" s="181">
        <f t="shared" si="35"/>
        <v>0</v>
      </c>
      <c r="BQ47" s="42" t="str">
        <f t="shared" si="88"/>
        <v>Low Priority Data Gap</v>
      </c>
      <c r="BR47" s="43">
        <f t="shared" si="89"/>
        <v>0</v>
      </c>
      <c r="BS47" s="43">
        <f t="shared" si="90"/>
        <v>0</v>
      </c>
      <c r="BT47" s="44"/>
      <c r="BU47" s="44"/>
      <c r="BV47" s="181" t="str">
        <f t="shared" si="27"/>
        <v>0</v>
      </c>
      <c r="BW47" s="42" t="str">
        <f t="shared" si="103"/>
        <v>Low Priority Data Gap</v>
      </c>
      <c r="BX47" s="296"/>
      <c r="CD47" s="230"/>
      <c r="CE47" s="21"/>
      <c r="CF47" s="21"/>
      <c r="CG47" s="21"/>
      <c r="CH47" s="34"/>
      <c r="CI47" s="181">
        <f t="shared" si="36"/>
        <v>0</v>
      </c>
      <c r="CJ47" s="42" t="str">
        <f t="shared" si="96"/>
        <v>Low Priority Data Gap</v>
      </c>
      <c r="CK47" s="43">
        <f t="shared" si="97"/>
        <v>0</v>
      </c>
      <c r="CL47" s="43">
        <f t="shared" si="98"/>
        <v>0</v>
      </c>
      <c r="CM47" s="44"/>
      <c r="CN47" s="44"/>
      <c r="CO47" s="181" t="str">
        <f t="shared" si="28"/>
        <v>0</v>
      </c>
      <c r="CP47" s="42" t="str">
        <f t="shared" si="91"/>
        <v>Low Priority Data Gap</v>
      </c>
      <c r="CQ47" s="296"/>
      <c r="CW47" s="230"/>
      <c r="CX47" s="21"/>
      <c r="CY47" s="21"/>
      <c r="CZ47" s="21"/>
      <c r="DA47" s="34"/>
      <c r="DB47" s="181">
        <f t="shared" si="37"/>
        <v>0</v>
      </c>
      <c r="DC47" s="42" t="str">
        <f t="shared" si="92"/>
        <v>Low Priority Data Gap</v>
      </c>
      <c r="DD47" s="43">
        <f t="shared" si="93"/>
        <v>0</v>
      </c>
      <c r="DE47" s="43">
        <f t="shared" si="94"/>
        <v>0</v>
      </c>
      <c r="DF47" s="44"/>
      <c r="DG47" s="44"/>
      <c r="DH47" s="181" t="str">
        <f t="shared" si="29"/>
        <v>0</v>
      </c>
      <c r="DI47" s="42" t="str">
        <f t="shared" si="95"/>
        <v>Low Priority Data Gap</v>
      </c>
      <c r="DJ47" s="296"/>
    </row>
    <row r="48" spans="1:120" ht="367.5" customHeight="1">
      <c r="A48" s="29" t="s">
        <v>430</v>
      </c>
      <c r="B48" s="24" t="s">
        <v>77</v>
      </c>
      <c r="C48" s="24" t="s">
        <v>54</v>
      </c>
      <c r="D48" s="19" t="s">
        <v>94</v>
      </c>
      <c r="E48" s="17">
        <v>45</v>
      </c>
      <c r="F48" s="37" t="s">
        <v>340</v>
      </c>
      <c r="G48" s="21"/>
      <c r="H48" s="21"/>
      <c r="I48" s="21"/>
      <c r="J48" s="34"/>
      <c r="K48" s="181">
        <f t="shared" si="31"/>
        <v>0</v>
      </c>
      <c r="L48" s="42" t="str">
        <f t="shared" si="78"/>
        <v>Low Priority Data Gap</v>
      </c>
      <c r="M48" s="43">
        <f t="shared" si="79"/>
        <v>0</v>
      </c>
      <c r="N48" s="43">
        <f t="shared" si="80"/>
        <v>0</v>
      </c>
      <c r="O48" s="44"/>
      <c r="P48" s="44"/>
      <c r="Q48" s="181" t="str">
        <f t="shared" si="23"/>
        <v>0</v>
      </c>
      <c r="R48" s="42" t="str">
        <f t="shared" si="81"/>
        <v>Low Priority Data Gap</v>
      </c>
      <c r="S48" s="296"/>
      <c r="Y48" s="230"/>
      <c r="Z48" s="21"/>
      <c r="AA48" s="21"/>
      <c r="AB48" s="21"/>
      <c r="AC48" s="34"/>
      <c r="AD48" s="181">
        <f t="shared" si="32"/>
        <v>0</v>
      </c>
      <c r="AE48" s="42" t="str">
        <f t="shared" si="82"/>
        <v>Low Priority Data Gap</v>
      </c>
      <c r="AF48" s="43">
        <f t="shared" si="83"/>
        <v>0</v>
      </c>
      <c r="AG48" s="43">
        <f t="shared" si="84"/>
        <v>0</v>
      </c>
      <c r="AH48" s="44"/>
      <c r="AI48" s="44"/>
      <c r="AJ48" s="181" t="str">
        <f t="shared" si="25"/>
        <v>0</v>
      </c>
      <c r="AK48" s="42" t="str">
        <f t="shared" si="104"/>
        <v>Low Priority Data Gap</v>
      </c>
      <c r="AL48" s="296"/>
      <c r="AR48" s="244"/>
      <c r="AS48" s="21"/>
      <c r="AT48" s="21"/>
      <c r="AU48" s="21"/>
      <c r="AV48" s="34"/>
      <c r="AW48" s="181">
        <f t="shared" si="34"/>
        <v>0</v>
      </c>
      <c r="AX48" s="42" t="str">
        <f t="shared" si="85"/>
        <v>Low Priority Data Gap</v>
      </c>
      <c r="AY48" s="43">
        <f t="shared" si="86"/>
        <v>0</v>
      </c>
      <c r="AZ48" s="43">
        <f t="shared" si="87"/>
        <v>0</v>
      </c>
      <c r="BA48" s="44"/>
      <c r="BB48" s="44"/>
      <c r="BC48" s="181" t="str">
        <f t="shared" si="26"/>
        <v>0</v>
      </c>
      <c r="BD48" s="42" t="str">
        <f t="shared" si="102"/>
        <v>Low Priority Data Gap</v>
      </c>
      <c r="BE48" s="296"/>
      <c r="BK48" s="230"/>
      <c r="BL48" s="403"/>
      <c r="BM48" s="403"/>
      <c r="BN48" s="403"/>
      <c r="BO48" s="404"/>
      <c r="BP48" s="181">
        <f t="shared" si="35"/>
        <v>0</v>
      </c>
      <c r="BQ48" s="42" t="str">
        <f t="shared" si="88"/>
        <v>Low Priority Data Gap</v>
      </c>
      <c r="BR48" s="43">
        <f t="shared" si="89"/>
        <v>0</v>
      </c>
      <c r="BS48" s="43">
        <f t="shared" si="90"/>
        <v>0</v>
      </c>
      <c r="BT48" s="44"/>
      <c r="BU48" s="44"/>
      <c r="BV48" s="181" t="str">
        <f t="shared" si="27"/>
        <v>0</v>
      </c>
      <c r="BW48" s="42" t="str">
        <f t="shared" si="103"/>
        <v>Low Priority Data Gap</v>
      </c>
      <c r="BX48" s="296"/>
      <c r="CD48" s="230"/>
      <c r="CE48" s="21"/>
      <c r="CF48" s="21"/>
      <c r="CG48" s="21"/>
      <c r="CH48" s="34"/>
      <c r="CI48" s="181">
        <f t="shared" si="36"/>
        <v>0</v>
      </c>
      <c r="CJ48" s="42" t="str">
        <f t="shared" si="96"/>
        <v>Low Priority Data Gap</v>
      </c>
      <c r="CK48" s="43">
        <f t="shared" si="97"/>
        <v>0</v>
      </c>
      <c r="CL48" s="43">
        <f t="shared" si="98"/>
        <v>0</v>
      </c>
      <c r="CM48" s="44"/>
      <c r="CN48" s="44"/>
      <c r="CO48" s="181" t="str">
        <f t="shared" si="28"/>
        <v>0</v>
      </c>
      <c r="CP48" s="42" t="str">
        <f t="shared" si="91"/>
        <v>Low Priority Data Gap</v>
      </c>
      <c r="CQ48" s="296"/>
      <c r="CW48" s="230"/>
      <c r="CX48" s="21"/>
      <c r="CY48" s="21"/>
      <c r="CZ48" s="21"/>
      <c r="DA48" s="34"/>
      <c r="DB48" s="181">
        <f t="shared" si="37"/>
        <v>0</v>
      </c>
      <c r="DC48" s="42" t="str">
        <f t="shared" si="92"/>
        <v>Low Priority Data Gap</v>
      </c>
      <c r="DD48" s="43">
        <f t="shared" si="93"/>
        <v>0</v>
      </c>
      <c r="DE48" s="43">
        <f t="shared" si="94"/>
        <v>0</v>
      </c>
      <c r="DF48" s="44"/>
      <c r="DG48" s="44"/>
      <c r="DH48" s="181" t="str">
        <f t="shared" si="29"/>
        <v>0</v>
      </c>
      <c r="DI48" s="42" t="str">
        <f t="shared" si="95"/>
        <v>Low Priority Data Gap</v>
      </c>
      <c r="DJ48" s="296"/>
    </row>
    <row r="49" spans="1:120" ht="88.25" customHeight="1">
      <c r="A49" s="31" t="s">
        <v>326</v>
      </c>
      <c r="B49" s="24" t="s">
        <v>77</v>
      </c>
      <c r="C49" s="24" t="s">
        <v>54</v>
      </c>
      <c r="D49" s="19" t="s">
        <v>95</v>
      </c>
      <c r="E49" s="17">
        <v>46</v>
      </c>
      <c r="F49" s="37"/>
      <c r="G49" s="21"/>
      <c r="H49" s="21"/>
      <c r="I49" s="21"/>
      <c r="J49" s="21"/>
      <c r="K49" s="181">
        <f t="shared" si="31"/>
        <v>0</v>
      </c>
      <c r="L49" s="42" t="str">
        <f t="shared" si="78"/>
        <v>Low Priority Data Gap</v>
      </c>
      <c r="M49" s="43">
        <f t="shared" si="79"/>
        <v>0</v>
      </c>
      <c r="N49" s="43">
        <f t="shared" si="80"/>
        <v>0</v>
      </c>
      <c r="O49" s="44"/>
      <c r="P49" s="44"/>
      <c r="Q49" s="181" t="str">
        <f t="shared" si="23"/>
        <v>0</v>
      </c>
      <c r="R49" s="42" t="str">
        <f t="shared" si="81"/>
        <v>Low Priority Data Gap</v>
      </c>
      <c r="S49" s="296"/>
      <c r="Y49" s="230"/>
      <c r="Z49" s="21"/>
      <c r="AA49" s="21"/>
      <c r="AB49" s="21"/>
      <c r="AC49" s="21"/>
      <c r="AD49" s="181">
        <f t="shared" si="32"/>
        <v>0</v>
      </c>
      <c r="AE49" s="42" t="str">
        <f t="shared" si="82"/>
        <v>Low Priority Data Gap</v>
      </c>
      <c r="AF49" s="43">
        <f t="shared" si="83"/>
        <v>0</v>
      </c>
      <c r="AG49" s="43">
        <f t="shared" si="84"/>
        <v>0</v>
      </c>
      <c r="AH49" s="44"/>
      <c r="AI49" s="44"/>
      <c r="AJ49" s="181" t="str">
        <f t="shared" si="25"/>
        <v>0</v>
      </c>
      <c r="AK49" s="42" t="str">
        <f t="shared" si="104"/>
        <v>Low Priority Data Gap</v>
      </c>
      <c r="AL49" s="296"/>
      <c r="AR49" s="244"/>
      <c r="AS49" s="21"/>
      <c r="AT49" s="21"/>
      <c r="AU49" s="21"/>
      <c r="AV49" s="21"/>
      <c r="AW49" s="181">
        <f t="shared" si="34"/>
        <v>0</v>
      </c>
      <c r="AX49" s="42" t="str">
        <f t="shared" si="85"/>
        <v>Low Priority Data Gap</v>
      </c>
      <c r="AY49" s="43">
        <f t="shared" si="86"/>
        <v>0</v>
      </c>
      <c r="AZ49" s="43">
        <f t="shared" si="87"/>
        <v>0</v>
      </c>
      <c r="BA49" s="44"/>
      <c r="BB49" s="44"/>
      <c r="BC49" s="181" t="str">
        <f t="shared" si="26"/>
        <v>0</v>
      </c>
      <c r="BD49" s="42" t="str">
        <f t="shared" si="102"/>
        <v>Low Priority Data Gap</v>
      </c>
      <c r="BE49" s="296"/>
      <c r="BK49" s="230"/>
      <c r="BL49" s="403"/>
      <c r="BM49" s="403"/>
      <c r="BN49" s="403"/>
      <c r="BO49" s="403"/>
      <c r="BP49" s="181">
        <f t="shared" si="35"/>
        <v>0</v>
      </c>
      <c r="BQ49" s="42" t="str">
        <f t="shared" si="88"/>
        <v>Low Priority Data Gap</v>
      </c>
      <c r="BR49" s="43">
        <f t="shared" si="89"/>
        <v>0</v>
      </c>
      <c r="BS49" s="43">
        <f t="shared" si="90"/>
        <v>0</v>
      </c>
      <c r="BT49" s="44"/>
      <c r="BU49" s="44"/>
      <c r="BV49" s="181" t="str">
        <f t="shared" si="27"/>
        <v>0</v>
      </c>
      <c r="BW49" s="42" t="str">
        <f t="shared" si="103"/>
        <v>Low Priority Data Gap</v>
      </c>
      <c r="BX49" s="296"/>
      <c r="CD49" s="230"/>
      <c r="CE49" s="21"/>
      <c r="CF49" s="21"/>
      <c r="CG49" s="21"/>
      <c r="CH49" s="21"/>
      <c r="CI49" s="181">
        <f t="shared" si="36"/>
        <v>0</v>
      </c>
      <c r="CJ49" s="42" t="str">
        <f t="shared" si="96"/>
        <v>Low Priority Data Gap</v>
      </c>
      <c r="CK49" s="43">
        <f t="shared" si="97"/>
        <v>0</v>
      </c>
      <c r="CL49" s="43">
        <f t="shared" si="98"/>
        <v>0</v>
      </c>
      <c r="CM49" s="44"/>
      <c r="CN49" s="44"/>
      <c r="CO49" s="181" t="str">
        <f t="shared" si="28"/>
        <v>0</v>
      </c>
      <c r="CP49" s="42" t="str">
        <f t="shared" si="91"/>
        <v>Low Priority Data Gap</v>
      </c>
      <c r="CQ49" s="296"/>
      <c r="CW49" s="230"/>
      <c r="CX49" s="21"/>
      <c r="CY49" s="21"/>
      <c r="CZ49" s="21"/>
      <c r="DA49" s="21"/>
      <c r="DB49" s="181">
        <f t="shared" si="37"/>
        <v>0</v>
      </c>
      <c r="DC49" s="42" t="str">
        <f t="shared" si="92"/>
        <v>Low Priority Data Gap</v>
      </c>
      <c r="DD49" s="43">
        <f t="shared" si="93"/>
        <v>0</v>
      </c>
      <c r="DE49" s="43">
        <f t="shared" si="94"/>
        <v>0</v>
      </c>
      <c r="DF49" s="44"/>
      <c r="DG49" s="44"/>
      <c r="DH49" s="181" t="str">
        <f t="shared" si="29"/>
        <v>0</v>
      </c>
      <c r="DI49" s="42" t="str">
        <f t="shared" si="95"/>
        <v>Low Priority Data Gap</v>
      </c>
      <c r="DJ49" s="296"/>
    </row>
    <row r="50" spans="1:120" ht="175.5" customHeight="1">
      <c r="A50" s="29" t="s">
        <v>162</v>
      </c>
      <c r="B50" s="24" t="s">
        <v>96</v>
      </c>
      <c r="C50" s="24" t="s">
        <v>39</v>
      </c>
      <c r="D50" s="19" t="s">
        <v>97</v>
      </c>
      <c r="E50" s="17">
        <v>47</v>
      </c>
      <c r="F50" s="37" t="s">
        <v>459</v>
      </c>
      <c r="G50" s="21">
        <v>1</v>
      </c>
      <c r="H50" s="21">
        <v>1</v>
      </c>
      <c r="I50" s="21">
        <v>1</v>
      </c>
      <c r="J50" s="21"/>
      <c r="K50" s="181">
        <f t="shared" si="31"/>
        <v>1</v>
      </c>
      <c r="L50" s="42" t="str">
        <f t="shared" si="78"/>
        <v>Very Low</v>
      </c>
      <c r="M50" s="43">
        <f t="shared" si="79"/>
        <v>1</v>
      </c>
      <c r="N50" s="43">
        <f t="shared" si="80"/>
        <v>1</v>
      </c>
      <c r="O50" s="44">
        <v>3</v>
      </c>
      <c r="P50" s="44">
        <v>3</v>
      </c>
      <c r="Q50" s="181" t="str">
        <f t="shared" si="23"/>
        <v>13</v>
      </c>
      <c r="R50" s="394" t="str">
        <f t="shared" si="81"/>
        <v>Very Low</v>
      </c>
      <c r="S50" s="296" t="s">
        <v>181</v>
      </c>
      <c r="T50" s="300" t="s">
        <v>182</v>
      </c>
      <c r="Y50" s="230"/>
      <c r="Z50" s="21">
        <v>1</v>
      </c>
      <c r="AA50" s="21">
        <v>1</v>
      </c>
      <c r="AB50" s="21">
        <v>1</v>
      </c>
      <c r="AC50" s="21"/>
      <c r="AD50" s="181">
        <f t="shared" si="32"/>
        <v>1</v>
      </c>
      <c r="AE50" s="42" t="str">
        <f t="shared" si="82"/>
        <v>Very Low</v>
      </c>
      <c r="AF50" s="43">
        <f t="shared" si="83"/>
        <v>1</v>
      </c>
      <c r="AG50" s="43">
        <f t="shared" si="84"/>
        <v>1</v>
      </c>
      <c r="AH50" s="44">
        <v>3</v>
      </c>
      <c r="AI50" s="44">
        <v>3</v>
      </c>
      <c r="AJ50" s="181" t="str">
        <f t="shared" si="25"/>
        <v>13</v>
      </c>
      <c r="AK50" s="394" t="str">
        <f t="shared" si="104"/>
        <v>Very Low</v>
      </c>
      <c r="AL50" s="296" t="s">
        <v>181</v>
      </c>
      <c r="AM50" s="300" t="s">
        <v>182</v>
      </c>
      <c r="AR50" s="244"/>
      <c r="AS50" s="21">
        <v>1</v>
      </c>
      <c r="AT50" s="21">
        <v>1</v>
      </c>
      <c r="AU50" s="21">
        <v>1</v>
      </c>
      <c r="AV50" s="21"/>
      <c r="AW50" s="181">
        <f t="shared" si="34"/>
        <v>2</v>
      </c>
      <c r="AX50" s="397" t="s">
        <v>34</v>
      </c>
      <c r="AY50" s="398">
        <v>2</v>
      </c>
      <c r="AZ50" s="398">
        <v>2</v>
      </c>
      <c r="BA50" s="399">
        <v>3</v>
      </c>
      <c r="BB50" s="399">
        <v>3</v>
      </c>
      <c r="BC50" s="181" t="str">
        <f t="shared" si="26"/>
        <v>23</v>
      </c>
      <c r="BD50" s="400" t="s">
        <v>34</v>
      </c>
      <c r="BE50" s="296" t="s">
        <v>181</v>
      </c>
      <c r="BF50" s="300" t="s">
        <v>182</v>
      </c>
      <c r="BK50" s="230"/>
      <c r="BL50" s="403">
        <v>1</v>
      </c>
      <c r="BM50" s="403">
        <v>1</v>
      </c>
      <c r="BN50" s="403">
        <v>1</v>
      </c>
      <c r="BO50" s="403"/>
      <c r="BP50" s="181">
        <f t="shared" si="35"/>
        <v>1</v>
      </c>
      <c r="BQ50" s="42" t="str">
        <f t="shared" si="88"/>
        <v>Very Low</v>
      </c>
      <c r="BR50" s="43">
        <f t="shared" si="89"/>
        <v>1</v>
      </c>
      <c r="BS50" s="43">
        <f t="shared" si="90"/>
        <v>1</v>
      </c>
      <c r="BT50" s="44">
        <v>3</v>
      </c>
      <c r="BU50" s="44">
        <v>3</v>
      </c>
      <c r="BV50" s="181" t="str">
        <f t="shared" si="27"/>
        <v>13</v>
      </c>
      <c r="BW50" s="394" t="str">
        <f t="shared" si="103"/>
        <v>Very Low</v>
      </c>
      <c r="BX50" s="296" t="s">
        <v>181</v>
      </c>
      <c r="BY50" s="300" t="s">
        <v>182</v>
      </c>
      <c r="CD50" s="230"/>
      <c r="CE50" s="403">
        <v>1</v>
      </c>
      <c r="CF50" s="403">
        <v>1</v>
      </c>
      <c r="CG50" s="403">
        <v>1</v>
      </c>
      <c r="CH50" s="403"/>
      <c r="CI50" s="181">
        <f t="shared" si="36"/>
        <v>1</v>
      </c>
      <c r="CJ50" s="42" t="str">
        <f t="shared" ref="CJ50:CJ51" si="105">VLOOKUP(CK50*CG50,biorisk,3,FALSE)</f>
        <v>Very Low</v>
      </c>
      <c r="CK50" s="43">
        <f t="shared" ref="CK50:CK51" si="106">VLOOKUP(CE50*CF50,likelihood,2,FALSE)</f>
        <v>1</v>
      </c>
      <c r="CL50" s="43">
        <f t="shared" ref="CL50:CL51" si="107">VLOOKUP(CK50*CG50,biorisk,2,FALSE)</f>
        <v>1</v>
      </c>
      <c r="CM50" s="44">
        <v>3</v>
      </c>
      <c r="CN50" s="44">
        <v>3</v>
      </c>
      <c r="CO50" s="181" t="str">
        <f t="shared" si="28"/>
        <v>13</v>
      </c>
      <c r="CP50" s="394" t="str">
        <f t="shared" ref="CP50:CP51" si="108">VLOOKUP(CL50&amp;CN50,futurerisk,3,FALSE)</f>
        <v>Very Low</v>
      </c>
      <c r="CQ50" s="296" t="s">
        <v>181</v>
      </c>
      <c r="CR50" s="300" t="s">
        <v>182</v>
      </c>
      <c r="CW50" s="230"/>
      <c r="CX50" s="403">
        <v>1</v>
      </c>
      <c r="CY50" s="403">
        <v>1</v>
      </c>
      <c r="CZ50" s="403">
        <v>1</v>
      </c>
      <c r="DA50" s="403"/>
      <c r="DB50" s="181">
        <f t="shared" si="37"/>
        <v>1</v>
      </c>
      <c r="DC50" s="42" t="str">
        <f t="shared" ref="DC50:DC51" si="109">VLOOKUP(DD50*CZ50,biorisk,3,FALSE)</f>
        <v>Very Low</v>
      </c>
      <c r="DD50" s="43">
        <f t="shared" ref="DD50:DD51" si="110">VLOOKUP(CX50*CY50,likelihood,2,FALSE)</f>
        <v>1</v>
      </c>
      <c r="DE50" s="43">
        <f t="shared" ref="DE50:DE51" si="111">VLOOKUP(DD50*CZ50,biorisk,2,FALSE)</f>
        <v>1</v>
      </c>
      <c r="DF50" s="44">
        <v>3</v>
      </c>
      <c r="DG50" s="44">
        <v>3</v>
      </c>
      <c r="DH50" s="181" t="str">
        <f t="shared" si="29"/>
        <v>13</v>
      </c>
      <c r="DI50" s="394" t="str">
        <f t="shared" ref="DI50:DI51" si="112">VLOOKUP(DE50&amp;DG50,futurerisk,3,FALSE)</f>
        <v>Very Low</v>
      </c>
      <c r="DJ50" s="296" t="s">
        <v>181</v>
      </c>
      <c r="DK50" s="300" t="s">
        <v>182</v>
      </c>
    </row>
    <row r="51" spans="1:120" ht="88.25" customHeight="1">
      <c r="A51" s="29" t="s">
        <v>162</v>
      </c>
      <c r="B51" s="24" t="s">
        <v>96</v>
      </c>
      <c r="C51" s="24" t="s">
        <v>39</v>
      </c>
      <c r="D51" s="19" t="s">
        <v>98</v>
      </c>
      <c r="E51" s="17">
        <v>48</v>
      </c>
      <c r="F51" s="37" t="s">
        <v>470</v>
      </c>
      <c r="G51" s="21">
        <v>1</v>
      </c>
      <c r="H51" s="21">
        <v>1</v>
      </c>
      <c r="I51" s="21">
        <v>1</v>
      </c>
      <c r="J51" s="21"/>
      <c r="K51" s="181">
        <f t="shared" si="31"/>
        <v>1</v>
      </c>
      <c r="L51" s="42" t="str">
        <f t="shared" si="78"/>
        <v>Very Low</v>
      </c>
      <c r="M51" s="43">
        <f t="shared" si="79"/>
        <v>1</v>
      </c>
      <c r="N51" s="43">
        <f t="shared" si="80"/>
        <v>1</v>
      </c>
      <c r="O51" s="44">
        <v>3</v>
      </c>
      <c r="P51" s="44">
        <v>3</v>
      </c>
      <c r="Q51" s="181" t="str">
        <f t="shared" si="23"/>
        <v>13</v>
      </c>
      <c r="R51" s="394" t="str">
        <f t="shared" si="81"/>
        <v>Very Low</v>
      </c>
      <c r="S51" s="296" t="s">
        <v>181</v>
      </c>
      <c r="T51" s="300" t="s">
        <v>182</v>
      </c>
      <c r="Y51" s="230"/>
      <c r="Z51" s="21">
        <v>1</v>
      </c>
      <c r="AA51" s="21">
        <v>1</v>
      </c>
      <c r="AB51" s="21">
        <v>1</v>
      </c>
      <c r="AC51" s="21"/>
      <c r="AD51" s="181">
        <f t="shared" si="32"/>
        <v>1</v>
      </c>
      <c r="AE51" s="42" t="str">
        <f t="shared" si="82"/>
        <v>Very Low</v>
      </c>
      <c r="AF51" s="43">
        <f t="shared" si="83"/>
        <v>1</v>
      </c>
      <c r="AG51" s="43">
        <f t="shared" si="84"/>
        <v>1</v>
      </c>
      <c r="AH51" s="44">
        <v>3</v>
      </c>
      <c r="AI51" s="44">
        <v>3</v>
      </c>
      <c r="AJ51" s="181" t="str">
        <f t="shared" si="25"/>
        <v>13</v>
      </c>
      <c r="AK51" s="394" t="str">
        <f t="shared" si="104"/>
        <v>Very Low</v>
      </c>
      <c r="AL51" s="296" t="s">
        <v>181</v>
      </c>
      <c r="AM51" s="300" t="s">
        <v>182</v>
      </c>
      <c r="AR51" s="244"/>
      <c r="AS51" s="21">
        <v>1</v>
      </c>
      <c r="AT51" s="21">
        <v>1</v>
      </c>
      <c r="AU51" s="21">
        <v>1</v>
      </c>
      <c r="AV51" s="21"/>
      <c r="AW51" s="181">
        <f t="shared" si="34"/>
        <v>2</v>
      </c>
      <c r="AX51" s="397" t="s">
        <v>34</v>
      </c>
      <c r="AY51" s="398">
        <v>2</v>
      </c>
      <c r="AZ51" s="398">
        <v>2</v>
      </c>
      <c r="BA51" s="399">
        <v>3</v>
      </c>
      <c r="BB51" s="399">
        <v>3</v>
      </c>
      <c r="BC51" s="181" t="str">
        <f t="shared" si="26"/>
        <v>23</v>
      </c>
      <c r="BD51" s="400" t="s">
        <v>34</v>
      </c>
      <c r="BE51" s="296" t="s">
        <v>181</v>
      </c>
      <c r="BF51" s="300" t="s">
        <v>182</v>
      </c>
      <c r="BK51" s="230"/>
      <c r="BL51" s="403">
        <v>1</v>
      </c>
      <c r="BM51" s="403">
        <v>1</v>
      </c>
      <c r="BN51" s="403">
        <v>1</v>
      </c>
      <c r="BO51" s="403"/>
      <c r="BP51" s="181">
        <f t="shared" si="35"/>
        <v>1</v>
      </c>
      <c r="BQ51" s="42" t="str">
        <f t="shared" si="88"/>
        <v>Very Low</v>
      </c>
      <c r="BR51" s="43">
        <f t="shared" si="89"/>
        <v>1</v>
      </c>
      <c r="BS51" s="43">
        <f t="shared" si="90"/>
        <v>1</v>
      </c>
      <c r="BT51" s="44">
        <v>3</v>
      </c>
      <c r="BU51" s="44">
        <v>3</v>
      </c>
      <c r="BV51" s="181" t="str">
        <f t="shared" si="27"/>
        <v>13</v>
      </c>
      <c r="BW51" s="394" t="str">
        <f t="shared" si="103"/>
        <v>Very Low</v>
      </c>
      <c r="BX51" s="296" t="s">
        <v>181</v>
      </c>
      <c r="BY51" s="300" t="s">
        <v>182</v>
      </c>
      <c r="CD51" s="230"/>
      <c r="CE51" s="403">
        <v>1</v>
      </c>
      <c r="CF51" s="403">
        <v>1</v>
      </c>
      <c r="CG51" s="403">
        <v>1</v>
      </c>
      <c r="CH51" s="403"/>
      <c r="CI51" s="181">
        <f t="shared" si="36"/>
        <v>1</v>
      </c>
      <c r="CJ51" s="42" t="str">
        <f t="shared" si="105"/>
        <v>Very Low</v>
      </c>
      <c r="CK51" s="43">
        <f t="shared" si="106"/>
        <v>1</v>
      </c>
      <c r="CL51" s="43">
        <f t="shared" si="107"/>
        <v>1</v>
      </c>
      <c r="CM51" s="44">
        <v>3</v>
      </c>
      <c r="CN51" s="44">
        <v>3</v>
      </c>
      <c r="CO51" s="181" t="str">
        <f t="shared" si="28"/>
        <v>13</v>
      </c>
      <c r="CP51" s="394" t="str">
        <f t="shared" si="108"/>
        <v>Very Low</v>
      </c>
      <c r="CQ51" s="296" t="s">
        <v>181</v>
      </c>
      <c r="CR51" s="300" t="s">
        <v>182</v>
      </c>
      <c r="CW51" s="230"/>
      <c r="CX51" s="403">
        <v>1</v>
      </c>
      <c r="CY51" s="403">
        <v>1</v>
      </c>
      <c r="CZ51" s="403">
        <v>1</v>
      </c>
      <c r="DA51" s="403"/>
      <c r="DB51" s="181">
        <f t="shared" si="37"/>
        <v>1</v>
      </c>
      <c r="DC51" s="42" t="str">
        <f t="shared" si="109"/>
        <v>Very Low</v>
      </c>
      <c r="DD51" s="43">
        <f t="shared" si="110"/>
        <v>1</v>
      </c>
      <c r="DE51" s="43">
        <f t="shared" si="111"/>
        <v>1</v>
      </c>
      <c r="DF51" s="44">
        <v>3</v>
      </c>
      <c r="DG51" s="44">
        <v>3</v>
      </c>
      <c r="DH51" s="181" t="str">
        <f t="shared" si="29"/>
        <v>13</v>
      </c>
      <c r="DI51" s="394" t="str">
        <f t="shared" si="112"/>
        <v>Very Low</v>
      </c>
      <c r="DJ51" s="296" t="s">
        <v>181</v>
      </c>
      <c r="DK51" s="300" t="s">
        <v>182</v>
      </c>
    </row>
    <row r="52" spans="1:120" ht="88.25" customHeight="1">
      <c r="A52" s="29" t="s">
        <v>162</v>
      </c>
      <c r="B52" s="24" t="s">
        <v>96</v>
      </c>
      <c r="C52" s="24" t="s">
        <v>39</v>
      </c>
      <c r="D52" s="19" t="s">
        <v>99</v>
      </c>
      <c r="E52" s="17">
        <v>49</v>
      </c>
      <c r="F52" s="37" t="s">
        <v>476</v>
      </c>
      <c r="G52" s="21"/>
      <c r="H52" s="21"/>
      <c r="I52" s="21"/>
      <c r="J52" s="34"/>
      <c r="K52" s="181">
        <f t="shared" si="31"/>
        <v>0</v>
      </c>
      <c r="L52" s="42" t="str">
        <f t="shared" si="78"/>
        <v>Low Priority Data Gap</v>
      </c>
      <c r="M52" s="43">
        <f t="shared" si="79"/>
        <v>0</v>
      </c>
      <c r="N52" s="43">
        <f t="shared" si="80"/>
        <v>0</v>
      </c>
      <c r="O52" s="45"/>
      <c r="P52" s="44"/>
      <c r="Q52" s="181" t="str">
        <f t="shared" si="23"/>
        <v>0</v>
      </c>
      <c r="R52" s="42" t="str">
        <f t="shared" si="81"/>
        <v>Low Priority Data Gap</v>
      </c>
      <c r="S52" s="296"/>
      <c r="Y52" s="230"/>
      <c r="Z52" s="21"/>
      <c r="AA52" s="21"/>
      <c r="AB52" s="21"/>
      <c r="AC52" s="34"/>
      <c r="AD52" s="181">
        <f t="shared" si="32"/>
        <v>0</v>
      </c>
      <c r="AE52" s="42" t="str">
        <f t="shared" si="82"/>
        <v>Low Priority Data Gap</v>
      </c>
      <c r="AF52" s="43">
        <f t="shared" si="83"/>
        <v>0</v>
      </c>
      <c r="AG52" s="43">
        <f t="shared" si="84"/>
        <v>0</v>
      </c>
      <c r="AH52" s="45"/>
      <c r="AI52" s="44"/>
      <c r="AJ52" s="181" t="str">
        <f t="shared" si="25"/>
        <v>0</v>
      </c>
      <c r="AK52" s="42" t="str">
        <f t="shared" si="104"/>
        <v>Low Priority Data Gap</v>
      </c>
      <c r="AL52" s="296"/>
      <c r="AR52" s="244"/>
      <c r="AS52" s="21"/>
      <c r="AT52" s="21"/>
      <c r="AU52" s="21"/>
      <c r="AV52" s="34"/>
      <c r="AW52" s="181">
        <f t="shared" si="34"/>
        <v>0</v>
      </c>
      <c r="AX52" s="42" t="str">
        <f t="shared" si="85"/>
        <v>Low Priority Data Gap</v>
      </c>
      <c r="AY52" s="43">
        <f t="shared" si="86"/>
        <v>0</v>
      </c>
      <c r="AZ52" s="43">
        <f t="shared" si="87"/>
        <v>0</v>
      </c>
      <c r="BA52" s="45"/>
      <c r="BB52" s="44"/>
      <c r="BC52" s="181" t="str">
        <f t="shared" si="26"/>
        <v>0</v>
      </c>
      <c r="BD52" s="42" t="str">
        <f t="shared" si="102"/>
        <v>Low Priority Data Gap</v>
      </c>
      <c r="BE52" s="296"/>
      <c r="BK52" s="230"/>
      <c r="BL52" s="403"/>
      <c r="BM52" s="403"/>
      <c r="BN52" s="403"/>
      <c r="BO52" s="404"/>
      <c r="BP52" s="181">
        <f t="shared" si="35"/>
        <v>0</v>
      </c>
      <c r="BQ52" s="42" t="str">
        <f t="shared" si="88"/>
        <v>Low Priority Data Gap</v>
      </c>
      <c r="BR52" s="43">
        <f t="shared" si="89"/>
        <v>0</v>
      </c>
      <c r="BS52" s="43">
        <f t="shared" si="90"/>
        <v>0</v>
      </c>
      <c r="BT52" s="45"/>
      <c r="BU52" s="44"/>
      <c r="BV52" s="181" t="str">
        <f t="shared" si="27"/>
        <v>0</v>
      </c>
      <c r="BW52" s="42" t="str">
        <f t="shared" si="103"/>
        <v>Low Priority Data Gap</v>
      </c>
      <c r="BX52" s="296"/>
      <c r="CD52" s="230"/>
      <c r="CE52" s="21"/>
      <c r="CF52" s="21"/>
      <c r="CG52" s="21"/>
      <c r="CH52" s="34"/>
      <c r="CI52" s="181">
        <f t="shared" si="36"/>
        <v>0</v>
      </c>
      <c r="CJ52" s="42" t="str">
        <f t="shared" si="96"/>
        <v>Low Priority Data Gap</v>
      </c>
      <c r="CK52" s="43">
        <f t="shared" si="97"/>
        <v>0</v>
      </c>
      <c r="CL52" s="43">
        <f t="shared" si="98"/>
        <v>0</v>
      </c>
      <c r="CM52" s="45"/>
      <c r="CN52" s="44"/>
      <c r="CO52" s="181" t="str">
        <f t="shared" si="28"/>
        <v>0</v>
      </c>
      <c r="CP52" s="42" t="str">
        <f t="shared" si="91"/>
        <v>Low Priority Data Gap</v>
      </c>
      <c r="CQ52" s="296"/>
      <c r="CW52" s="230"/>
      <c r="CX52" s="21"/>
      <c r="CY52" s="21"/>
      <c r="CZ52" s="21"/>
      <c r="DA52" s="34"/>
      <c r="DB52" s="181">
        <f t="shared" si="37"/>
        <v>0</v>
      </c>
      <c r="DC52" s="42" t="str">
        <f t="shared" si="92"/>
        <v>Low Priority Data Gap</v>
      </c>
      <c r="DD52" s="43">
        <f t="shared" si="93"/>
        <v>0</v>
      </c>
      <c r="DE52" s="43">
        <f t="shared" si="94"/>
        <v>0</v>
      </c>
      <c r="DF52" s="45"/>
      <c r="DG52" s="44"/>
      <c r="DH52" s="181" t="str">
        <f t="shared" si="29"/>
        <v>0</v>
      </c>
      <c r="DI52" s="42" t="str">
        <f t="shared" si="95"/>
        <v>Low Priority Data Gap</v>
      </c>
      <c r="DJ52" s="296"/>
    </row>
    <row r="53" spans="1:120" ht="261.75" customHeight="1">
      <c r="A53" s="29" t="s">
        <v>162</v>
      </c>
      <c r="B53" s="24" t="s">
        <v>96</v>
      </c>
      <c r="C53" s="24" t="s">
        <v>39</v>
      </c>
      <c r="D53" s="15" t="s">
        <v>100</v>
      </c>
      <c r="E53" s="96">
        <v>50</v>
      </c>
      <c r="F53" s="37" t="s">
        <v>349</v>
      </c>
      <c r="G53" s="21">
        <v>4</v>
      </c>
      <c r="H53" s="21">
        <v>5</v>
      </c>
      <c r="I53" s="21">
        <v>3</v>
      </c>
      <c r="J53" s="34" t="s">
        <v>164</v>
      </c>
      <c r="K53" s="181">
        <f t="shared" si="31"/>
        <v>15</v>
      </c>
      <c r="L53" s="42" t="str">
        <f t="shared" si="78"/>
        <v>High</v>
      </c>
      <c r="M53" s="43">
        <f t="shared" si="79"/>
        <v>5</v>
      </c>
      <c r="N53" s="43">
        <f t="shared" si="80"/>
        <v>4</v>
      </c>
      <c r="O53" s="45">
        <v>3</v>
      </c>
      <c r="P53" s="44">
        <v>4</v>
      </c>
      <c r="Q53" s="181" t="str">
        <f t="shared" si="23"/>
        <v>44</v>
      </c>
      <c r="R53" s="42" t="str">
        <f t="shared" si="81"/>
        <v>Very High</v>
      </c>
      <c r="S53" s="296"/>
      <c r="T53" s="188" t="s">
        <v>863</v>
      </c>
      <c r="Y53" s="230"/>
      <c r="Z53" s="21">
        <v>3</v>
      </c>
      <c r="AA53" s="21">
        <v>5</v>
      </c>
      <c r="AB53" s="21">
        <v>2</v>
      </c>
      <c r="AC53" s="34" t="s">
        <v>164</v>
      </c>
      <c r="AD53" s="181">
        <f t="shared" si="32"/>
        <v>8</v>
      </c>
      <c r="AE53" s="42" t="str">
        <f t="shared" si="82"/>
        <v>Moderate</v>
      </c>
      <c r="AF53" s="43">
        <f t="shared" si="83"/>
        <v>4</v>
      </c>
      <c r="AG53" s="43">
        <f t="shared" si="84"/>
        <v>3</v>
      </c>
      <c r="AH53" s="45">
        <v>3</v>
      </c>
      <c r="AI53" s="44">
        <v>4</v>
      </c>
      <c r="AJ53" s="181" t="str">
        <f t="shared" si="25"/>
        <v>34</v>
      </c>
      <c r="AK53" s="42" t="str">
        <f t="shared" si="104"/>
        <v>High</v>
      </c>
      <c r="AL53" s="296"/>
      <c r="AM53" s="243" t="s">
        <v>864</v>
      </c>
      <c r="AR53" s="244"/>
      <c r="AS53" s="21">
        <v>2</v>
      </c>
      <c r="AT53" s="21">
        <v>5</v>
      </c>
      <c r="AU53" s="21">
        <v>1</v>
      </c>
      <c r="AV53" s="34" t="s">
        <v>164</v>
      </c>
      <c r="AW53" s="181">
        <f t="shared" si="34"/>
        <v>3</v>
      </c>
      <c r="AX53" s="42" t="str">
        <f t="shared" si="85"/>
        <v>Very Low</v>
      </c>
      <c r="AY53" s="43">
        <f t="shared" si="86"/>
        <v>3</v>
      </c>
      <c r="AZ53" s="43">
        <f t="shared" si="87"/>
        <v>1</v>
      </c>
      <c r="BA53" s="45">
        <v>3</v>
      </c>
      <c r="BB53" s="44">
        <v>4</v>
      </c>
      <c r="BC53" s="181" t="str">
        <f t="shared" si="26"/>
        <v>14</v>
      </c>
      <c r="BD53" s="42" t="str">
        <f t="shared" si="102"/>
        <v>Low</v>
      </c>
      <c r="BE53" s="296"/>
      <c r="BF53" s="188" t="s">
        <v>865</v>
      </c>
      <c r="BK53" s="230"/>
      <c r="BL53" s="403">
        <v>3</v>
      </c>
      <c r="BM53" s="403">
        <v>5</v>
      </c>
      <c r="BN53" s="403">
        <v>2</v>
      </c>
      <c r="BO53" s="404" t="s">
        <v>164</v>
      </c>
      <c r="BP53" s="181">
        <f t="shared" si="35"/>
        <v>8</v>
      </c>
      <c r="BQ53" s="42" t="str">
        <f t="shared" si="88"/>
        <v>Moderate</v>
      </c>
      <c r="BR53" s="43">
        <f t="shared" si="89"/>
        <v>4</v>
      </c>
      <c r="BS53" s="43">
        <f t="shared" si="90"/>
        <v>3</v>
      </c>
      <c r="BT53" s="45">
        <v>3</v>
      </c>
      <c r="BU53" s="44">
        <v>4</v>
      </c>
      <c r="BV53" s="181" t="str">
        <f t="shared" si="27"/>
        <v>34</v>
      </c>
      <c r="BW53" s="42" t="str">
        <f t="shared" si="103"/>
        <v>High</v>
      </c>
      <c r="BX53" s="296"/>
      <c r="BY53" s="188" t="s">
        <v>866</v>
      </c>
      <c r="CD53" s="230"/>
      <c r="CE53" s="21">
        <v>2</v>
      </c>
      <c r="CF53" s="21">
        <v>5</v>
      </c>
      <c r="CG53" s="21">
        <v>1</v>
      </c>
      <c r="CH53" s="34" t="s">
        <v>164</v>
      </c>
      <c r="CI53" s="181">
        <f t="shared" si="36"/>
        <v>3</v>
      </c>
      <c r="CJ53" s="42" t="str">
        <f t="shared" si="96"/>
        <v>Very Low</v>
      </c>
      <c r="CK53" s="43">
        <f t="shared" si="97"/>
        <v>3</v>
      </c>
      <c r="CL53" s="43">
        <f t="shared" si="98"/>
        <v>1</v>
      </c>
      <c r="CM53" s="45">
        <v>3</v>
      </c>
      <c r="CN53" s="44">
        <v>4</v>
      </c>
      <c r="CO53" s="181" t="str">
        <f t="shared" si="28"/>
        <v>14</v>
      </c>
      <c r="CP53" s="42" t="str">
        <f t="shared" si="91"/>
        <v>Low</v>
      </c>
      <c r="CQ53" s="296"/>
      <c r="CR53" s="188" t="s">
        <v>867</v>
      </c>
      <c r="CW53" s="230"/>
      <c r="CX53" s="21">
        <v>2</v>
      </c>
      <c r="CY53" s="21">
        <v>5</v>
      </c>
      <c r="CZ53" s="21">
        <v>1</v>
      </c>
      <c r="DA53" s="34" t="s">
        <v>164</v>
      </c>
      <c r="DB53" s="181">
        <f t="shared" si="37"/>
        <v>3</v>
      </c>
      <c r="DC53" s="42" t="str">
        <f t="shared" si="92"/>
        <v>Very Low</v>
      </c>
      <c r="DD53" s="43">
        <f t="shared" si="93"/>
        <v>3</v>
      </c>
      <c r="DE53" s="43">
        <f t="shared" si="94"/>
        <v>1</v>
      </c>
      <c r="DF53" s="45">
        <v>3</v>
      </c>
      <c r="DG53" s="44">
        <v>4</v>
      </c>
      <c r="DH53" s="181" t="str">
        <f t="shared" si="29"/>
        <v>14</v>
      </c>
      <c r="DI53" s="42" t="str">
        <f t="shared" si="95"/>
        <v>Low</v>
      </c>
      <c r="DJ53" s="296"/>
      <c r="DK53" s="188" t="s">
        <v>868</v>
      </c>
    </row>
    <row r="54" spans="1:120" ht="216.75" customHeight="1">
      <c r="A54" s="29" t="s">
        <v>162</v>
      </c>
      <c r="B54" s="25" t="s">
        <v>96</v>
      </c>
      <c r="C54" s="25" t="s">
        <v>39</v>
      </c>
      <c r="D54" s="39" t="s">
        <v>101</v>
      </c>
      <c r="E54" s="17">
        <v>51</v>
      </c>
      <c r="F54" s="37" t="s">
        <v>730</v>
      </c>
      <c r="G54" s="21">
        <v>-1</v>
      </c>
      <c r="H54" s="21">
        <v>-1</v>
      </c>
      <c r="I54" s="21">
        <v>-1</v>
      </c>
      <c r="J54" s="21"/>
      <c r="K54" s="181">
        <f t="shared" si="31"/>
        <v>-1</v>
      </c>
      <c r="L54" s="42" t="str">
        <f t="shared" si="78"/>
        <v>High Priority Data Gap</v>
      </c>
      <c r="M54" s="43">
        <f t="shared" si="79"/>
        <v>1</v>
      </c>
      <c r="N54" s="43">
        <f t="shared" si="80"/>
        <v>-1</v>
      </c>
      <c r="O54" s="44">
        <v>-1</v>
      </c>
      <c r="P54" s="44">
        <v>-1</v>
      </c>
      <c r="Q54" s="181" t="str">
        <f t="shared" si="23"/>
        <v>-1-1</v>
      </c>
      <c r="R54" s="42" t="str">
        <f t="shared" si="81"/>
        <v>High Priority Data Gap</v>
      </c>
      <c r="S54" s="296" t="s">
        <v>181</v>
      </c>
      <c r="T54" s="188" t="s">
        <v>869</v>
      </c>
      <c r="Y54" s="230" t="s">
        <v>870</v>
      </c>
      <c r="Z54" s="21">
        <v>-1</v>
      </c>
      <c r="AA54" s="21">
        <v>-1</v>
      </c>
      <c r="AB54" s="21">
        <v>-1</v>
      </c>
      <c r="AC54" s="34"/>
      <c r="AD54" s="181">
        <f t="shared" si="32"/>
        <v>-1</v>
      </c>
      <c r="AE54" s="42" t="str">
        <f t="shared" si="82"/>
        <v>High Priority Data Gap</v>
      </c>
      <c r="AF54" s="43">
        <f t="shared" si="83"/>
        <v>1</v>
      </c>
      <c r="AG54" s="43">
        <f t="shared" si="84"/>
        <v>-1</v>
      </c>
      <c r="AH54" s="44">
        <v>-1</v>
      </c>
      <c r="AI54" s="44">
        <v>-1</v>
      </c>
      <c r="AJ54" s="181" t="str">
        <f t="shared" si="25"/>
        <v>-1-1</v>
      </c>
      <c r="AK54" s="42" t="str">
        <f t="shared" si="104"/>
        <v>High Priority Data Gap</v>
      </c>
      <c r="AL54" s="296"/>
      <c r="AM54" s="188" t="s">
        <v>869</v>
      </c>
      <c r="AN54" s="188"/>
      <c r="AO54" s="188"/>
      <c r="AP54" s="188"/>
      <c r="AQ54" s="188"/>
      <c r="AR54" s="230" t="s">
        <v>870</v>
      </c>
      <c r="AS54" s="21">
        <v>-1</v>
      </c>
      <c r="AT54" s="21">
        <v>-1</v>
      </c>
      <c r="AU54" s="21">
        <v>-1</v>
      </c>
      <c r="AV54" s="34"/>
      <c r="AW54" s="181">
        <f t="shared" si="34"/>
        <v>-1</v>
      </c>
      <c r="AX54" s="42" t="str">
        <f t="shared" si="85"/>
        <v>High Priority Data Gap</v>
      </c>
      <c r="AY54" s="43">
        <f t="shared" si="86"/>
        <v>1</v>
      </c>
      <c r="AZ54" s="43">
        <f t="shared" si="87"/>
        <v>-1</v>
      </c>
      <c r="BA54" s="44">
        <v>-1</v>
      </c>
      <c r="BB54" s="44">
        <v>-1</v>
      </c>
      <c r="BC54" s="181" t="str">
        <f t="shared" si="26"/>
        <v>-1-1</v>
      </c>
      <c r="BD54" s="42" t="str">
        <f t="shared" si="102"/>
        <v>High Priority Data Gap</v>
      </c>
      <c r="BE54" s="296"/>
      <c r="BF54" s="188" t="s">
        <v>869</v>
      </c>
      <c r="BK54" s="230" t="s">
        <v>870</v>
      </c>
      <c r="BL54" s="403">
        <v>-1</v>
      </c>
      <c r="BM54" s="403">
        <v>-1</v>
      </c>
      <c r="BN54" s="403">
        <v>-1</v>
      </c>
      <c r="BO54" s="404"/>
      <c r="BP54" s="181">
        <f t="shared" si="35"/>
        <v>-1</v>
      </c>
      <c r="BQ54" s="42" t="str">
        <f t="shared" si="88"/>
        <v>High Priority Data Gap</v>
      </c>
      <c r="BR54" s="43">
        <f t="shared" si="89"/>
        <v>1</v>
      </c>
      <c r="BS54" s="43">
        <f t="shared" si="90"/>
        <v>-1</v>
      </c>
      <c r="BT54" s="44">
        <v>-1</v>
      </c>
      <c r="BU54" s="44">
        <v>-1</v>
      </c>
      <c r="BV54" s="181" t="str">
        <f t="shared" si="27"/>
        <v>-1-1</v>
      </c>
      <c r="BW54" s="42" t="str">
        <f t="shared" si="103"/>
        <v>High Priority Data Gap</v>
      </c>
      <c r="BX54" s="296"/>
      <c r="BY54" s="188" t="s">
        <v>869</v>
      </c>
      <c r="CD54" s="230" t="s">
        <v>870</v>
      </c>
      <c r="CE54" s="21">
        <v>-1</v>
      </c>
      <c r="CF54" s="21">
        <v>-1</v>
      </c>
      <c r="CG54" s="21">
        <v>-1</v>
      </c>
      <c r="CH54" s="34"/>
      <c r="CI54" s="181">
        <f t="shared" si="36"/>
        <v>-1</v>
      </c>
      <c r="CJ54" s="42" t="str">
        <f t="shared" si="96"/>
        <v>High Priority Data Gap</v>
      </c>
      <c r="CK54" s="43">
        <f t="shared" si="97"/>
        <v>1</v>
      </c>
      <c r="CL54" s="43">
        <f t="shared" si="98"/>
        <v>-1</v>
      </c>
      <c r="CM54" s="44">
        <v>-1</v>
      </c>
      <c r="CN54" s="44">
        <v>-1</v>
      </c>
      <c r="CO54" s="181" t="str">
        <f t="shared" si="28"/>
        <v>-1-1</v>
      </c>
      <c r="CP54" s="42" t="str">
        <f t="shared" si="91"/>
        <v>High Priority Data Gap</v>
      </c>
      <c r="CQ54" s="296"/>
      <c r="CR54" s="188" t="s">
        <v>869</v>
      </c>
      <c r="CW54" s="230" t="s">
        <v>870</v>
      </c>
      <c r="CX54" s="21">
        <v>-1</v>
      </c>
      <c r="CY54" s="21">
        <v>-1</v>
      </c>
      <c r="CZ54" s="21">
        <v>-1</v>
      </c>
      <c r="DA54" s="34"/>
      <c r="DB54" s="181">
        <f t="shared" si="37"/>
        <v>-1</v>
      </c>
      <c r="DC54" s="42" t="str">
        <f t="shared" si="92"/>
        <v>High Priority Data Gap</v>
      </c>
      <c r="DD54" s="43">
        <f t="shared" si="93"/>
        <v>1</v>
      </c>
      <c r="DE54" s="43">
        <f t="shared" si="94"/>
        <v>-1</v>
      </c>
      <c r="DF54" s="44">
        <v>-1</v>
      </c>
      <c r="DG54" s="44">
        <v>-1</v>
      </c>
      <c r="DH54" s="181" t="str">
        <f t="shared" si="29"/>
        <v>-1-1</v>
      </c>
      <c r="DI54" s="42" t="str">
        <f t="shared" si="95"/>
        <v>High Priority Data Gap</v>
      </c>
      <c r="DJ54" s="296"/>
      <c r="DK54" s="188" t="s">
        <v>869</v>
      </c>
      <c r="DP54" s="230" t="s">
        <v>870</v>
      </c>
    </row>
    <row r="55" spans="1:120" ht="124.5" customHeight="1">
      <c r="A55" s="29" t="s">
        <v>162</v>
      </c>
      <c r="B55" s="25" t="s">
        <v>96</v>
      </c>
      <c r="C55" s="25" t="s">
        <v>39</v>
      </c>
      <c r="D55" s="39" t="s">
        <v>102</v>
      </c>
      <c r="E55" s="17">
        <v>52</v>
      </c>
      <c r="F55" s="37" t="s">
        <v>380</v>
      </c>
      <c r="G55" s="21"/>
      <c r="H55" s="21"/>
      <c r="I55" s="21"/>
      <c r="J55" s="21"/>
      <c r="K55" s="181">
        <f t="shared" si="31"/>
        <v>0</v>
      </c>
      <c r="L55" s="42" t="str">
        <f t="shared" si="78"/>
        <v>Low Priority Data Gap</v>
      </c>
      <c r="M55" s="43">
        <f t="shared" si="79"/>
        <v>0</v>
      </c>
      <c r="N55" s="43">
        <f t="shared" si="80"/>
        <v>0</v>
      </c>
      <c r="O55" s="44"/>
      <c r="P55" s="44"/>
      <c r="Q55" s="181" t="str">
        <f t="shared" si="23"/>
        <v>0</v>
      </c>
      <c r="R55" s="42" t="str">
        <f t="shared" si="81"/>
        <v>Low Priority Data Gap</v>
      </c>
      <c r="S55" s="296"/>
      <c r="Y55" s="230"/>
      <c r="Z55" s="21"/>
      <c r="AA55" s="21"/>
      <c r="AB55" s="21"/>
      <c r="AC55" s="21"/>
      <c r="AD55" s="181">
        <f t="shared" si="32"/>
        <v>0</v>
      </c>
      <c r="AE55" s="42" t="str">
        <f t="shared" si="82"/>
        <v>Low Priority Data Gap</v>
      </c>
      <c r="AF55" s="43">
        <f t="shared" si="83"/>
        <v>0</v>
      </c>
      <c r="AG55" s="43">
        <f t="shared" si="84"/>
        <v>0</v>
      </c>
      <c r="AH55" s="44"/>
      <c r="AI55" s="44"/>
      <c r="AJ55" s="181" t="str">
        <f t="shared" si="25"/>
        <v>0</v>
      </c>
      <c r="AK55" s="42" t="str">
        <f t="shared" si="104"/>
        <v>Low Priority Data Gap</v>
      </c>
      <c r="AL55" s="296"/>
      <c r="AR55" s="244"/>
      <c r="AS55" s="21"/>
      <c r="AT55" s="21"/>
      <c r="AU55" s="21"/>
      <c r="AV55" s="21"/>
      <c r="AW55" s="181">
        <f t="shared" si="34"/>
        <v>0</v>
      </c>
      <c r="AX55" s="42" t="str">
        <f t="shared" si="85"/>
        <v>Low Priority Data Gap</v>
      </c>
      <c r="AY55" s="43">
        <f t="shared" si="86"/>
        <v>0</v>
      </c>
      <c r="AZ55" s="43">
        <f t="shared" si="87"/>
        <v>0</v>
      </c>
      <c r="BA55" s="44"/>
      <c r="BB55" s="44"/>
      <c r="BC55" s="181" t="str">
        <f t="shared" si="26"/>
        <v>0</v>
      </c>
      <c r="BD55" s="42" t="str">
        <f t="shared" si="102"/>
        <v>Low Priority Data Gap</v>
      </c>
      <c r="BE55" s="296"/>
      <c r="BK55" s="230"/>
      <c r="BL55" s="403"/>
      <c r="BM55" s="403"/>
      <c r="BN55" s="403"/>
      <c r="BO55" s="403"/>
      <c r="BP55" s="181">
        <f t="shared" si="35"/>
        <v>0</v>
      </c>
      <c r="BQ55" s="42" t="str">
        <f t="shared" si="88"/>
        <v>Low Priority Data Gap</v>
      </c>
      <c r="BR55" s="43">
        <f t="shared" si="89"/>
        <v>0</v>
      </c>
      <c r="BS55" s="43">
        <f t="shared" si="90"/>
        <v>0</v>
      </c>
      <c r="BT55" s="44"/>
      <c r="BU55" s="44"/>
      <c r="BV55" s="181" t="str">
        <f t="shared" si="27"/>
        <v>0</v>
      </c>
      <c r="BW55" s="42" t="str">
        <f t="shared" si="103"/>
        <v>Low Priority Data Gap</v>
      </c>
      <c r="BX55" s="296"/>
      <c r="CD55" s="230"/>
      <c r="CE55" s="21"/>
      <c r="CF55" s="21"/>
      <c r="CG55" s="21"/>
      <c r="CH55" s="21"/>
      <c r="CI55" s="181">
        <f t="shared" si="36"/>
        <v>0</v>
      </c>
      <c r="CJ55" s="42" t="str">
        <f t="shared" si="96"/>
        <v>Low Priority Data Gap</v>
      </c>
      <c r="CK55" s="43">
        <f t="shared" si="97"/>
        <v>0</v>
      </c>
      <c r="CL55" s="43">
        <f t="shared" si="98"/>
        <v>0</v>
      </c>
      <c r="CM55" s="44"/>
      <c r="CN55" s="44"/>
      <c r="CO55" s="181" t="str">
        <f t="shared" si="28"/>
        <v>0</v>
      </c>
      <c r="CP55" s="42" t="str">
        <f t="shared" si="91"/>
        <v>Low Priority Data Gap</v>
      </c>
      <c r="CQ55" s="296"/>
      <c r="CW55" s="230"/>
      <c r="CX55" s="21"/>
      <c r="CY55" s="21"/>
      <c r="CZ55" s="21"/>
      <c r="DA55" s="21"/>
      <c r="DB55" s="181">
        <f t="shared" si="37"/>
        <v>0</v>
      </c>
      <c r="DC55" s="42" t="str">
        <f t="shared" si="92"/>
        <v>Low Priority Data Gap</v>
      </c>
      <c r="DD55" s="43">
        <f t="shared" si="93"/>
        <v>0</v>
      </c>
      <c r="DE55" s="43">
        <f t="shared" si="94"/>
        <v>0</v>
      </c>
      <c r="DF55" s="44"/>
      <c r="DG55" s="44"/>
      <c r="DH55" s="181" t="str">
        <f t="shared" si="29"/>
        <v>0</v>
      </c>
      <c r="DI55" s="42" t="str">
        <f t="shared" si="95"/>
        <v>Low Priority Data Gap</v>
      </c>
      <c r="DJ55" s="296"/>
    </row>
    <row r="56" spans="1:120" ht="83" customHeight="1">
      <c r="A56" s="29" t="s">
        <v>162</v>
      </c>
      <c r="B56" s="25" t="s">
        <v>96</v>
      </c>
      <c r="C56" s="25" t="s">
        <v>39</v>
      </c>
      <c r="D56" s="39" t="s">
        <v>103</v>
      </c>
      <c r="E56" s="17">
        <v>53</v>
      </c>
      <c r="F56" s="37" t="s">
        <v>509</v>
      </c>
      <c r="G56" s="21">
        <v>1</v>
      </c>
      <c r="H56" s="21">
        <v>1</v>
      </c>
      <c r="I56" s="21">
        <v>1</v>
      </c>
      <c r="J56" s="21"/>
      <c r="K56" s="181">
        <f t="shared" si="31"/>
        <v>1</v>
      </c>
      <c r="L56" s="42" t="str">
        <f t="shared" si="78"/>
        <v>Very Low</v>
      </c>
      <c r="M56" s="43">
        <f t="shared" si="79"/>
        <v>1</v>
      </c>
      <c r="N56" s="43">
        <f t="shared" si="80"/>
        <v>1</v>
      </c>
      <c r="O56" s="44">
        <v>3</v>
      </c>
      <c r="P56" s="44">
        <v>3</v>
      </c>
      <c r="Q56" s="181" t="str">
        <f t="shared" si="23"/>
        <v>13</v>
      </c>
      <c r="R56" s="394" t="str">
        <f t="shared" si="81"/>
        <v>Very Low</v>
      </c>
      <c r="S56" s="296" t="s">
        <v>181</v>
      </c>
      <c r="T56" s="300" t="s">
        <v>182</v>
      </c>
      <c r="Y56" s="230"/>
      <c r="Z56" s="21">
        <v>1</v>
      </c>
      <c r="AA56" s="21">
        <v>1</v>
      </c>
      <c r="AB56" s="21">
        <v>1</v>
      </c>
      <c r="AC56" s="21"/>
      <c r="AD56" s="181">
        <f t="shared" si="32"/>
        <v>1</v>
      </c>
      <c r="AE56" s="42" t="str">
        <f t="shared" si="82"/>
        <v>Very Low</v>
      </c>
      <c r="AF56" s="43">
        <f t="shared" si="83"/>
        <v>1</v>
      </c>
      <c r="AG56" s="43">
        <f t="shared" si="84"/>
        <v>1</v>
      </c>
      <c r="AH56" s="44">
        <v>3</v>
      </c>
      <c r="AI56" s="44">
        <v>3</v>
      </c>
      <c r="AJ56" s="181" t="str">
        <f t="shared" si="25"/>
        <v>13</v>
      </c>
      <c r="AK56" s="394" t="str">
        <f t="shared" si="104"/>
        <v>Very Low</v>
      </c>
      <c r="AL56" s="296" t="s">
        <v>181</v>
      </c>
      <c r="AM56" s="300" t="s">
        <v>182</v>
      </c>
      <c r="AR56" s="244"/>
      <c r="AS56" s="21">
        <v>2</v>
      </c>
      <c r="AT56" s="21">
        <v>5</v>
      </c>
      <c r="AU56" s="21">
        <v>1</v>
      </c>
      <c r="AV56" s="34" t="s">
        <v>164</v>
      </c>
      <c r="AW56" s="181">
        <f t="shared" si="34"/>
        <v>3</v>
      </c>
      <c r="AX56" s="42" t="str">
        <f t="shared" ref="AX56" si="113">VLOOKUP(AY56*AU56,biorisk,3,FALSE)</f>
        <v>Very Low</v>
      </c>
      <c r="AY56" s="43">
        <f t="shared" ref="AY56" si="114">VLOOKUP(AS56*AT56,likelihood,2,FALSE)</f>
        <v>3</v>
      </c>
      <c r="AZ56" s="43">
        <f t="shared" ref="AZ56" si="115">VLOOKUP(AY56*AU56,biorisk,2,FALSE)</f>
        <v>1</v>
      </c>
      <c r="BA56" s="45">
        <v>3</v>
      </c>
      <c r="BB56" s="44">
        <v>4</v>
      </c>
      <c r="BC56" s="181" t="str">
        <f t="shared" si="26"/>
        <v>14</v>
      </c>
      <c r="BD56" s="42" t="str">
        <f t="shared" ref="BD56" si="116">VLOOKUP(AZ56&amp;BB56,futurerisk,3,FALSE)</f>
        <v>Low</v>
      </c>
      <c r="BE56" s="296"/>
      <c r="BF56" s="300"/>
      <c r="BK56" s="230"/>
      <c r="BL56" s="403">
        <v>1</v>
      </c>
      <c r="BM56" s="403">
        <v>1</v>
      </c>
      <c r="BN56" s="403">
        <v>1</v>
      </c>
      <c r="BO56" s="403"/>
      <c r="BP56" s="181">
        <f t="shared" si="35"/>
        <v>1</v>
      </c>
      <c r="BQ56" s="42" t="str">
        <f t="shared" si="88"/>
        <v>Very Low</v>
      </c>
      <c r="BR56" s="43">
        <f t="shared" si="89"/>
        <v>1</v>
      </c>
      <c r="BS56" s="43">
        <f t="shared" si="90"/>
        <v>1</v>
      </c>
      <c r="BT56" s="44">
        <v>3</v>
      </c>
      <c r="BU56" s="44">
        <v>3</v>
      </c>
      <c r="BV56" s="181" t="str">
        <f t="shared" si="27"/>
        <v>13</v>
      </c>
      <c r="BW56" s="394" t="str">
        <f t="shared" si="103"/>
        <v>Very Low</v>
      </c>
      <c r="BX56" s="296" t="s">
        <v>181</v>
      </c>
      <c r="BY56" s="300" t="s">
        <v>182</v>
      </c>
      <c r="CD56" s="230"/>
      <c r="CE56" s="403">
        <v>1</v>
      </c>
      <c r="CF56" s="403">
        <v>1</v>
      </c>
      <c r="CG56" s="403">
        <v>1</v>
      </c>
      <c r="CH56" s="403"/>
      <c r="CI56" s="181">
        <f t="shared" si="36"/>
        <v>1</v>
      </c>
      <c r="CJ56" s="42" t="str">
        <f t="shared" ref="CJ56" si="117">VLOOKUP(CK56*CG56,biorisk,3,FALSE)</f>
        <v>Very Low</v>
      </c>
      <c r="CK56" s="43">
        <f t="shared" ref="CK56" si="118">VLOOKUP(CE56*CF56,likelihood,2,FALSE)</f>
        <v>1</v>
      </c>
      <c r="CL56" s="43">
        <f t="shared" ref="CL56" si="119">VLOOKUP(CK56*CG56,biorisk,2,FALSE)</f>
        <v>1</v>
      </c>
      <c r="CM56" s="44">
        <v>3</v>
      </c>
      <c r="CN56" s="44">
        <v>3</v>
      </c>
      <c r="CO56" s="181" t="str">
        <f t="shared" si="28"/>
        <v>13</v>
      </c>
      <c r="CP56" s="394" t="str">
        <f t="shared" ref="CP56" si="120">VLOOKUP(CL56&amp;CN56,futurerisk,3,FALSE)</f>
        <v>Very Low</v>
      </c>
      <c r="CQ56" s="296" t="s">
        <v>181</v>
      </c>
      <c r="CR56" s="300" t="s">
        <v>182</v>
      </c>
      <c r="CW56" s="230"/>
      <c r="CX56" s="403">
        <v>1</v>
      </c>
      <c r="CY56" s="403">
        <v>1</v>
      </c>
      <c r="CZ56" s="403">
        <v>1</v>
      </c>
      <c r="DA56" s="403"/>
      <c r="DB56" s="181">
        <f t="shared" si="37"/>
        <v>1</v>
      </c>
      <c r="DC56" s="42" t="str">
        <f t="shared" ref="DC56" si="121">VLOOKUP(DD56*CZ56,biorisk,3,FALSE)</f>
        <v>Very Low</v>
      </c>
      <c r="DD56" s="43">
        <f t="shared" ref="DD56" si="122">VLOOKUP(CX56*CY56,likelihood,2,FALSE)</f>
        <v>1</v>
      </c>
      <c r="DE56" s="43">
        <f t="shared" ref="DE56" si="123">VLOOKUP(DD56*CZ56,biorisk,2,FALSE)</f>
        <v>1</v>
      </c>
      <c r="DF56" s="44">
        <v>3</v>
      </c>
      <c r="DG56" s="44">
        <v>3</v>
      </c>
      <c r="DH56" s="181" t="str">
        <f t="shared" si="29"/>
        <v>13</v>
      </c>
      <c r="DI56" s="394" t="str">
        <f t="shared" ref="DI56" si="124">VLOOKUP(DE56&amp;DG56,futurerisk,3,FALSE)</f>
        <v>Very Low</v>
      </c>
      <c r="DJ56" s="296" t="s">
        <v>181</v>
      </c>
      <c r="DK56" s="300" t="s">
        <v>182</v>
      </c>
    </row>
    <row r="57" spans="1:120" ht="221.25" customHeight="1">
      <c r="A57" s="29" t="s">
        <v>162</v>
      </c>
      <c r="B57" s="25" t="s">
        <v>96</v>
      </c>
      <c r="C57" s="25" t="s">
        <v>47</v>
      </c>
      <c r="D57" s="37" t="s">
        <v>104</v>
      </c>
      <c r="E57" s="17">
        <v>54</v>
      </c>
      <c r="F57" s="37" t="s">
        <v>521</v>
      </c>
      <c r="G57" s="21">
        <v>5</v>
      </c>
      <c r="H57" s="21">
        <v>5</v>
      </c>
      <c r="I57" s="21">
        <v>3</v>
      </c>
      <c r="J57" s="34" t="s">
        <v>871</v>
      </c>
      <c r="K57" s="181">
        <f t="shared" si="31"/>
        <v>15</v>
      </c>
      <c r="L57" s="42" t="str">
        <f t="shared" si="78"/>
        <v>High</v>
      </c>
      <c r="M57" s="43">
        <f t="shared" si="79"/>
        <v>5</v>
      </c>
      <c r="N57" s="43">
        <f t="shared" si="80"/>
        <v>4</v>
      </c>
      <c r="O57" s="44">
        <v>3</v>
      </c>
      <c r="P57" s="44">
        <v>3</v>
      </c>
      <c r="Q57" s="181" t="str">
        <f t="shared" si="23"/>
        <v>43</v>
      </c>
      <c r="R57" s="42" t="str">
        <f t="shared" si="81"/>
        <v>High</v>
      </c>
      <c r="S57" s="296"/>
      <c r="T57" s="188" t="s">
        <v>791</v>
      </c>
      <c r="Y57" s="230"/>
      <c r="Z57" s="21">
        <v>2</v>
      </c>
      <c r="AA57" s="21">
        <v>5</v>
      </c>
      <c r="AB57" s="21">
        <v>2</v>
      </c>
      <c r="AC57" s="34" t="s">
        <v>186</v>
      </c>
      <c r="AD57" s="181">
        <f t="shared" si="32"/>
        <v>6</v>
      </c>
      <c r="AE57" s="42" t="str">
        <f t="shared" si="82"/>
        <v>Low</v>
      </c>
      <c r="AF57" s="43">
        <f t="shared" si="83"/>
        <v>3</v>
      </c>
      <c r="AG57" s="43">
        <f t="shared" si="84"/>
        <v>2</v>
      </c>
      <c r="AH57" s="44">
        <v>3</v>
      </c>
      <c r="AI57" s="44">
        <v>4</v>
      </c>
      <c r="AJ57" s="181" t="str">
        <f t="shared" si="25"/>
        <v>24</v>
      </c>
      <c r="AK57" s="42" t="str">
        <f t="shared" si="104"/>
        <v>Moderate</v>
      </c>
      <c r="AL57" s="296"/>
      <c r="AR57" s="244"/>
      <c r="AS57" s="21"/>
      <c r="AT57" s="21"/>
      <c r="AU57" s="21"/>
      <c r="AV57" s="34"/>
      <c r="AW57" s="181">
        <f t="shared" si="34"/>
        <v>0</v>
      </c>
      <c r="AX57" s="42" t="str">
        <f t="shared" si="85"/>
        <v>Low Priority Data Gap</v>
      </c>
      <c r="AY57" s="43">
        <f t="shared" si="86"/>
        <v>0</v>
      </c>
      <c r="AZ57" s="43">
        <f t="shared" si="87"/>
        <v>0</v>
      </c>
      <c r="BA57" s="44"/>
      <c r="BB57" s="44"/>
      <c r="BC57" s="181" t="str">
        <f t="shared" si="26"/>
        <v>0</v>
      </c>
      <c r="BD57" s="42" t="str">
        <f t="shared" si="102"/>
        <v>Low Priority Data Gap</v>
      </c>
      <c r="BE57" s="296"/>
      <c r="BK57" s="230"/>
      <c r="BL57" s="403">
        <v>-1</v>
      </c>
      <c r="BM57" s="403">
        <v>-1</v>
      </c>
      <c r="BN57" s="403">
        <v>-1</v>
      </c>
      <c r="BO57" s="404"/>
      <c r="BP57" s="181">
        <f t="shared" si="35"/>
        <v>-1</v>
      </c>
      <c r="BQ57" s="42" t="str">
        <f t="shared" si="88"/>
        <v>High Priority Data Gap</v>
      </c>
      <c r="BR57" s="43">
        <f t="shared" si="89"/>
        <v>1</v>
      </c>
      <c r="BS57" s="43">
        <f t="shared" si="90"/>
        <v>-1</v>
      </c>
      <c r="BT57" s="44">
        <v>-1</v>
      </c>
      <c r="BU57" s="44">
        <v>-1</v>
      </c>
      <c r="BV57" s="181" t="str">
        <f t="shared" si="27"/>
        <v>-1-1</v>
      </c>
      <c r="BW57" s="42" t="str">
        <f t="shared" si="103"/>
        <v>High Priority Data Gap</v>
      </c>
      <c r="BX57" s="296"/>
      <c r="BY57" s="188" t="s">
        <v>872</v>
      </c>
      <c r="CD57" s="230"/>
      <c r="CE57" s="21">
        <v>-1</v>
      </c>
      <c r="CF57" s="21">
        <v>-1</v>
      </c>
      <c r="CG57" s="21">
        <v>-1</v>
      </c>
      <c r="CH57" s="34"/>
      <c r="CI57" s="181">
        <f t="shared" si="36"/>
        <v>-1</v>
      </c>
      <c r="CJ57" s="42" t="str">
        <f>VLOOKUP(CK57*CG57,biorisk,3,FALSE)</f>
        <v>High Priority Data Gap</v>
      </c>
      <c r="CK57" s="43">
        <f>VLOOKUP(CE57*CF57,likelihood,2,FALSE)</f>
        <v>1</v>
      </c>
      <c r="CL57" s="43">
        <f>VLOOKUP(CK57*CG57,biorisk,2,FALSE)</f>
        <v>-1</v>
      </c>
      <c r="CM57" s="44">
        <v>-1</v>
      </c>
      <c r="CN57" s="44">
        <v>-1</v>
      </c>
      <c r="CO57" s="181" t="str">
        <f t="shared" si="28"/>
        <v>-1-1</v>
      </c>
      <c r="CP57" s="42" t="str">
        <f t="shared" si="91"/>
        <v>High Priority Data Gap</v>
      </c>
      <c r="CQ57" s="296"/>
      <c r="CR57" s="188" t="s">
        <v>872</v>
      </c>
      <c r="CW57" s="230"/>
      <c r="CX57" s="21">
        <v>-1</v>
      </c>
      <c r="CY57" s="21">
        <v>-1</v>
      </c>
      <c r="CZ57" s="21">
        <v>-1</v>
      </c>
      <c r="DA57" s="34"/>
      <c r="DB57" s="181">
        <f t="shared" si="37"/>
        <v>-1</v>
      </c>
      <c r="DC57" s="42" t="str">
        <f t="shared" ref="DC57:DC62" si="125">VLOOKUP(DD57*CZ57,biorisk,3,FALSE)</f>
        <v>High Priority Data Gap</v>
      </c>
      <c r="DD57" s="43">
        <f t="shared" ref="DD57:DD62" si="126">VLOOKUP(CX57*CY57,likelihood,2,FALSE)</f>
        <v>1</v>
      </c>
      <c r="DE57" s="43">
        <f t="shared" ref="DE57:DE62" si="127">VLOOKUP(DD57*CZ57,biorisk,2,FALSE)</f>
        <v>-1</v>
      </c>
      <c r="DF57" s="44">
        <v>-1</v>
      </c>
      <c r="DG57" s="44">
        <v>-1</v>
      </c>
      <c r="DH57" s="181" t="str">
        <f t="shared" si="29"/>
        <v>-1-1</v>
      </c>
      <c r="DI57" s="42" t="str">
        <f t="shared" si="95"/>
        <v>High Priority Data Gap</v>
      </c>
      <c r="DJ57" s="296"/>
      <c r="DK57" s="188" t="s">
        <v>873</v>
      </c>
    </row>
    <row r="58" spans="1:120" ht="220.5" customHeight="1">
      <c r="A58" s="29" t="s">
        <v>162</v>
      </c>
      <c r="B58" s="25" t="s">
        <v>96</v>
      </c>
      <c r="C58" s="25" t="s">
        <v>47</v>
      </c>
      <c r="D58" s="37" t="s">
        <v>105</v>
      </c>
      <c r="E58" s="17">
        <v>55</v>
      </c>
      <c r="F58" s="37" t="s">
        <v>521</v>
      </c>
      <c r="G58" s="21">
        <v>5</v>
      </c>
      <c r="H58" s="21">
        <v>5</v>
      </c>
      <c r="I58" s="21">
        <v>3</v>
      </c>
      <c r="J58" s="34" t="s">
        <v>164</v>
      </c>
      <c r="K58" s="181">
        <f t="shared" si="31"/>
        <v>15</v>
      </c>
      <c r="L58" s="42" t="str">
        <f t="shared" si="78"/>
        <v>High</v>
      </c>
      <c r="M58" s="43">
        <f t="shared" si="79"/>
        <v>5</v>
      </c>
      <c r="N58" s="43">
        <f t="shared" si="80"/>
        <v>4</v>
      </c>
      <c r="O58" s="44">
        <v>3</v>
      </c>
      <c r="P58" s="44">
        <v>3</v>
      </c>
      <c r="Q58" s="181" t="str">
        <f t="shared" si="23"/>
        <v>43</v>
      </c>
      <c r="R58" s="42" t="str">
        <f t="shared" si="81"/>
        <v>High</v>
      </c>
      <c r="S58" s="296"/>
      <c r="Y58" s="230"/>
      <c r="Z58" s="21">
        <v>2</v>
      </c>
      <c r="AA58" s="21">
        <v>5</v>
      </c>
      <c r="AB58" s="21">
        <v>2</v>
      </c>
      <c r="AC58" s="34" t="s">
        <v>186</v>
      </c>
      <c r="AD58" s="181">
        <f t="shared" si="32"/>
        <v>6</v>
      </c>
      <c r="AE58" s="42" t="str">
        <f t="shared" si="82"/>
        <v>Low</v>
      </c>
      <c r="AF58" s="43">
        <f t="shared" si="83"/>
        <v>3</v>
      </c>
      <c r="AG58" s="43">
        <f t="shared" si="84"/>
        <v>2</v>
      </c>
      <c r="AH58" s="44">
        <v>3</v>
      </c>
      <c r="AI58" s="44">
        <v>4</v>
      </c>
      <c r="AJ58" s="181" t="str">
        <f t="shared" si="25"/>
        <v>24</v>
      </c>
      <c r="AK58" s="42" t="str">
        <f t="shared" si="104"/>
        <v>Moderate</v>
      </c>
      <c r="AL58" s="296"/>
      <c r="AR58" s="244"/>
      <c r="AS58" s="21"/>
      <c r="AT58" s="21"/>
      <c r="AU58" s="21"/>
      <c r="AV58" s="34"/>
      <c r="AW58" s="181">
        <f t="shared" si="34"/>
        <v>0</v>
      </c>
      <c r="AX58" s="42" t="str">
        <f t="shared" si="85"/>
        <v>Low Priority Data Gap</v>
      </c>
      <c r="AY58" s="43">
        <f t="shared" si="86"/>
        <v>0</v>
      </c>
      <c r="AZ58" s="43">
        <f t="shared" si="87"/>
        <v>0</v>
      </c>
      <c r="BA58" s="44"/>
      <c r="BB58" s="44"/>
      <c r="BC58" s="181" t="str">
        <f t="shared" si="26"/>
        <v>0</v>
      </c>
      <c r="BD58" s="42" t="str">
        <f t="shared" si="102"/>
        <v>Low Priority Data Gap</v>
      </c>
      <c r="BE58" s="296"/>
      <c r="BK58" s="230"/>
      <c r="BL58" s="403">
        <v>-1</v>
      </c>
      <c r="BM58" s="403">
        <v>-1</v>
      </c>
      <c r="BN58" s="403">
        <v>-1</v>
      </c>
      <c r="BO58" s="404"/>
      <c r="BP58" s="181">
        <f t="shared" si="35"/>
        <v>-1</v>
      </c>
      <c r="BQ58" s="42" t="str">
        <f t="shared" si="88"/>
        <v>High Priority Data Gap</v>
      </c>
      <c r="BR58" s="43">
        <f t="shared" si="89"/>
        <v>1</v>
      </c>
      <c r="BS58" s="43">
        <f t="shared" si="90"/>
        <v>-1</v>
      </c>
      <c r="BT58" s="44">
        <v>-1</v>
      </c>
      <c r="BU58" s="44">
        <v>-1</v>
      </c>
      <c r="BV58" s="181" t="str">
        <f t="shared" si="27"/>
        <v>-1-1</v>
      </c>
      <c r="BW58" s="42" t="str">
        <f t="shared" si="103"/>
        <v>High Priority Data Gap</v>
      </c>
      <c r="BX58" s="296"/>
      <c r="BY58" s="188" t="s">
        <v>872</v>
      </c>
      <c r="CD58" s="230"/>
      <c r="CE58" s="21">
        <v>-1</v>
      </c>
      <c r="CF58" s="21">
        <v>-1</v>
      </c>
      <c r="CG58" s="21">
        <v>-1</v>
      </c>
      <c r="CH58" s="34"/>
      <c r="CI58" s="181">
        <f t="shared" si="36"/>
        <v>-1</v>
      </c>
      <c r="CJ58" s="42" t="str">
        <f>VLOOKUP(CK58*CG58,biorisk,3,FALSE)</f>
        <v>High Priority Data Gap</v>
      </c>
      <c r="CK58" s="43">
        <f>VLOOKUP(CE58*CF58,likelihood,2,FALSE)</f>
        <v>1</v>
      </c>
      <c r="CL58" s="43">
        <f>VLOOKUP(CK58*CG58,biorisk,2,FALSE)</f>
        <v>-1</v>
      </c>
      <c r="CM58" s="44">
        <v>-1</v>
      </c>
      <c r="CN58" s="44">
        <v>-1</v>
      </c>
      <c r="CO58" s="181" t="str">
        <f t="shared" si="28"/>
        <v>-1-1</v>
      </c>
      <c r="CP58" s="42" t="str">
        <f t="shared" si="91"/>
        <v>High Priority Data Gap</v>
      </c>
      <c r="CQ58" s="296"/>
      <c r="CR58" s="188" t="s">
        <v>872</v>
      </c>
      <c r="CW58" s="230"/>
      <c r="CX58" s="21">
        <v>-1</v>
      </c>
      <c r="CY58" s="21">
        <v>-1</v>
      </c>
      <c r="CZ58" s="21">
        <v>-1</v>
      </c>
      <c r="DA58" s="34"/>
      <c r="DB58" s="181">
        <f t="shared" si="37"/>
        <v>-1</v>
      </c>
      <c r="DC58" s="42" t="str">
        <f t="shared" si="125"/>
        <v>High Priority Data Gap</v>
      </c>
      <c r="DD58" s="43">
        <f t="shared" si="126"/>
        <v>1</v>
      </c>
      <c r="DE58" s="43">
        <f t="shared" si="127"/>
        <v>-1</v>
      </c>
      <c r="DF58" s="44">
        <v>-1</v>
      </c>
      <c r="DG58" s="44">
        <v>-1</v>
      </c>
      <c r="DH58" s="181" t="str">
        <f t="shared" si="29"/>
        <v>-1-1</v>
      </c>
      <c r="DI58" s="42" t="str">
        <f t="shared" si="95"/>
        <v>High Priority Data Gap</v>
      </c>
      <c r="DJ58" s="296"/>
      <c r="DK58" s="188" t="s">
        <v>873</v>
      </c>
    </row>
    <row r="59" spans="1:120" ht="160.5" customHeight="1">
      <c r="A59" s="29" t="s">
        <v>162</v>
      </c>
      <c r="B59" s="25" t="s">
        <v>96</v>
      </c>
      <c r="C59" s="25" t="s">
        <v>47</v>
      </c>
      <c r="D59" s="37" t="s">
        <v>106</v>
      </c>
      <c r="E59" s="17">
        <v>56</v>
      </c>
      <c r="F59" s="37" t="s">
        <v>529</v>
      </c>
      <c r="G59" s="21">
        <v>5</v>
      </c>
      <c r="H59" s="21">
        <v>5</v>
      </c>
      <c r="I59" s="21">
        <v>3</v>
      </c>
      <c r="J59" s="34" t="s">
        <v>164</v>
      </c>
      <c r="K59" s="181">
        <f t="shared" si="31"/>
        <v>15</v>
      </c>
      <c r="L59" s="42" t="str">
        <f t="shared" si="78"/>
        <v>High</v>
      </c>
      <c r="M59" s="43">
        <f t="shared" si="79"/>
        <v>5</v>
      </c>
      <c r="N59" s="43">
        <f t="shared" si="80"/>
        <v>4</v>
      </c>
      <c r="O59" s="44">
        <v>3</v>
      </c>
      <c r="P59" s="44">
        <v>3</v>
      </c>
      <c r="Q59" s="181" t="str">
        <f t="shared" si="23"/>
        <v>43</v>
      </c>
      <c r="R59" s="42" t="str">
        <f t="shared" si="81"/>
        <v>High</v>
      </c>
      <c r="S59" s="296"/>
      <c r="Y59" s="230"/>
      <c r="Z59" s="21">
        <v>2</v>
      </c>
      <c r="AA59" s="21">
        <v>5</v>
      </c>
      <c r="AB59" s="21">
        <v>2</v>
      </c>
      <c r="AC59" s="34" t="s">
        <v>186</v>
      </c>
      <c r="AD59" s="181">
        <f t="shared" si="32"/>
        <v>6</v>
      </c>
      <c r="AE59" s="42" t="str">
        <f t="shared" si="82"/>
        <v>Low</v>
      </c>
      <c r="AF59" s="43">
        <f t="shared" si="83"/>
        <v>3</v>
      </c>
      <c r="AG59" s="43">
        <f t="shared" si="84"/>
        <v>2</v>
      </c>
      <c r="AH59" s="44">
        <v>3</v>
      </c>
      <c r="AI59" s="44">
        <v>4</v>
      </c>
      <c r="AJ59" s="181" t="str">
        <f t="shared" si="25"/>
        <v>24</v>
      </c>
      <c r="AK59" s="42" t="str">
        <f t="shared" si="104"/>
        <v>Moderate</v>
      </c>
      <c r="AL59" s="296"/>
      <c r="AR59" s="244"/>
      <c r="AS59" s="21"/>
      <c r="AT59" s="21"/>
      <c r="AU59" s="21"/>
      <c r="AV59" s="34"/>
      <c r="AW59" s="181">
        <f t="shared" si="34"/>
        <v>0</v>
      </c>
      <c r="AX59" s="42" t="str">
        <f t="shared" si="85"/>
        <v>Low Priority Data Gap</v>
      </c>
      <c r="AY59" s="43">
        <f t="shared" si="86"/>
        <v>0</v>
      </c>
      <c r="AZ59" s="43">
        <f t="shared" si="87"/>
        <v>0</v>
      </c>
      <c r="BA59" s="44"/>
      <c r="BB59" s="44"/>
      <c r="BC59" s="181" t="str">
        <f t="shared" si="26"/>
        <v>0</v>
      </c>
      <c r="BD59" s="42" t="str">
        <f t="shared" si="102"/>
        <v>Low Priority Data Gap</v>
      </c>
      <c r="BE59" s="296"/>
      <c r="BK59" s="230"/>
      <c r="BL59" s="403">
        <v>-1</v>
      </c>
      <c r="BM59" s="403">
        <v>-1</v>
      </c>
      <c r="BN59" s="403">
        <v>-1</v>
      </c>
      <c r="BO59" s="404"/>
      <c r="BP59" s="181">
        <f t="shared" si="35"/>
        <v>-1</v>
      </c>
      <c r="BQ59" s="42" t="str">
        <f t="shared" si="88"/>
        <v>High Priority Data Gap</v>
      </c>
      <c r="BR59" s="43">
        <f t="shared" si="89"/>
        <v>1</v>
      </c>
      <c r="BS59" s="43">
        <f t="shared" si="90"/>
        <v>-1</v>
      </c>
      <c r="BT59" s="44">
        <v>-1</v>
      </c>
      <c r="BU59" s="44">
        <v>-1</v>
      </c>
      <c r="BV59" s="181" t="str">
        <f t="shared" si="27"/>
        <v>-1-1</v>
      </c>
      <c r="BW59" s="42" t="str">
        <f t="shared" si="103"/>
        <v>High Priority Data Gap</v>
      </c>
      <c r="BX59" s="296"/>
      <c r="BY59" s="188" t="s">
        <v>872</v>
      </c>
      <c r="CD59" s="230"/>
      <c r="CE59" s="21">
        <v>-1</v>
      </c>
      <c r="CF59" s="21">
        <v>-1</v>
      </c>
      <c r="CG59" s="21">
        <v>-1</v>
      </c>
      <c r="CH59" s="34"/>
      <c r="CI59" s="181">
        <f t="shared" si="36"/>
        <v>-1</v>
      </c>
      <c r="CJ59" s="42" t="str">
        <f>VLOOKUP(CK59*CG59,biorisk,3,FALSE)</f>
        <v>High Priority Data Gap</v>
      </c>
      <c r="CK59" s="43">
        <f>VLOOKUP(CE59*CF59,likelihood,2,FALSE)</f>
        <v>1</v>
      </c>
      <c r="CL59" s="43">
        <f>VLOOKUP(CK59*CG59,biorisk,2,FALSE)</f>
        <v>-1</v>
      </c>
      <c r="CM59" s="44">
        <v>-1</v>
      </c>
      <c r="CN59" s="44">
        <v>-1</v>
      </c>
      <c r="CO59" s="181" t="str">
        <f t="shared" si="28"/>
        <v>-1-1</v>
      </c>
      <c r="CP59" s="42" t="str">
        <f t="shared" si="91"/>
        <v>High Priority Data Gap</v>
      </c>
      <c r="CQ59" s="296"/>
      <c r="CR59" s="188" t="s">
        <v>872</v>
      </c>
      <c r="CW59" s="230"/>
      <c r="CX59" s="21">
        <v>-1</v>
      </c>
      <c r="CY59" s="21">
        <v>-1</v>
      </c>
      <c r="CZ59" s="21">
        <v>-1</v>
      </c>
      <c r="DA59" s="34"/>
      <c r="DB59" s="181">
        <f t="shared" si="37"/>
        <v>-1</v>
      </c>
      <c r="DC59" s="42" t="str">
        <f t="shared" si="125"/>
        <v>High Priority Data Gap</v>
      </c>
      <c r="DD59" s="43">
        <f t="shared" si="126"/>
        <v>1</v>
      </c>
      <c r="DE59" s="43">
        <f t="shared" si="127"/>
        <v>-1</v>
      </c>
      <c r="DF59" s="44">
        <v>-1</v>
      </c>
      <c r="DG59" s="44">
        <v>-1</v>
      </c>
      <c r="DH59" s="181" t="str">
        <f t="shared" si="29"/>
        <v>-1-1</v>
      </c>
      <c r="DI59" s="42" t="str">
        <f t="shared" si="95"/>
        <v>High Priority Data Gap</v>
      </c>
      <c r="DJ59" s="296"/>
      <c r="DK59" s="188" t="s">
        <v>873</v>
      </c>
    </row>
    <row r="60" spans="1:120" ht="157.5" customHeight="1">
      <c r="A60" s="29" t="s">
        <v>162</v>
      </c>
      <c r="B60" s="25" t="s">
        <v>96</v>
      </c>
      <c r="C60" s="25" t="s">
        <v>47</v>
      </c>
      <c r="D60" s="37" t="s">
        <v>107</v>
      </c>
      <c r="E60" s="17">
        <v>57</v>
      </c>
      <c r="F60" s="37" t="s">
        <v>529</v>
      </c>
      <c r="G60" s="21">
        <v>5</v>
      </c>
      <c r="H60" s="21">
        <v>5</v>
      </c>
      <c r="I60" s="21">
        <v>3</v>
      </c>
      <c r="J60" s="34" t="s">
        <v>164</v>
      </c>
      <c r="K60" s="181">
        <f t="shared" si="31"/>
        <v>15</v>
      </c>
      <c r="L60" s="42" t="str">
        <f t="shared" si="78"/>
        <v>High</v>
      </c>
      <c r="M60" s="43">
        <f t="shared" si="79"/>
        <v>5</v>
      </c>
      <c r="N60" s="43">
        <f t="shared" si="80"/>
        <v>4</v>
      </c>
      <c r="O60" s="44">
        <v>3</v>
      </c>
      <c r="P60" s="44">
        <v>3</v>
      </c>
      <c r="Q60" s="181" t="str">
        <f t="shared" si="23"/>
        <v>43</v>
      </c>
      <c r="R60" s="42" t="str">
        <f t="shared" si="81"/>
        <v>High</v>
      </c>
      <c r="S60" s="296"/>
      <c r="Y60" s="230"/>
      <c r="Z60" s="21">
        <v>2</v>
      </c>
      <c r="AA60" s="21">
        <v>5</v>
      </c>
      <c r="AB60" s="21">
        <v>2</v>
      </c>
      <c r="AC60" s="34" t="s">
        <v>186</v>
      </c>
      <c r="AD60" s="181">
        <f t="shared" si="32"/>
        <v>6</v>
      </c>
      <c r="AE60" s="42" t="str">
        <f t="shared" si="82"/>
        <v>Low</v>
      </c>
      <c r="AF60" s="43">
        <f t="shared" si="83"/>
        <v>3</v>
      </c>
      <c r="AG60" s="43">
        <f t="shared" si="84"/>
        <v>2</v>
      </c>
      <c r="AH60" s="44">
        <v>3</v>
      </c>
      <c r="AI60" s="44">
        <v>4</v>
      </c>
      <c r="AJ60" s="181" t="str">
        <f t="shared" si="25"/>
        <v>24</v>
      </c>
      <c r="AK60" s="42" t="str">
        <f t="shared" si="104"/>
        <v>Moderate</v>
      </c>
      <c r="AL60" s="296"/>
      <c r="AR60" s="244"/>
      <c r="AS60" s="21"/>
      <c r="AT60" s="21"/>
      <c r="AU60" s="21"/>
      <c r="AV60" s="34"/>
      <c r="AW60" s="181">
        <f t="shared" si="34"/>
        <v>0</v>
      </c>
      <c r="AX60" s="42" t="str">
        <f t="shared" si="85"/>
        <v>Low Priority Data Gap</v>
      </c>
      <c r="AY60" s="43">
        <f t="shared" si="86"/>
        <v>0</v>
      </c>
      <c r="AZ60" s="43">
        <f t="shared" si="87"/>
        <v>0</v>
      </c>
      <c r="BA60" s="44"/>
      <c r="BB60" s="44"/>
      <c r="BC60" s="181" t="str">
        <f t="shared" si="26"/>
        <v>0</v>
      </c>
      <c r="BD60" s="42" t="str">
        <f t="shared" si="102"/>
        <v>Low Priority Data Gap</v>
      </c>
      <c r="BE60" s="296"/>
      <c r="BK60" s="230"/>
      <c r="BL60" s="403">
        <v>-1</v>
      </c>
      <c r="BM60" s="403">
        <v>-1</v>
      </c>
      <c r="BN60" s="403">
        <v>-1</v>
      </c>
      <c r="BO60" s="404"/>
      <c r="BP60" s="181">
        <f t="shared" si="35"/>
        <v>-1</v>
      </c>
      <c r="BQ60" s="42" t="str">
        <f t="shared" si="88"/>
        <v>High Priority Data Gap</v>
      </c>
      <c r="BR60" s="43">
        <f t="shared" si="89"/>
        <v>1</v>
      </c>
      <c r="BS60" s="43">
        <f t="shared" si="90"/>
        <v>-1</v>
      </c>
      <c r="BT60" s="44">
        <v>-1</v>
      </c>
      <c r="BU60" s="44">
        <v>-1</v>
      </c>
      <c r="BV60" s="181" t="str">
        <f t="shared" si="27"/>
        <v>-1-1</v>
      </c>
      <c r="BW60" s="42" t="str">
        <f t="shared" si="103"/>
        <v>High Priority Data Gap</v>
      </c>
      <c r="BX60" s="296"/>
      <c r="BY60" s="188" t="s">
        <v>872</v>
      </c>
      <c r="CD60" s="230"/>
      <c r="CE60" s="21">
        <v>-1</v>
      </c>
      <c r="CF60" s="21">
        <v>-1</v>
      </c>
      <c r="CG60" s="21">
        <v>-1</v>
      </c>
      <c r="CH60" s="34"/>
      <c r="CI60" s="181">
        <f t="shared" si="36"/>
        <v>-1</v>
      </c>
      <c r="CJ60" s="42" t="str">
        <f>VLOOKUP(CK60*CG60,biorisk,3,FALSE)</f>
        <v>High Priority Data Gap</v>
      </c>
      <c r="CK60" s="43">
        <f>VLOOKUP(CE60*CF60,likelihood,2,FALSE)</f>
        <v>1</v>
      </c>
      <c r="CL60" s="43">
        <f>VLOOKUP(CK60*CG60,biorisk,2,FALSE)</f>
        <v>-1</v>
      </c>
      <c r="CM60" s="44">
        <v>-1</v>
      </c>
      <c r="CN60" s="44">
        <v>-1</v>
      </c>
      <c r="CO60" s="181" t="str">
        <f t="shared" si="28"/>
        <v>-1-1</v>
      </c>
      <c r="CP60" s="42" t="str">
        <f t="shared" si="91"/>
        <v>High Priority Data Gap</v>
      </c>
      <c r="CQ60" s="296"/>
      <c r="CR60" s="188" t="s">
        <v>872</v>
      </c>
      <c r="CW60" s="230"/>
      <c r="CX60" s="21">
        <v>-1</v>
      </c>
      <c r="CY60" s="21">
        <v>-1</v>
      </c>
      <c r="CZ60" s="21">
        <v>-1</v>
      </c>
      <c r="DA60" s="34"/>
      <c r="DB60" s="181">
        <f t="shared" si="37"/>
        <v>-1</v>
      </c>
      <c r="DC60" s="42" t="str">
        <f t="shared" si="125"/>
        <v>High Priority Data Gap</v>
      </c>
      <c r="DD60" s="43">
        <f t="shared" si="126"/>
        <v>1</v>
      </c>
      <c r="DE60" s="43">
        <f t="shared" si="127"/>
        <v>-1</v>
      </c>
      <c r="DF60" s="44">
        <v>-1</v>
      </c>
      <c r="DG60" s="44">
        <v>-1</v>
      </c>
      <c r="DH60" s="181" t="str">
        <f t="shared" si="29"/>
        <v>-1-1</v>
      </c>
      <c r="DI60" s="42" t="str">
        <f t="shared" si="95"/>
        <v>High Priority Data Gap</v>
      </c>
      <c r="DJ60" s="296"/>
      <c r="DK60" s="188" t="s">
        <v>873</v>
      </c>
    </row>
    <row r="61" spans="1:120" ht="252.75" customHeight="1">
      <c r="A61" s="29" t="s">
        <v>162</v>
      </c>
      <c r="B61" s="25" t="s">
        <v>96</v>
      </c>
      <c r="C61" s="25" t="s">
        <v>47</v>
      </c>
      <c r="D61" s="37" t="s">
        <v>108</v>
      </c>
      <c r="E61" s="17">
        <v>58</v>
      </c>
      <c r="F61" s="37" t="s">
        <v>542</v>
      </c>
      <c r="G61" s="21">
        <v>5</v>
      </c>
      <c r="H61" s="21">
        <v>5</v>
      </c>
      <c r="I61" s="21">
        <v>4</v>
      </c>
      <c r="J61" s="21" t="s">
        <v>164</v>
      </c>
      <c r="K61" s="181">
        <f t="shared" si="31"/>
        <v>20</v>
      </c>
      <c r="L61" s="42" t="str">
        <f t="shared" si="78"/>
        <v>Very High</v>
      </c>
      <c r="M61" s="43">
        <f t="shared" si="79"/>
        <v>5</v>
      </c>
      <c r="N61" s="43">
        <f t="shared" si="80"/>
        <v>5</v>
      </c>
      <c r="O61" s="44">
        <v>3</v>
      </c>
      <c r="P61" s="44">
        <v>3</v>
      </c>
      <c r="Q61" s="181" t="str">
        <f t="shared" si="23"/>
        <v>53</v>
      </c>
      <c r="R61" s="42" t="str">
        <f t="shared" si="81"/>
        <v>Very High</v>
      </c>
      <c r="S61" s="296"/>
      <c r="Y61" s="230"/>
      <c r="Z61" s="21">
        <v>3</v>
      </c>
      <c r="AA61" s="21">
        <v>5</v>
      </c>
      <c r="AB61" s="21">
        <v>3</v>
      </c>
      <c r="AC61" s="21" t="s">
        <v>172</v>
      </c>
      <c r="AD61" s="181">
        <f t="shared" si="32"/>
        <v>12</v>
      </c>
      <c r="AE61" s="42" t="str">
        <f t="shared" si="82"/>
        <v>Moderate</v>
      </c>
      <c r="AF61" s="43">
        <f t="shared" si="83"/>
        <v>4</v>
      </c>
      <c r="AG61" s="43">
        <f t="shared" si="84"/>
        <v>3</v>
      </c>
      <c r="AH61" s="44">
        <v>3</v>
      </c>
      <c r="AI61" s="44">
        <v>4</v>
      </c>
      <c r="AJ61" s="181" t="str">
        <f t="shared" si="25"/>
        <v>34</v>
      </c>
      <c r="AK61" s="42" t="str">
        <f t="shared" si="104"/>
        <v>High</v>
      </c>
      <c r="AL61" s="296"/>
      <c r="AR61" s="244"/>
      <c r="AS61" s="21"/>
      <c r="AT61" s="21"/>
      <c r="AU61" s="21"/>
      <c r="AV61" s="21"/>
      <c r="AW61" s="181">
        <f t="shared" si="34"/>
        <v>0</v>
      </c>
      <c r="AX61" s="42" t="str">
        <f t="shared" si="85"/>
        <v>Low Priority Data Gap</v>
      </c>
      <c r="AY61" s="43">
        <f t="shared" si="86"/>
        <v>0</v>
      </c>
      <c r="AZ61" s="43">
        <f t="shared" si="87"/>
        <v>0</v>
      </c>
      <c r="BA61" s="44"/>
      <c r="BB61" s="44"/>
      <c r="BC61" s="181" t="str">
        <f t="shared" si="26"/>
        <v>0</v>
      </c>
      <c r="BD61" s="42" t="str">
        <f t="shared" si="102"/>
        <v>Low Priority Data Gap</v>
      </c>
      <c r="BE61" s="296"/>
      <c r="BK61" s="230"/>
      <c r="BL61" s="403">
        <v>-1</v>
      </c>
      <c r="BM61" s="403">
        <v>-1</v>
      </c>
      <c r="BN61" s="403">
        <v>-1</v>
      </c>
      <c r="BO61" s="404"/>
      <c r="BP61" s="181">
        <f t="shared" si="35"/>
        <v>-1</v>
      </c>
      <c r="BQ61" s="42" t="str">
        <f t="shared" si="88"/>
        <v>High Priority Data Gap</v>
      </c>
      <c r="BR61" s="43">
        <f t="shared" si="89"/>
        <v>1</v>
      </c>
      <c r="BS61" s="43">
        <f t="shared" si="90"/>
        <v>-1</v>
      </c>
      <c r="BT61" s="44">
        <v>-1</v>
      </c>
      <c r="BU61" s="44">
        <v>-1</v>
      </c>
      <c r="BV61" s="181" t="str">
        <f t="shared" si="27"/>
        <v>-1-1</v>
      </c>
      <c r="BW61" s="42" t="str">
        <f t="shared" si="103"/>
        <v>High Priority Data Gap</v>
      </c>
      <c r="BX61" s="296"/>
      <c r="BY61" s="188" t="s">
        <v>872</v>
      </c>
      <c r="CD61" s="230"/>
      <c r="CE61" s="21">
        <v>-1</v>
      </c>
      <c r="CF61" s="21">
        <v>-1</v>
      </c>
      <c r="CG61" s="21">
        <v>-1</v>
      </c>
      <c r="CH61" s="34"/>
      <c r="CI61" s="181">
        <f t="shared" si="36"/>
        <v>-1</v>
      </c>
      <c r="CJ61" s="42" t="str">
        <f>VLOOKUP(CK61*CG61,biorisk,3,FALSE)</f>
        <v>High Priority Data Gap</v>
      </c>
      <c r="CK61" s="43">
        <f>VLOOKUP(CE61*CF61,likelihood,2,FALSE)</f>
        <v>1</v>
      </c>
      <c r="CL61" s="43">
        <f>VLOOKUP(CK61*CG61,biorisk,2,FALSE)</f>
        <v>-1</v>
      </c>
      <c r="CM61" s="44">
        <v>-1</v>
      </c>
      <c r="CN61" s="44">
        <v>-1</v>
      </c>
      <c r="CO61" s="181" t="str">
        <f t="shared" si="28"/>
        <v>-1-1</v>
      </c>
      <c r="CP61" s="42" t="str">
        <f t="shared" si="91"/>
        <v>High Priority Data Gap</v>
      </c>
      <c r="CQ61" s="296"/>
      <c r="CR61" s="188" t="s">
        <v>873</v>
      </c>
      <c r="CW61" s="230"/>
      <c r="CX61" s="21">
        <v>-1</v>
      </c>
      <c r="CY61" s="21">
        <v>-1</v>
      </c>
      <c r="CZ61" s="21">
        <v>-1</v>
      </c>
      <c r="DA61" s="34"/>
      <c r="DB61" s="181">
        <f t="shared" si="37"/>
        <v>-1</v>
      </c>
      <c r="DC61" s="42" t="str">
        <f t="shared" si="125"/>
        <v>High Priority Data Gap</v>
      </c>
      <c r="DD61" s="43">
        <f t="shared" si="126"/>
        <v>1</v>
      </c>
      <c r="DE61" s="43">
        <f t="shared" si="127"/>
        <v>-1</v>
      </c>
      <c r="DF61" s="44">
        <v>-1</v>
      </c>
      <c r="DG61" s="44">
        <v>-1</v>
      </c>
      <c r="DH61" s="181" t="str">
        <f t="shared" si="29"/>
        <v>-1-1</v>
      </c>
      <c r="DI61" s="42" t="str">
        <f t="shared" si="95"/>
        <v>High Priority Data Gap</v>
      </c>
      <c r="DJ61" s="296"/>
      <c r="DK61" s="188" t="s">
        <v>873</v>
      </c>
    </row>
    <row r="62" spans="1:120" ht="263.25" customHeight="1">
      <c r="A62" s="29" t="s">
        <v>162</v>
      </c>
      <c r="B62" s="25" t="s">
        <v>96</v>
      </c>
      <c r="C62" s="25" t="s">
        <v>47</v>
      </c>
      <c r="D62" s="37" t="s">
        <v>109</v>
      </c>
      <c r="E62" s="17">
        <v>59</v>
      </c>
      <c r="F62" s="37" t="s">
        <v>542</v>
      </c>
      <c r="G62" s="21">
        <v>5</v>
      </c>
      <c r="H62" s="21">
        <v>5</v>
      </c>
      <c r="I62" s="21">
        <v>4</v>
      </c>
      <c r="J62" s="21" t="s">
        <v>164</v>
      </c>
      <c r="K62" s="181">
        <f t="shared" si="31"/>
        <v>20</v>
      </c>
      <c r="L62" s="42" t="str">
        <f t="shared" si="78"/>
        <v>Very High</v>
      </c>
      <c r="M62" s="43">
        <f t="shared" si="79"/>
        <v>5</v>
      </c>
      <c r="N62" s="43">
        <f t="shared" si="80"/>
        <v>5</v>
      </c>
      <c r="O62" s="44">
        <v>3</v>
      </c>
      <c r="P62" s="44">
        <v>3</v>
      </c>
      <c r="Q62" s="181" t="str">
        <f t="shared" si="23"/>
        <v>53</v>
      </c>
      <c r="R62" s="42" t="str">
        <f t="shared" si="81"/>
        <v>Very High</v>
      </c>
      <c r="S62" s="296"/>
      <c r="Y62" s="230"/>
      <c r="Z62" s="21">
        <v>3</v>
      </c>
      <c r="AA62" s="21">
        <v>5</v>
      </c>
      <c r="AB62" s="21">
        <v>3</v>
      </c>
      <c r="AC62" s="21" t="s">
        <v>172</v>
      </c>
      <c r="AD62" s="181">
        <f t="shared" si="32"/>
        <v>12</v>
      </c>
      <c r="AE62" s="42" t="str">
        <f t="shared" si="82"/>
        <v>Moderate</v>
      </c>
      <c r="AF62" s="43">
        <f t="shared" si="83"/>
        <v>4</v>
      </c>
      <c r="AG62" s="43">
        <f t="shared" si="84"/>
        <v>3</v>
      </c>
      <c r="AH62" s="44">
        <v>3</v>
      </c>
      <c r="AI62" s="44">
        <v>4</v>
      </c>
      <c r="AJ62" s="181" t="str">
        <f t="shared" si="25"/>
        <v>34</v>
      </c>
      <c r="AK62" s="42" t="str">
        <f t="shared" si="104"/>
        <v>High</v>
      </c>
      <c r="AL62" s="296"/>
      <c r="AR62" s="244"/>
      <c r="AS62" s="21"/>
      <c r="AT62" s="21"/>
      <c r="AU62" s="21"/>
      <c r="AV62" s="21"/>
      <c r="AW62" s="181">
        <f t="shared" si="34"/>
        <v>0</v>
      </c>
      <c r="AX62" s="42" t="str">
        <f t="shared" si="85"/>
        <v>Low Priority Data Gap</v>
      </c>
      <c r="AY62" s="43">
        <f t="shared" si="86"/>
        <v>0</v>
      </c>
      <c r="AZ62" s="43">
        <f t="shared" si="87"/>
        <v>0</v>
      </c>
      <c r="BA62" s="44"/>
      <c r="BB62" s="44"/>
      <c r="BC62" s="181" t="str">
        <f t="shared" si="26"/>
        <v>0</v>
      </c>
      <c r="BD62" s="42" t="str">
        <f t="shared" si="102"/>
        <v>Low Priority Data Gap</v>
      </c>
      <c r="BE62" s="296"/>
      <c r="BK62" s="230"/>
      <c r="BL62" s="403">
        <v>-1</v>
      </c>
      <c r="BM62" s="403">
        <v>-1</v>
      </c>
      <c r="BN62" s="403">
        <v>-1</v>
      </c>
      <c r="BO62" s="404"/>
      <c r="BP62" s="181">
        <f t="shared" si="35"/>
        <v>-1</v>
      </c>
      <c r="BQ62" s="42" t="str">
        <f t="shared" si="88"/>
        <v>High Priority Data Gap</v>
      </c>
      <c r="BR62" s="43">
        <f t="shared" si="89"/>
        <v>1</v>
      </c>
      <c r="BS62" s="43">
        <f t="shared" si="90"/>
        <v>-1</v>
      </c>
      <c r="BT62" s="44">
        <v>-1</v>
      </c>
      <c r="BU62" s="44">
        <v>-1</v>
      </c>
      <c r="BV62" s="181" t="str">
        <f t="shared" si="27"/>
        <v>-1-1</v>
      </c>
      <c r="BW62" s="42" t="str">
        <f t="shared" si="103"/>
        <v>High Priority Data Gap</v>
      </c>
      <c r="BX62" s="296"/>
      <c r="BY62" s="188" t="s">
        <v>872</v>
      </c>
      <c r="CD62" s="230"/>
      <c r="CE62" s="21"/>
      <c r="CF62" s="21"/>
      <c r="CG62" s="21"/>
      <c r="CH62" s="21"/>
      <c r="CI62" s="181">
        <f t="shared" si="36"/>
        <v>0</v>
      </c>
      <c r="CJ62" s="42" t="str">
        <f t="shared" si="96"/>
        <v>Low Priority Data Gap</v>
      </c>
      <c r="CK62" s="43">
        <f t="shared" si="97"/>
        <v>0</v>
      </c>
      <c r="CL62" s="43">
        <f t="shared" si="98"/>
        <v>0</v>
      </c>
      <c r="CM62" s="44"/>
      <c r="CN62" s="44"/>
      <c r="CO62" s="181" t="str">
        <f t="shared" si="28"/>
        <v>0</v>
      </c>
      <c r="CP62" s="42" t="str">
        <f t="shared" si="91"/>
        <v>Low Priority Data Gap</v>
      </c>
      <c r="CQ62" s="296"/>
      <c r="CW62" s="230"/>
      <c r="CX62" s="21">
        <v>-1</v>
      </c>
      <c r="CY62" s="21">
        <v>-1</v>
      </c>
      <c r="CZ62" s="21">
        <v>-1</v>
      </c>
      <c r="DA62" s="34"/>
      <c r="DB62" s="181">
        <f t="shared" si="37"/>
        <v>-1</v>
      </c>
      <c r="DC62" s="42" t="str">
        <f t="shared" si="125"/>
        <v>High Priority Data Gap</v>
      </c>
      <c r="DD62" s="43">
        <f t="shared" si="126"/>
        <v>1</v>
      </c>
      <c r="DE62" s="43">
        <f t="shared" si="127"/>
        <v>-1</v>
      </c>
      <c r="DF62" s="44">
        <v>-1</v>
      </c>
      <c r="DG62" s="44">
        <v>-1</v>
      </c>
      <c r="DH62" s="181" t="str">
        <f t="shared" si="29"/>
        <v>-1-1</v>
      </c>
      <c r="DI62" s="42" t="str">
        <f t="shared" si="95"/>
        <v>High Priority Data Gap</v>
      </c>
      <c r="DJ62" s="296"/>
      <c r="DK62" s="188" t="s">
        <v>873</v>
      </c>
    </row>
    <row r="63" spans="1:120" ht="83" customHeight="1">
      <c r="A63" s="24" t="s">
        <v>162</v>
      </c>
      <c r="B63" s="25" t="s">
        <v>96</v>
      </c>
      <c r="C63" s="30" t="s">
        <v>51</v>
      </c>
      <c r="D63" s="37" t="s">
        <v>110</v>
      </c>
      <c r="E63" s="17">
        <v>60</v>
      </c>
      <c r="F63" s="37" t="s">
        <v>443</v>
      </c>
      <c r="G63" s="21"/>
      <c r="H63" s="21"/>
      <c r="I63" s="21"/>
      <c r="J63" s="34"/>
      <c r="K63" s="181">
        <f t="shared" si="31"/>
        <v>0</v>
      </c>
      <c r="L63" s="42" t="str">
        <f t="shared" si="78"/>
        <v>Low Priority Data Gap</v>
      </c>
      <c r="M63" s="43">
        <f t="shared" si="79"/>
        <v>0</v>
      </c>
      <c r="N63" s="43">
        <f t="shared" si="80"/>
        <v>0</v>
      </c>
      <c r="O63" s="44"/>
      <c r="P63" s="44"/>
      <c r="Q63" s="181" t="str">
        <f t="shared" si="23"/>
        <v>0</v>
      </c>
      <c r="R63" s="42" t="str">
        <f t="shared" si="81"/>
        <v>Low Priority Data Gap</v>
      </c>
      <c r="S63" s="296"/>
      <c r="Y63" s="230"/>
      <c r="Z63" s="21"/>
      <c r="AA63" s="21"/>
      <c r="AB63" s="21"/>
      <c r="AC63" s="34"/>
      <c r="AD63" s="181">
        <f t="shared" si="32"/>
        <v>0</v>
      </c>
      <c r="AE63" s="42" t="str">
        <f t="shared" si="82"/>
        <v>Low Priority Data Gap</v>
      </c>
      <c r="AF63" s="43">
        <f t="shared" si="83"/>
        <v>0</v>
      </c>
      <c r="AG63" s="43">
        <f t="shared" si="84"/>
        <v>0</v>
      </c>
      <c r="AH63" s="44"/>
      <c r="AI63" s="44"/>
      <c r="AJ63" s="181" t="str">
        <f t="shared" si="25"/>
        <v>0</v>
      </c>
      <c r="AK63" s="42" t="str">
        <f t="shared" si="104"/>
        <v>Low Priority Data Gap</v>
      </c>
      <c r="AL63" s="296"/>
      <c r="AR63" s="244"/>
      <c r="AS63" s="21"/>
      <c r="AT63" s="21"/>
      <c r="AU63" s="21"/>
      <c r="AV63" s="34"/>
      <c r="AW63" s="181">
        <f t="shared" si="34"/>
        <v>0</v>
      </c>
      <c r="AX63" s="42" t="str">
        <f t="shared" si="85"/>
        <v>Low Priority Data Gap</v>
      </c>
      <c r="AY63" s="43">
        <f t="shared" si="86"/>
        <v>0</v>
      </c>
      <c r="AZ63" s="43">
        <f t="shared" si="87"/>
        <v>0</v>
      </c>
      <c r="BA63" s="44"/>
      <c r="BB63" s="44"/>
      <c r="BC63" s="181" t="str">
        <f t="shared" si="26"/>
        <v>0</v>
      </c>
      <c r="BD63" s="42" t="str">
        <f t="shared" si="102"/>
        <v>Low Priority Data Gap</v>
      </c>
      <c r="BE63" s="296"/>
      <c r="BK63" s="230"/>
      <c r="BL63" s="403"/>
      <c r="BM63" s="403"/>
      <c r="BN63" s="403"/>
      <c r="BO63" s="404"/>
      <c r="BP63" s="181">
        <f t="shared" si="35"/>
        <v>0</v>
      </c>
      <c r="BQ63" s="42" t="str">
        <f t="shared" si="88"/>
        <v>Low Priority Data Gap</v>
      </c>
      <c r="BR63" s="43">
        <f t="shared" si="89"/>
        <v>0</v>
      </c>
      <c r="BS63" s="43">
        <f t="shared" si="90"/>
        <v>0</v>
      </c>
      <c r="BT63" s="44"/>
      <c r="BU63" s="44"/>
      <c r="BV63" s="181" t="str">
        <f t="shared" si="27"/>
        <v>0</v>
      </c>
      <c r="BW63" s="42" t="str">
        <f t="shared" si="103"/>
        <v>Low Priority Data Gap</v>
      </c>
      <c r="BX63" s="296"/>
      <c r="CD63" s="230"/>
      <c r="CE63" s="21"/>
      <c r="CF63" s="21"/>
      <c r="CG63" s="21"/>
      <c r="CH63" s="34"/>
      <c r="CI63" s="181">
        <f t="shared" si="36"/>
        <v>0</v>
      </c>
      <c r="CJ63" s="42" t="str">
        <f t="shared" si="96"/>
        <v>Low Priority Data Gap</v>
      </c>
      <c r="CK63" s="43">
        <f t="shared" si="97"/>
        <v>0</v>
      </c>
      <c r="CL63" s="43">
        <f t="shared" si="98"/>
        <v>0</v>
      </c>
      <c r="CM63" s="44"/>
      <c r="CN63" s="44"/>
      <c r="CO63" s="181" t="str">
        <f t="shared" si="28"/>
        <v>0</v>
      </c>
      <c r="CP63" s="42" t="str">
        <f t="shared" si="91"/>
        <v>Low Priority Data Gap</v>
      </c>
      <c r="CQ63" s="296"/>
      <c r="CW63" s="230"/>
      <c r="CX63" s="21"/>
      <c r="CY63" s="21"/>
      <c r="CZ63" s="21"/>
      <c r="DA63" s="34"/>
      <c r="DB63" s="181">
        <f t="shared" si="37"/>
        <v>0</v>
      </c>
      <c r="DC63" s="42" t="str">
        <f t="shared" si="92"/>
        <v>Low Priority Data Gap</v>
      </c>
      <c r="DD63" s="43">
        <f t="shared" si="93"/>
        <v>0</v>
      </c>
      <c r="DE63" s="43">
        <f t="shared" si="94"/>
        <v>0</v>
      </c>
      <c r="DF63" s="44"/>
      <c r="DG63" s="44"/>
      <c r="DH63" s="181" t="str">
        <f t="shared" si="29"/>
        <v>0</v>
      </c>
      <c r="DI63" s="42" t="str">
        <f t="shared" si="95"/>
        <v>Low Priority Data Gap</v>
      </c>
      <c r="DJ63" s="296"/>
    </row>
    <row r="64" spans="1:120" ht="172.5" customHeight="1">
      <c r="A64" s="31" t="s">
        <v>162</v>
      </c>
      <c r="B64" s="25" t="s">
        <v>96</v>
      </c>
      <c r="C64" s="25" t="s">
        <v>54</v>
      </c>
      <c r="D64" s="37" t="s">
        <v>111</v>
      </c>
      <c r="E64" s="17">
        <v>61</v>
      </c>
      <c r="F64" s="37" t="s">
        <v>555</v>
      </c>
      <c r="G64" s="21">
        <v>-1</v>
      </c>
      <c r="H64" s="21">
        <v>-1</v>
      </c>
      <c r="I64" s="21">
        <v>-1</v>
      </c>
      <c r="J64" s="34"/>
      <c r="K64" s="181">
        <f t="shared" si="31"/>
        <v>-1</v>
      </c>
      <c r="L64" s="42" t="str">
        <f t="shared" si="78"/>
        <v>High Priority Data Gap</v>
      </c>
      <c r="M64" s="43">
        <f t="shared" si="79"/>
        <v>1</v>
      </c>
      <c r="N64" s="43">
        <f t="shared" si="80"/>
        <v>-1</v>
      </c>
      <c r="O64" s="44">
        <v>-1</v>
      </c>
      <c r="P64" s="44">
        <v>-1</v>
      </c>
      <c r="Q64" s="181" t="str">
        <f t="shared" si="23"/>
        <v>-1-1</v>
      </c>
      <c r="R64" s="42" t="str">
        <f t="shared" si="81"/>
        <v>High Priority Data Gap</v>
      </c>
      <c r="S64" s="296" t="s">
        <v>181</v>
      </c>
      <c r="T64" s="188" t="s">
        <v>874</v>
      </c>
      <c r="Y64" s="230" t="s">
        <v>875</v>
      </c>
      <c r="Z64" s="21">
        <v>-1</v>
      </c>
      <c r="AA64" s="21">
        <v>-1</v>
      </c>
      <c r="AB64" s="21">
        <v>-1</v>
      </c>
      <c r="AC64" s="34"/>
      <c r="AD64" s="181">
        <f t="shared" si="32"/>
        <v>-1</v>
      </c>
      <c r="AE64" s="42" t="str">
        <f t="shared" si="82"/>
        <v>High Priority Data Gap</v>
      </c>
      <c r="AF64" s="43">
        <f t="shared" si="83"/>
        <v>1</v>
      </c>
      <c r="AG64" s="43">
        <f t="shared" si="84"/>
        <v>-1</v>
      </c>
      <c r="AH64" s="44">
        <v>-1</v>
      </c>
      <c r="AI64" s="44">
        <v>-1</v>
      </c>
      <c r="AJ64" s="181" t="str">
        <f t="shared" si="25"/>
        <v>-1-1</v>
      </c>
      <c r="AK64" s="42" t="str">
        <f t="shared" si="104"/>
        <v>High Priority Data Gap</v>
      </c>
      <c r="AL64" s="296"/>
      <c r="AM64" s="188" t="s">
        <v>874</v>
      </c>
      <c r="AR64" s="244"/>
      <c r="AS64" s="21">
        <v>-1</v>
      </c>
      <c r="AT64" s="21">
        <v>-1</v>
      </c>
      <c r="AU64" s="21">
        <v>-1</v>
      </c>
      <c r="AV64" s="34"/>
      <c r="AW64" s="181">
        <f t="shared" si="34"/>
        <v>-1</v>
      </c>
      <c r="AX64" s="42" t="str">
        <f t="shared" si="85"/>
        <v>High Priority Data Gap</v>
      </c>
      <c r="AY64" s="43">
        <f t="shared" si="86"/>
        <v>1</v>
      </c>
      <c r="AZ64" s="43">
        <f t="shared" si="87"/>
        <v>-1</v>
      </c>
      <c r="BA64" s="44">
        <v>-1</v>
      </c>
      <c r="BB64" s="44">
        <v>-1</v>
      </c>
      <c r="BC64" s="181" t="str">
        <f t="shared" si="26"/>
        <v>-1-1</v>
      </c>
      <c r="BD64" s="42" t="str">
        <f t="shared" si="102"/>
        <v>High Priority Data Gap</v>
      </c>
      <c r="BE64" s="296"/>
      <c r="BF64" s="188" t="s">
        <v>874</v>
      </c>
      <c r="BK64" s="230"/>
      <c r="BL64" s="403">
        <v>-1</v>
      </c>
      <c r="BM64" s="403">
        <v>-1</v>
      </c>
      <c r="BN64" s="403">
        <v>-1</v>
      </c>
      <c r="BO64" s="404"/>
      <c r="BP64" s="181">
        <f t="shared" si="35"/>
        <v>-1</v>
      </c>
      <c r="BQ64" s="42" t="str">
        <f t="shared" si="88"/>
        <v>High Priority Data Gap</v>
      </c>
      <c r="BR64" s="43">
        <f t="shared" si="89"/>
        <v>1</v>
      </c>
      <c r="BS64" s="43">
        <f t="shared" si="90"/>
        <v>-1</v>
      </c>
      <c r="BT64" s="44">
        <v>-1</v>
      </c>
      <c r="BU64" s="44">
        <v>-1</v>
      </c>
      <c r="BV64" s="181" t="str">
        <f t="shared" si="27"/>
        <v>-1-1</v>
      </c>
      <c r="BW64" s="42" t="str">
        <f t="shared" si="103"/>
        <v>High Priority Data Gap</v>
      </c>
      <c r="BX64" s="296"/>
      <c r="BY64" s="188" t="s">
        <v>874</v>
      </c>
      <c r="CD64" s="230"/>
      <c r="CE64" s="21">
        <v>-1</v>
      </c>
      <c r="CF64" s="21">
        <v>-1</v>
      </c>
      <c r="CG64" s="21">
        <v>-1</v>
      </c>
      <c r="CH64" s="34"/>
      <c r="CI64" s="181">
        <f t="shared" si="36"/>
        <v>-1</v>
      </c>
      <c r="CJ64" s="42" t="str">
        <f>VLOOKUP(CK64*CG64,biorisk,3,FALSE)</f>
        <v>High Priority Data Gap</v>
      </c>
      <c r="CK64" s="43">
        <f>VLOOKUP(CE64*CF64,likelihood,2,FALSE)</f>
        <v>1</v>
      </c>
      <c r="CL64" s="43">
        <f>VLOOKUP(CK64*CG64,biorisk,2,FALSE)</f>
        <v>-1</v>
      </c>
      <c r="CM64" s="44">
        <v>-1</v>
      </c>
      <c r="CN64" s="44">
        <v>-1</v>
      </c>
      <c r="CO64" s="181" t="str">
        <f t="shared" si="28"/>
        <v>-1-1</v>
      </c>
      <c r="CP64" s="42" t="str">
        <f t="shared" si="91"/>
        <v>High Priority Data Gap</v>
      </c>
      <c r="CQ64" s="296"/>
      <c r="CR64" s="188" t="s">
        <v>874</v>
      </c>
      <c r="CW64" s="230"/>
      <c r="CX64" s="21">
        <v>-1</v>
      </c>
      <c r="CY64" s="21">
        <v>-1</v>
      </c>
      <c r="CZ64" s="21">
        <v>-1</v>
      </c>
      <c r="DA64" s="34"/>
      <c r="DB64" s="181">
        <f t="shared" si="37"/>
        <v>-1</v>
      </c>
      <c r="DC64" s="42" t="str">
        <f>VLOOKUP(DD64*CZ64,biorisk,3,FALSE)</f>
        <v>High Priority Data Gap</v>
      </c>
      <c r="DD64" s="43">
        <f>VLOOKUP(CX64*CY64,likelihood,2,FALSE)</f>
        <v>1</v>
      </c>
      <c r="DE64" s="43">
        <f>VLOOKUP(DD64*CZ64,biorisk,2,FALSE)</f>
        <v>-1</v>
      </c>
      <c r="DF64" s="44">
        <v>-1</v>
      </c>
      <c r="DG64" s="44">
        <v>-1</v>
      </c>
      <c r="DH64" s="181" t="str">
        <f t="shared" si="29"/>
        <v>-1-1</v>
      </c>
      <c r="DI64" s="42" t="str">
        <f t="shared" si="95"/>
        <v>High Priority Data Gap</v>
      </c>
      <c r="DJ64" s="296"/>
      <c r="DK64" s="188" t="s">
        <v>874</v>
      </c>
    </row>
    <row r="65" spans="1:120" ht="150.75" customHeight="1">
      <c r="A65" s="31" t="s">
        <v>162</v>
      </c>
      <c r="B65" s="25" t="s">
        <v>96</v>
      </c>
      <c r="C65" s="25" t="s">
        <v>54</v>
      </c>
      <c r="D65" s="37" t="s">
        <v>112</v>
      </c>
      <c r="E65" s="17">
        <v>62</v>
      </c>
      <c r="F65" s="37" t="s">
        <v>563</v>
      </c>
      <c r="G65" s="21"/>
      <c r="H65" s="21"/>
      <c r="I65" s="21"/>
      <c r="J65" s="34"/>
      <c r="K65" s="181">
        <f t="shared" si="31"/>
        <v>0</v>
      </c>
      <c r="L65" s="42" t="str">
        <f t="shared" si="78"/>
        <v>Low Priority Data Gap</v>
      </c>
      <c r="M65" s="43">
        <f t="shared" si="79"/>
        <v>0</v>
      </c>
      <c r="N65" s="43">
        <f t="shared" si="80"/>
        <v>0</v>
      </c>
      <c r="O65" s="44"/>
      <c r="P65" s="44"/>
      <c r="Q65" s="181" t="str">
        <f t="shared" si="23"/>
        <v>0</v>
      </c>
      <c r="R65" s="42" t="str">
        <f t="shared" si="81"/>
        <v>Low Priority Data Gap</v>
      </c>
      <c r="S65" s="296"/>
      <c r="Y65" s="230"/>
      <c r="Z65" s="21"/>
      <c r="AA65" s="21"/>
      <c r="AB65" s="21"/>
      <c r="AC65" s="34"/>
      <c r="AD65" s="181">
        <f t="shared" si="32"/>
        <v>0</v>
      </c>
      <c r="AE65" s="42" t="str">
        <f t="shared" si="82"/>
        <v>Low Priority Data Gap</v>
      </c>
      <c r="AF65" s="43">
        <f t="shared" si="83"/>
        <v>0</v>
      </c>
      <c r="AG65" s="43">
        <f t="shared" si="84"/>
        <v>0</v>
      </c>
      <c r="AH65" s="44"/>
      <c r="AI65" s="44"/>
      <c r="AJ65" s="181" t="str">
        <f t="shared" si="25"/>
        <v>0</v>
      </c>
      <c r="AK65" s="42" t="str">
        <f t="shared" si="104"/>
        <v>Low Priority Data Gap</v>
      </c>
      <c r="AL65" s="296"/>
      <c r="AR65" s="244"/>
      <c r="AS65" s="21"/>
      <c r="AT65" s="21"/>
      <c r="AU65" s="21"/>
      <c r="AV65" s="34"/>
      <c r="AW65" s="181">
        <f t="shared" si="34"/>
        <v>0</v>
      </c>
      <c r="AX65" s="42" t="str">
        <f t="shared" si="85"/>
        <v>Low Priority Data Gap</v>
      </c>
      <c r="AY65" s="43">
        <f t="shared" si="86"/>
        <v>0</v>
      </c>
      <c r="AZ65" s="43">
        <f t="shared" si="87"/>
        <v>0</v>
      </c>
      <c r="BA65" s="44"/>
      <c r="BB65" s="44"/>
      <c r="BC65" s="181" t="str">
        <f t="shared" si="26"/>
        <v>0</v>
      </c>
      <c r="BD65" s="42" t="str">
        <f t="shared" si="102"/>
        <v>Low Priority Data Gap</v>
      </c>
      <c r="BE65" s="296"/>
      <c r="BK65" s="230"/>
      <c r="BL65" s="403"/>
      <c r="BM65" s="403"/>
      <c r="BN65" s="403"/>
      <c r="BO65" s="404"/>
      <c r="BP65" s="181">
        <f t="shared" si="35"/>
        <v>0</v>
      </c>
      <c r="BQ65" s="42" t="str">
        <f t="shared" si="88"/>
        <v>Low Priority Data Gap</v>
      </c>
      <c r="BR65" s="43">
        <f t="shared" si="89"/>
        <v>0</v>
      </c>
      <c r="BS65" s="43">
        <f t="shared" si="90"/>
        <v>0</v>
      </c>
      <c r="BT65" s="44"/>
      <c r="BU65" s="44"/>
      <c r="BV65" s="181" t="str">
        <f t="shared" si="27"/>
        <v>0</v>
      </c>
      <c r="BW65" s="42" t="str">
        <f t="shared" si="103"/>
        <v>Low Priority Data Gap</v>
      </c>
      <c r="BX65" s="296"/>
      <c r="CD65" s="230"/>
      <c r="CE65" s="21"/>
      <c r="CF65" s="21"/>
      <c r="CG65" s="21"/>
      <c r="CH65" s="34"/>
      <c r="CI65" s="181">
        <f t="shared" si="36"/>
        <v>0</v>
      </c>
      <c r="CJ65" s="42" t="str">
        <f t="shared" si="96"/>
        <v>Low Priority Data Gap</v>
      </c>
      <c r="CK65" s="43">
        <f t="shared" si="97"/>
        <v>0</v>
      </c>
      <c r="CL65" s="43">
        <f t="shared" si="98"/>
        <v>0</v>
      </c>
      <c r="CM65" s="44"/>
      <c r="CN65" s="44"/>
      <c r="CO65" s="181" t="str">
        <f t="shared" si="28"/>
        <v>0</v>
      </c>
      <c r="CP65" s="42" t="str">
        <f t="shared" si="91"/>
        <v>Low Priority Data Gap</v>
      </c>
      <c r="CQ65" s="296"/>
      <c r="CW65" s="230"/>
      <c r="CX65" s="21"/>
      <c r="CY65" s="21"/>
      <c r="CZ65" s="21"/>
      <c r="DA65" s="34"/>
      <c r="DB65" s="181">
        <f t="shared" si="37"/>
        <v>0</v>
      </c>
      <c r="DC65" s="42" t="str">
        <f t="shared" si="92"/>
        <v>Low Priority Data Gap</v>
      </c>
      <c r="DD65" s="43">
        <f t="shared" si="93"/>
        <v>0</v>
      </c>
      <c r="DE65" s="43">
        <f t="shared" si="94"/>
        <v>0</v>
      </c>
      <c r="DF65" s="44"/>
      <c r="DG65" s="44"/>
      <c r="DH65" s="181" t="str">
        <f t="shared" si="29"/>
        <v>0</v>
      </c>
      <c r="DI65" s="42" t="str">
        <f t="shared" si="95"/>
        <v>Low Priority Data Gap</v>
      </c>
      <c r="DJ65" s="296"/>
    </row>
    <row r="66" spans="1:120" ht="126" customHeight="1">
      <c r="A66" s="31" t="s">
        <v>162</v>
      </c>
      <c r="B66" s="25" t="s">
        <v>96</v>
      </c>
      <c r="C66" s="25" t="s">
        <v>54</v>
      </c>
      <c r="D66" s="37" t="s">
        <v>113</v>
      </c>
      <c r="E66" s="17">
        <v>63</v>
      </c>
      <c r="F66" s="37" t="s">
        <v>568</v>
      </c>
      <c r="G66" s="21"/>
      <c r="H66" s="21"/>
      <c r="I66" s="21"/>
      <c r="J66" s="34"/>
      <c r="K66" s="181">
        <f t="shared" si="31"/>
        <v>0</v>
      </c>
      <c r="L66" s="42" t="str">
        <f t="shared" si="78"/>
        <v>Low Priority Data Gap</v>
      </c>
      <c r="M66" s="43">
        <f t="shared" si="79"/>
        <v>0</v>
      </c>
      <c r="N66" s="43">
        <f t="shared" si="80"/>
        <v>0</v>
      </c>
      <c r="O66" s="44"/>
      <c r="P66" s="44"/>
      <c r="Q66" s="181" t="str">
        <f t="shared" si="23"/>
        <v>0</v>
      </c>
      <c r="R66" s="42" t="str">
        <f t="shared" si="81"/>
        <v>Low Priority Data Gap</v>
      </c>
      <c r="S66" s="296"/>
      <c r="Y66" s="230"/>
      <c r="Z66" s="21"/>
      <c r="AA66" s="21"/>
      <c r="AB66" s="21"/>
      <c r="AC66" s="34"/>
      <c r="AD66" s="181">
        <f t="shared" si="32"/>
        <v>0</v>
      </c>
      <c r="AE66" s="42" t="str">
        <f t="shared" si="82"/>
        <v>Low Priority Data Gap</v>
      </c>
      <c r="AF66" s="43">
        <f t="shared" si="83"/>
        <v>0</v>
      </c>
      <c r="AG66" s="43">
        <f t="shared" si="84"/>
        <v>0</v>
      </c>
      <c r="AH66" s="44"/>
      <c r="AI66" s="44"/>
      <c r="AJ66" s="181" t="str">
        <f t="shared" si="25"/>
        <v>0</v>
      </c>
      <c r="AK66" s="42" t="str">
        <f t="shared" si="104"/>
        <v>Low Priority Data Gap</v>
      </c>
      <c r="AL66" s="296"/>
      <c r="AR66" s="244"/>
      <c r="AS66" s="21"/>
      <c r="AT66" s="21"/>
      <c r="AU66" s="21"/>
      <c r="AV66" s="34"/>
      <c r="AW66" s="181">
        <f t="shared" si="34"/>
        <v>0</v>
      </c>
      <c r="AX66" s="42" t="str">
        <f t="shared" si="85"/>
        <v>Low Priority Data Gap</v>
      </c>
      <c r="AY66" s="43">
        <f t="shared" si="86"/>
        <v>0</v>
      </c>
      <c r="AZ66" s="43">
        <f t="shared" si="87"/>
        <v>0</v>
      </c>
      <c r="BA66" s="44"/>
      <c r="BB66" s="44"/>
      <c r="BC66" s="181" t="str">
        <f t="shared" si="26"/>
        <v>0</v>
      </c>
      <c r="BD66" s="42" t="str">
        <f t="shared" si="102"/>
        <v>Low Priority Data Gap</v>
      </c>
      <c r="BE66" s="296"/>
      <c r="BK66" s="230"/>
      <c r="BL66" s="403"/>
      <c r="BM66" s="403"/>
      <c r="BN66" s="403"/>
      <c r="BO66" s="404"/>
      <c r="BP66" s="181">
        <f t="shared" si="35"/>
        <v>0</v>
      </c>
      <c r="BQ66" s="42" t="str">
        <f t="shared" si="88"/>
        <v>Low Priority Data Gap</v>
      </c>
      <c r="BR66" s="43">
        <f t="shared" si="89"/>
        <v>0</v>
      </c>
      <c r="BS66" s="43">
        <f t="shared" si="90"/>
        <v>0</v>
      </c>
      <c r="BT66" s="44"/>
      <c r="BU66" s="44"/>
      <c r="BV66" s="181" t="str">
        <f t="shared" si="27"/>
        <v>0</v>
      </c>
      <c r="BW66" s="42" t="str">
        <f t="shared" si="103"/>
        <v>Low Priority Data Gap</v>
      </c>
      <c r="BX66" s="296"/>
      <c r="CD66" s="230"/>
      <c r="CE66" s="21"/>
      <c r="CF66" s="21"/>
      <c r="CG66" s="21"/>
      <c r="CH66" s="34"/>
      <c r="CI66" s="181">
        <f t="shared" si="36"/>
        <v>0</v>
      </c>
      <c r="CJ66" s="42" t="str">
        <f t="shared" si="96"/>
        <v>Low Priority Data Gap</v>
      </c>
      <c r="CK66" s="43">
        <f t="shared" si="97"/>
        <v>0</v>
      </c>
      <c r="CL66" s="43">
        <f t="shared" si="98"/>
        <v>0</v>
      </c>
      <c r="CM66" s="44"/>
      <c r="CN66" s="44"/>
      <c r="CO66" s="181" t="str">
        <f t="shared" si="28"/>
        <v>0</v>
      </c>
      <c r="CP66" s="42" t="str">
        <f t="shared" si="91"/>
        <v>Low Priority Data Gap</v>
      </c>
      <c r="CQ66" s="296"/>
      <c r="CW66" s="230"/>
      <c r="CX66" s="21"/>
      <c r="CY66" s="21"/>
      <c r="CZ66" s="21"/>
      <c r="DA66" s="34"/>
      <c r="DB66" s="181">
        <f t="shared" si="37"/>
        <v>0</v>
      </c>
      <c r="DC66" s="42" t="str">
        <f t="shared" si="92"/>
        <v>Low Priority Data Gap</v>
      </c>
      <c r="DD66" s="43">
        <f t="shared" si="93"/>
        <v>0</v>
      </c>
      <c r="DE66" s="43">
        <f t="shared" si="94"/>
        <v>0</v>
      </c>
      <c r="DF66" s="44"/>
      <c r="DG66" s="44"/>
      <c r="DH66" s="181" t="str">
        <f t="shared" si="29"/>
        <v>0</v>
      </c>
      <c r="DI66" s="42" t="str">
        <f t="shared" si="95"/>
        <v>Low Priority Data Gap</v>
      </c>
      <c r="DJ66" s="296"/>
    </row>
    <row r="67" spans="1:120" ht="83" customHeight="1">
      <c r="A67" s="29" t="s">
        <v>162</v>
      </c>
      <c r="B67" s="25" t="s">
        <v>96</v>
      </c>
      <c r="C67" s="25" t="s">
        <v>54</v>
      </c>
      <c r="D67" s="37" t="s">
        <v>114</v>
      </c>
      <c r="E67" s="17">
        <v>64</v>
      </c>
      <c r="F67" s="37" t="s">
        <v>569</v>
      </c>
      <c r="G67" s="21"/>
      <c r="H67" s="21"/>
      <c r="I67" s="21"/>
      <c r="J67" s="21"/>
      <c r="K67" s="181">
        <f t="shared" si="31"/>
        <v>0</v>
      </c>
      <c r="L67" s="42" t="str">
        <f t="shared" si="78"/>
        <v>Low Priority Data Gap</v>
      </c>
      <c r="M67" s="43">
        <f t="shared" si="79"/>
        <v>0</v>
      </c>
      <c r="N67" s="43">
        <f t="shared" si="80"/>
        <v>0</v>
      </c>
      <c r="O67" s="44"/>
      <c r="P67" s="44"/>
      <c r="Q67" s="181" t="str">
        <f t="shared" si="23"/>
        <v>0</v>
      </c>
      <c r="R67" s="42" t="str">
        <f t="shared" si="81"/>
        <v>Low Priority Data Gap</v>
      </c>
      <c r="S67" s="296"/>
      <c r="Y67" s="230"/>
      <c r="Z67" s="21"/>
      <c r="AA67" s="21"/>
      <c r="AB67" s="21"/>
      <c r="AC67" s="21"/>
      <c r="AD67" s="181">
        <f t="shared" si="32"/>
        <v>0</v>
      </c>
      <c r="AE67" s="42" t="str">
        <f t="shared" si="82"/>
        <v>Low Priority Data Gap</v>
      </c>
      <c r="AF67" s="43">
        <f t="shared" si="83"/>
        <v>0</v>
      </c>
      <c r="AG67" s="43">
        <f t="shared" si="84"/>
        <v>0</v>
      </c>
      <c r="AH67" s="44"/>
      <c r="AI67" s="44"/>
      <c r="AJ67" s="181" t="str">
        <f t="shared" si="25"/>
        <v>0</v>
      </c>
      <c r="AK67" s="42" t="str">
        <f t="shared" si="104"/>
        <v>Low Priority Data Gap</v>
      </c>
      <c r="AL67" s="296"/>
      <c r="AR67" s="244"/>
      <c r="AS67" s="21"/>
      <c r="AT67" s="21"/>
      <c r="AU67" s="21"/>
      <c r="AV67" s="21"/>
      <c r="AW67" s="181">
        <f t="shared" si="34"/>
        <v>0</v>
      </c>
      <c r="AX67" s="42" t="str">
        <f t="shared" si="85"/>
        <v>Low Priority Data Gap</v>
      </c>
      <c r="AY67" s="43">
        <f t="shared" si="86"/>
        <v>0</v>
      </c>
      <c r="AZ67" s="43">
        <f t="shared" si="87"/>
        <v>0</v>
      </c>
      <c r="BA67" s="44"/>
      <c r="BB67" s="44"/>
      <c r="BC67" s="181" t="str">
        <f t="shared" si="26"/>
        <v>0</v>
      </c>
      <c r="BD67" s="42" t="str">
        <f t="shared" si="102"/>
        <v>Low Priority Data Gap</v>
      </c>
      <c r="BE67" s="296"/>
      <c r="BK67" s="230"/>
      <c r="BL67" s="403"/>
      <c r="BM67" s="403"/>
      <c r="BN67" s="403"/>
      <c r="BO67" s="403"/>
      <c r="BP67" s="181">
        <f t="shared" si="35"/>
        <v>0</v>
      </c>
      <c r="BQ67" s="42" t="str">
        <f t="shared" si="88"/>
        <v>Low Priority Data Gap</v>
      </c>
      <c r="BR67" s="43">
        <f t="shared" si="89"/>
        <v>0</v>
      </c>
      <c r="BS67" s="43">
        <f t="shared" si="90"/>
        <v>0</v>
      </c>
      <c r="BT67" s="44"/>
      <c r="BU67" s="44"/>
      <c r="BV67" s="181" t="str">
        <f t="shared" si="27"/>
        <v>0</v>
      </c>
      <c r="BW67" s="42" t="str">
        <f t="shared" si="103"/>
        <v>Low Priority Data Gap</v>
      </c>
      <c r="BX67" s="296"/>
      <c r="CD67" s="230"/>
      <c r="CE67" s="21"/>
      <c r="CF67" s="21"/>
      <c r="CG67" s="21"/>
      <c r="CH67" s="21"/>
      <c r="CI67" s="181">
        <f t="shared" si="36"/>
        <v>0</v>
      </c>
      <c r="CJ67" s="42" t="str">
        <f t="shared" si="96"/>
        <v>Low Priority Data Gap</v>
      </c>
      <c r="CK67" s="43">
        <f t="shared" si="97"/>
        <v>0</v>
      </c>
      <c r="CL67" s="43">
        <f t="shared" si="98"/>
        <v>0</v>
      </c>
      <c r="CM67" s="44"/>
      <c r="CN67" s="44"/>
      <c r="CO67" s="181" t="str">
        <f t="shared" si="28"/>
        <v>0</v>
      </c>
      <c r="CP67" s="42" t="str">
        <f t="shared" si="91"/>
        <v>Low Priority Data Gap</v>
      </c>
      <c r="CQ67" s="296"/>
      <c r="CW67" s="230"/>
      <c r="CX67" s="21"/>
      <c r="CY67" s="21"/>
      <c r="CZ67" s="21"/>
      <c r="DA67" s="21"/>
      <c r="DB67" s="181">
        <f t="shared" si="37"/>
        <v>0</v>
      </c>
      <c r="DC67" s="42" t="str">
        <f t="shared" si="92"/>
        <v>Low Priority Data Gap</v>
      </c>
      <c r="DD67" s="43">
        <f t="shared" si="93"/>
        <v>0</v>
      </c>
      <c r="DE67" s="43">
        <f t="shared" si="94"/>
        <v>0</v>
      </c>
      <c r="DF67" s="44"/>
      <c r="DG67" s="44"/>
      <c r="DH67" s="181" t="str">
        <f t="shared" si="29"/>
        <v>0</v>
      </c>
      <c r="DI67" s="42" t="str">
        <f t="shared" si="95"/>
        <v>Low Priority Data Gap</v>
      </c>
      <c r="DJ67" s="296"/>
    </row>
    <row r="68" spans="1:120" ht="363.75" customHeight="1">
      <c r="A68" s="32" t="s">
        <v>162</v>
      </c>
      <c r="B68" s="25" t="s">
        <v>96</v>
      </c>
      <c r="C68" s="25" t="s">
        <v>54</v>
      </c>
      <c r="D68" s="37" t="s">
        <v>115</v>
      </c>
      <c r="E68" s="17">
        <v>65</v>
      </c>
      <c r="F68" s="37" t="s">
        <v>340</v>
      </c>
      <c r="G68" s="21"/>
      <c r="H68" s="21"/>
      <c r="I68" s="21"/>
      <c r="J68" s="21"/>
      <c r="K68" s="181">
        <f t="shared" si="31"/>
        <v>0</v>
      </c>
      <c r="L68" s="42" t="str">
        <f t="shared" ref="L68:L73" si="128">VLOOKUP(M68*I68,biorisk,3,FALSE)</f>
        <v>Low Priority Data Gap</v>
      </c>
      <c r="M68" s="43">
        <f t="shared" ref="M68:M73" si="129">VLOOKUP(G68*H68,likelihood,2,FALSE)</f>
        <v>0</v>
      </c>
      <c r="N68" s="43">
        <f t="shared" ref="N68:N73" si="130">VLOOKUP(M68*I68,biorisk,2,FALSE)</f>
        <v>0</v>
      </c>
      <c r="O68" s="44"/>
      <c r="P68" s="44"/>
      <c r="Q68" s="181" t="str">
        <f t="shared" si="23"/>
        <v>0</v>
      </c>
      <c r="R68" s="42" t="str">
        <f t="shared" ref="R68:R73" si="131">VLOOKUP(N68&amp;P68,futurerisk,3,FALSE)</f>
        <v>Low Priority Data Gap</v>
      </c>
      <c r="S68" s="296"/>
      <c r="Y68" s="230"/>
      <c r="Z68" s="21"/>
      <c r="AA68" s="21"/>
      <c r="AB68" s="21"/>
      <c r="AC68" s="21"/>
      <c r="AD68" s="181">
        <f t="shared" si="32"/>
        <v>0</v>
      </c>
      <c r="AE68" s="42" t="str">
        <f t="shared" ref="AE68:AE73" si="132">VLOOKUP(AF68*AB68,biorisk,3,FALSE)</f>
        <v>Low Priority Data Gap</v>
      </c>
      <c r="AF68" s="43">
        <f t="shared" ref="AF68:AF73" si="133">VLOOKUP(Z68*AA68,likelihood,2,FALSE)</f>
        <v>0</v>
      </c>
      <c r="AG68" s="43">
        <f t="shared" ref="AG68:AG73" si="134">VLOOKUP(AF68*AB68,biorisk,2,FALSE)</f>
        <v>0</v>
      </c>
      <c r="AH68" s="44"/>
      <c r="AI68" s="44"/>
      <c r="AJ68" s="181" t="str">
        <f t="shared" si="25"/>
        <v>0</v>
      </c>
      <c r="AK68" s="42" t="str">
        <f t="shared" si="104"/>
        <v>Low Priority Data Gap</v>
      </c>
      <c r="AL68" s="296"/>
      <c r="AR68" s="244"/>
      <c r="AS68" s="21"/>
      <c r="AT68" s="21"/>
      <c r="AU68" s="21"/>
      <c r="AV68" s="21"/>
      <c r="AW68" s="181">
        <f t="shared" si="34"/>
        <v>0</v>
      </c>
      <c r="AX68" s="42" t="str">
        <f t="shared" ref="AX68:AX72" si="135">VLOOKUP(AY68*AU68,biorisk,3,FALSE)</f>
        <v>Low Priority Data Gap</v>
      </c>
      <c r="AY68" s="43">
        <f t="shared" ref="AY68:AY72" si="136">VLOOKUP(AS68*AT68,likelihood,2,FALSE)</f>
        <v>0</v>
      </c>
      <c r="AZ68" s="43">
        <f t="shared" ref="AZ68:AZ72" si="137">VLOOKUP(AY68*AU68,biorisk,2,FALSE)</f>
        <v>0</v>
      </c>
      <c r="BA68" s="44"/>
      <c r="BB68" s="44"/>
      <c r="BC68" s="181" t="str">
        <f t="shared" si="26"/>
        <v>0</v>
      </c>
      <c r="BD68" s="42" t="str">
        <f t="shared" si="102"/>
        <v>Low Priority Data Gap</v>
      </c>
      <c r="BE68" s="296"/>
      <c r="BK68" s="230"/>
      <c r="BL68" s="403"/>
      <c r="BM68" s="403"/>
      <c r="BN68" s="403"/>
      <c r="BO68" s="403"/>
      <c r="BP68" s="181">
        <f t="shared" si="35"/>
        <v>0</v>
      </c>
      <c r="BQ68" s="42" t="str">
        <f t="shared" ref="BQ68:BQ73" si="138">VLOOKUP(BR68*BN68,biorisk,3,FALSE)</f>
        <v>Low Priority Data Gap</v>
      </c>
      <c r="BR68" s="43">
        <f t="shared" ref="BR68:BR73" si="139">VLOOKUP(BL68*BM68,likelihood,2,FALSE)</f>
        <v>0</v>
      </c>
      <c r="BS68" s="43">
        <f t="shared" ref="BS68:BS71" si="140">VLOOKUP(BR68*BN68,biorisk,2,FALSE)</f>
        <v>0</v>
      </c>
      <c r="BT68" s="44"/>
      <c r="BU68" s="44"/>
      <c r="BV68" s="181" t="str">
        <f t="shared" si="27"/>
        <v>0</v>
      </c>
      <c r="BW68" s="42" t="str">
        <f t="shared" si="103"/>
        <v>Low Priority Data Gap</v>
      </c>
      <c r="BX68" s="296"/>
      <c r="CD68" s="230"/>
      <c r="CE68" s="21"/>
      <c r="CF68" s="21"/>
      <c r="CG68" s="21"/>
      <c r="CH68" s="21"/>
      <c r="CI68" s="181">
        <f t="shared" si="36"/>
        <v>0</v>
      </c>
      <c r="CJ68" s="42" t="str">
        <f t="shared" ref="CJ68:CJ71" si="141">VLOOKUP(CK68*CG68,biorisk,3,FALSE)</f>
        <v>Low Priority Data Gap</v>
      </c>
      <c r="CK68" s="43">
        <f t="shared" ref="CK68:CK71" si="142">VLOOKUP(CE68*CF68,likelihood,2,FALSE)</f>
        <v>0</v>
      </c>
      <c r="CL68" s="43">
        <f t="shared" ref="CL68:CL71" si="143">VLOOKUP(CK68*CG68,biorisk,2,FALSE)</f>
        <v>0</v>
      </c>
      <c r="CM68" s="44"/>
      <c r="CN68" s="44"/>
      <c r="CO68" s="181" t="str">
        <f t="shared" si="28"/>
        <v>0</v>
      </c>
      <c r="CP68" s="42" t="str">
        <f t="shared" ref="CP68:CP73" si="144">VLOOKUP(CL68&amp;CN68,futurerisk,3,FALSE)</f>
        <v>Low Priority Data Gap</v>
      </c>
      <c r="CQ68" s="296"/>
      <c r="CW68" s="230"/>
      <c r="CX68" s="21"/>
      <c r="CY68" s="21"/>
      <c r="CZ68" s="21"/>
      <c r="DA68" s="21"/>
      <c r="DB68" s="181">
        <f t="shared" si="37"/>
        <v>0</v>
      </c>
      <c r="DC68" s="42" t="str">
        <f t="shared" ref="DC68:DC73" si="145">VLOOKUP(DD68*CZ68,biorisk,3,FALSE)</f>
        <v>Low Priority Data Gap</v>
      </c>
      <c r="DD68" s="43">
        <f t="shared" ref="DD68:DD73" si="146">VLOOKUP(CX68*CY68,likelihood,2,FALSE)</f>
        <v>0</v>
      </c>
      <c r="DE68" s="43">
        <f t="shared" ref="DE68:DE73" si="147">VLOOKUP(DD68*CZ68,biorisk,2,FALSE)</f>
        <v>0</v>
      </c>
      <c r="DF68" s="44"/>
      <c r="DG68" s="44"/>
      <c r="DH68" s="181" t="str">
        <f t="shared" si="29"/>
        <v>0</v>
      </c>
      <c r="DI68" s="42" t="str">
        <f t="shared" ref="DI68:DI73" si="148">VLOOKUP(DE68&amp;DG68,futurerisk,3,FALSE)</f>
        <v>Low Priority Data Gap</v>
      </c>
      <c r="DJ68" s="296"/>
    </row>
    <row r="69" spans="1:120" ht="83" customHeight="1">
      <c r="A69" s="32" t="s">
        <v>162</v>
      </c>
      <c r="B69" s="25" t="s">
        <v>96</v>
      </c>
      <c r="C69" s="25" t="s">
        <v>54</v>
      </c>
      <c r="D69" s="37" t="s">
        <v>116</v>
      </c>
      <c r="E69" s="17">
        <v>66</v>
      </c>
      <c r="F69" s="37" t="s">
        <v>581</v>
      </c>
      <c r="G69" s="21"/>
      <c r="H69" s="21"/>
      <c r="I69" s="21"/>
      <c r="J69" s="34"/>
      <c r="K69" s="181">
        <f t="shared" si="31"/>
        <v>0</v>
      </c>
      <c r="L69" s="42" t="str">
        <f t="shared" si="128"/>
        <v>Low Priority Data Gap</v>
      </c>
      <c r="M69" s="43">
        <f t="shared" si="129"/>
        <v>0</v>
      </c>
      <c r="N69" s="43">
        <f t="shared" si="130"/>
        <v>0</v>
      </c>
      <c r="O69" s="44"/>
      <c r="P69" s="44"/>
      <c r="Q69" s="181" t="str">
        <f t="shared" ref="Q69:Q73" si="149">(N69&amp;P69)</f>
        <v>0</v>
      </c>
      <c r="R69" s="42" t="str">
        <f t="shared" si="131"/>
        <v>Low Priority Data Gap</v>
      </c>
      <c r="S69" s="296"/>
      <c r="Y69" s="230"/>
      <c r="Z69" s="21"/>
      <c r="AA69" s="21"/>
      <c r="AB69" s="21"/>
      <c r="AC69" s="34"/>
      <c r="AD69" s="181">
        <f t="shared" si="32"/>
        <v>0</v>
      </c>
      <c r="AE69" s="42" t="str">
        <f t="shared" si="132"/>
        <v>Low Priority Data Gap</v>
      </c>
      <c r="AF69" s="43">
        <f t="shared" si="133"/>
        <v>0</v>
      </c>
      <c r="AG69" s="43">
        <f t="shared" si="134"/>
        <v>0</v>
      </c>
      <c r="AH69" s="44"/>
      <c r="AI69" s="44"/>
      <c r="AJ69" s="181" t="str">
        <f t="shared" ref="AJ69:AJ73" si="150">(AG69&amp;AI69)</f>
        <v>0</v>
      </c>
      <c r="AK69" s="42" t="str">
        <f t="shared" si="104"/>
        <v>Low Priority Data Gap</v>
      </c>
      <c r="AL69" s="296"/>
      <c r="AR69" s="244"/>
      <c r="AS69" s="21"/>
      <c r="AT69" s="21"/>
      <c r="AU69" s="21"/>
      <c r="AV69" s="34"/>
      <c r="AW69" s="181">
        <f t="shared" si="34"/>
        <v>0</v>
      </c>
      <c r="AX69" s="42" t="str">
        <f t="shared" si="135"/>
        <v>Low Priority Data Gap</v>
      </c>
      <c r="AY69" s="43">
        <f t="shared" si="136"/>
        <v>0</v>
      </c>
      <c r="AZ69" s="43">
        <f t="shared" si="137"/>
        <v>0</v>
      </c>
      <c r="BA69" s="44"/>
      <c r="BB69" s="44"/>
      <c r="BC69" s="181" t="str">
        <f t="shared" ref="BC69:BC73" si="151">(AZ69&amp;BB69)</f>
        <v>0</v>
      </c>
      <c r="BD69" s="42" t="str">
        <f t="shared" si="102"/>
        <v>Low Priority Data Gap</v>
      </c>
      <c r="BE69" s="296"/>
      <c r="BK69" s="230"/>
      <c r="BL69" s="403"/>
      <c r="BM69" s="403"/>
      <c r="BN69" s="403"/>
      <c r="BO69" s="404"/>
      <c r="BP69" s="181">
        <f t="shared" si="35"/>
        <v>0</v>
      </c>
      <c r="BQ69" s="42" t="str">
        <f t="shared" si="138"/>
        <v>Low Priority Data Gap</v>
      </c>
      <c r="BR69" s="43">
        <f t="shared" si="139"/>
        <v>0</v>
      </c>
      <c r="BS69" s="43">
        <f t="shared" si="140"/>
        <v>0</v>
      </c>
      <c r="BT69" s="44"/>
      <c r="BU69" s="44"/>
      <c r="BV69" s="181" t="str">
        <f t="shared" ref="BV69:BV73" si="152">(BS69&amp;BU69)</f>
        <v>0</v>
      </c>
      <c r="BW69" s="42" t="str">
        <f t="shared" si="103"/>
        <v>Low Priority Data Gap</v>
      </c>
      <c r="BX69" s="296"/>
      <c r="CD69" s="230"/>
      <c r="CE69" s="21"/>
      <c r="CF69" s="21"/>
      <c r="CG69" s="21"/>
      <c r="CH69" s="34"/>
      <c r="CI69" s="181">
        <f t="shared" si="36"/>
        <v>0</v>
      </c>
      <c r="CJ69" s="42" t="str">
        <f t="shared" si="141"/>
        <v>Low Priority Data Gap</v>
      </c>
      <c r="CK69" s="43">
        <f t="shared" si="142"/>
        <v>0</v>
      </c>
      <c r="CL69" s="43">
        <f t="shared" si="143"/>
        <v>0</v>
      </c>
      <c r="CM69" s="44"/>
      <c r="CN69" s="44"/>
      <c r="CO69" s="181" t="str">
        <f t="shared" ref="CO69:CO73" si="153">(CL69&amp;CN69)</f>
        <v>0</v>
      </c>
      <c r="CP69" s="42" t="str">
        <f t="shared" si="144"/>
        <v>Low Priority Data Gap</v>
      </c>
      <c r="CQ69" s="296"/>
      <c r="CW69" s="230"/>
      <c r="CX69" s="21"/>
      <c r="CY69" s="21"/>
      <c r="CZ69" s="21"/>
      <c r="DA69" s="34"/>
      <c r="DB69" s="181">
        <f t="shared" si="37"/>
        <v>0</v>
      </c>
      <c r="DC69" s="42" t="str">
        <f t="shared" si="145"/>
        <v>Low Priority Data Gap</v>
      </c>
      <c r="DD69" s="43">
        <f t="shared" si="146"/>
        <v>0</v>
      </c>
      <c r="DE69" s="43">
        <f t="shared" si="147"/>
        <v>0</v>
      </c>
      <c r="DF69" s="44"/>
      <c r="DG69" s="44"/>
      <c r="DH69" s="181" t="str">
        <f t="shared" ref="DH69:DH73" si="154">(DE69&amp;DG69)</f>
        <v>0</v>
      </c>
      <c r="DI69" s="42" t="str">
        <f t="shared" si="148"/>
        <v>Low Priority Data Gap</v>
      </c>
      <c r="DJ69" s="296"/>
    </row>
    <row r="70" spans="1:120" ht="163.5" customHeight="1">
      <c r="A70" s="29" t="s">
        <v>584</v>
      </c>
      <c r="B70" s="25" t="s">
        <v>117</v>
      </c>
      <c r="C70" s="24" t="s">
        <v>51</v>
      </c>
      <c r="D70" s="37" t="s">
        <v>118</v>
      </c>
      <c r="E70" s="17">
        <v>67</v>
      </c>
      <c r="F70" s="37" t="s">
        <v>585</v>
      </c>
      <c r="G70" s="21">
        <v>-1</v>
      </c>
      <c r="H70" s="21">
        <v>-1</v>
      </c>
      <c r="I70" s="21">
        <v>-1</v>
      </c>
      <c r="J70" s="34"/>
      <c r="K70" s="181">
        <f t="shared" ref="K70:K73" si="155">(M70*I70)</f>
        <v>-1</v>
      </c>
      <c r="L70" s="42" t="str">
        <f t="shared" si="128"/>
        <v>High Priority Data Gap</v>
      </c>
      <c r="M70" s="43">
        <f t="shared" si="129"/>
        <v>1</v>
      </c>
      <c r="N70" s="43">
        <f t="shared" si="130"/>
        <v>-1</v>
      </c>
      <c r="O70" s="44">
        <v>-1</v>
      </c>
      <c r="P70" s="44">
        <v>-1</v>
      </c>
      <c r="Q70" s="181" t="str">
        <f t="shared" si="149"/>
        <v>-1-1</v>
      </c>
      <c r="R70" s="42" t="str">
        <f t="shared" si="131"/>
        <v>High Priority Data Gap</v>
      </c>
      <c r="S70" s="296" t="s">
        <v>181</v>
      </c>
      <c r="T70" s="188" t="s">
        <v>876</v>
      </c>
      <c r="Y70" s="230" t="s">
        <v>877</v>
      </c>
      <c r="Z70" s="21">
        <v>-1</v>
      </c>
      <c r="AA70" s="21">
        <v>-1</v>
      </c>
      <c r="AB70" s="21">
        <v>-1</v>
      </c>
      <c r="AC70" s="34"/>
      <c r="AD70" s="181">
        <f t="shared" ref="AD70:AD73" si="156">(AF70*AB70)</f>
        <v>-1</v>
      </c>
      <c r="AE70" s="42" t="str">
        <f t="shared" si="132"/>
        <v>High Priority Data Gap</v>
      </c>
      <c r="AF70" s="43">
        <f t="shared" si="133"/>
        <v>1</v>
      </c>
      <c r="AG70" s="43">
        <f t="shared" si="134"/>
        <v>-1</v>
      </c>
      <c r="AH70" s="44">
        <v>-1</v>
      </c>
      <c r="AI70" s="44">
        <v>-1</v>
      </c>
      <c r="AJ70" s="181" t="str">
        <f t="shared" si="150"/>
        <v>-1-1</v>
      </c>
      <c r="AK70" s="42" t="str">
        <f t="shared" si="104"/>
        <v>High Priority Data Gap</v>
      </c>
      <c r="AL70" s="296"/>
      <c r="AM70" s="188" t="s">
        <v>876</v>
      </c>
      <c r="AN70" s="188"/>
      <c r="AO70" s="188"/>
      <c r="AP70" s="188"/>
      <c r="AQ70" s="188"/>
      <c r="AR70" s="230" t="s">
        <v>877</v>
      </c>
      <c r="AS70" s="21">
        <v>-1</v>
      </c>
      <c r="AT70" s="21">
        <v>-1</v>
      </c>
      <c r="AU70" s="21">
        <v>-1</v>
      </c>
      <c r="AV70" s="34"/>
      <c r="AW70" s="181">
        <f t="shared" ref="AW70:AW73" si="157">(AY70*AU70)</f>
        <v>-1</v>
      </c>
      <c r="AX70" s="42" t="str">
        <f t="shared" si="135"/>
        <v>High Priority Data Gap</v>
      </c>
      <c r="AY70" s="43">
        <f t="shared" si="136"/>
        <v>1</v>
      </c>
      <c r="AZ70" s="43">
        <f t="shared" si="137"/>
        <v>-1</v>
      </c>
      <c r="BA70" s="44">
        <v>-1</v>
      </c>
      <c r="BB70" s="44">
        <v>-1</v>
      </c>
      <c r="BC70" s="181" t="str">
        <f t="shared" si="151"/>
        <v>-1-1</v>
      </c>
      <c r="BD70" s="42" t="str">
        <f t="shared" si="102"/>
        <v>High Priority Data Gap</v>
      </c>
      <c r="BE70" s="296"/>
      <c r="BF70" s="188" t="s">
        <v>836</v>
      </c>
      <c r="BK70" s="230"/>
      <c r="BL70" s="403">
        <v>-1</v>
      </c>
      <c r="BM70" s="403">
        <v>-1</v>
      </c>
      <c r="BN70" s="403">
        <v>-1</v>
      </c>
      <c r="BO70" s="404"/>
      <c r="BP70" s="181">
        <f t="shared" ref="BP70:BP73" si="158">(BR70*BN70)</f>
        <v>-1</v>
      </c>
      <c r="BQ70" s="42" t="str">
        <f t="shared" si="138"/>
        <v>High Priority Data Gap</v>
      </c>
      <c r="BR70" s="43">
        <f t="shared" si="139"/>
        <v>1</v>
      </c>
      <c r="BS70" s="43">
        <f t="shared" si="140"/>
        <v>-1</v>
      </c>
      <c r="BT70" s="44">
        <v>-1</v>
      </c>
      <c r="BU70" s="44">
        <v>-1</v>
      </c>
      <c r="BV70" s="181" t="str">
        <f t="shared" si="152"/>
        <v>-1-1</v>
      </c>
      <c r="BW70" s="42" t="str">
        <f t="shared" si="103"/>
        <v>High Priority Data Gap</v>
      </c>
      <c r="BX70" s="296"/>
      <c r="BY70" s="188" t="s">
        <v>836</v>
      </c>
      <c r="CD70" s="230"/>
      <c r="CE70" s="21">
        <v>-1</v>
      </c>
      <c r="CF70" s="21">
        <v>-1</v>
      </c>
      <c r="CG70" s="21">
        <v>-1</v>
      </c>
      <c r="CH70" s="34"/>
      <c r="CI70" s="181">
        <f t="shared" ref="CI70:CI73" si="159">(CK70*CG70)</f>
        <v>-1</v>
      </c>
      <c r="CJ70" s="42" t="str">
        <f>VLOOKUP(CK70*CG70,biorisk,3,FALSE)</f>
        <v>High Priority Data Gap</v>
      </c>
      <c r="CK70" s="43">
        <f>VLOOKUP(CE70*CF70,likelihood,2,FALSE)</f>
        <v>1</v>
      </c>
      <c r="CL70" s="43">
        <f>VLOOKUP(CK70*CG70,biorisk,2,FALSE)</f>
        <v>-1</v>
      </c>
      <c r="CM70" s="44">
        <v>-1</v>
      </c>
      <c r="CN70" s="44">
        <v>-1</v>
      </c>
      <c r="CO70" s="181" t="str">
        <f t="shared" si="153"/>
        <v>-1-1</v>
      </c>
      <c r="CP70" s="42" t="str">
        <f t="shared" si="144"/>
        <v>High Priority Data Gap</v>
      </c>
      <c r="CQ70" s="296"/>
      <c r="CR70" s="188" t="s">
        <v>836</v>
      </c>
      <c r="CW70" s="230"/>
      <c r="CX70" s="21">
        <v>-1</v>
      </c>
      <c r="CY70" s="21">
        <v>-1</v>
      </c>
      <c r="CZ70" s="21">
        <v>-1</v>
      </c>
      <c r="DA70" s="34"/>
      <c r="DB70" s="181">
        <f t="shared" ref="DB70:DB73" si="160">(DD70*CZ70)</f>
        <v>-1</v>
      </c>
      <c r="DC70" s="42" t="str">
        <f>VLOOKUP(DD70*CZ70,biorisk,3,FALSE)</f>
        <v>High Priority Data Gap</v>
      </c>
      <c r="DD70" s="43">
        <f>VLOOKUP(CX70*CY70,likelihood,2,FALSE)</f>
        <v>1</v>
      </c>
      <c r="DE70" s="43">
        <f>VLOOKUP(DD70*CZ70,biorisk,2,FALSE)</f>
        <v>-1</v>
      </c>
      <c r="DF70" s="44">
        <v>-1</v>
      </c>
      <c r="DG70" s="44">
        <v>-1</v>
      </c>
      <c r="DH70" s="181" t="str">
        <f t="shared" si="154"/>
        <v>-1-1</v>
      </c>
      <c r="DI70" s="42" t="str">
        <f t="shared" si="148"/>
        <v>High Priority Data Gap</v>
      </c>
      <c r="DJ70" s="296"/>
      <c r="DK70" s="188" t="s">
        <v>878</v>
      </c>
    </row>
    <row r="71" spans="1:120" ht="190.5" customHeight="1">
      <c r="A71" s="31" t="s">
        <v>584</v>
      </c>
      <c r="B71" s="25" t="s">
        <v>117</v>
      </c>
      <c r="C71" s="24" t="s">
        <v>51</v>
      </c>
      <c r="D71" s="37" t="s">
        <v>119</v>
      </c>
      <c r="E71" s="17">
        <v>68</v>
      </c>
      <c r="F71" s="37" t="s">
        <v>601</v>
      </c>
      <c r="G71" s="21">
        <v>1</v>
      </c>
      <c r="H71" s="21">
        <v>3</v>
      </c>
      <c r="I71" s="21">
        <v>4</v>
      </c>
      <c r="J71" s="34" t="s">
        <v>164</v>
      </c>
      <c r="K71" s="181">
        <f t="shared" si="155"/>
        <v>4</v>
      </c>
      <c r="L71" s="42" t="str">
        <f t="shared" si="128"/>
        <v>Low</v>
      </c>
      <c r="M71" s="43">
        <f t="shared" si="129"/>
        <v>1</v>
      </c>
      <c r="N71" s="43">
        <f t="shared" si="130"/>
        <v>2</v>
      </c>
      <c r="O71" s="44">
        <v>2</v>
      </c>
      <c r="P71" s="44">
        <v>4</v>
      </c>
      <c r="Q71" s="181" t="str">
        <f t="shared" si="149"/>
        <v>24</v>
      </c>
      <c r="R71" s="42" t="str">
        <f t="shared" si="131"/>
        <v>Moderate</v>
      </c>
      <c r="S71" s="296" t="s">
        <v>181</v>
      </c>
      <c r="T71" s="188" t="s">
        <v>879</v>
      </c>
      <c r="Y71" s="230" t="s">
        <v>880</v>
      </c>
      <c r="Z71" s="21">
        <v>5</v>
      </c>
      <c r="AA71" s="21">
        <v>5</v>
      </c>
      <c r="AB71" s="21">
        <v>5</v>
      </c>
      <c r="AC71" s="34" t="s">
        <v>186</v>
      </c>
      <c r="AD71" s="181">
        <f t="shared" si="156"/>
        <v>25</v>
      </c>
      <c r="AE71" s="42" t="str">
        <f t="shared" si="132"/>
        <v>Very High</v>
      </c>
      <c r="AF71" s="43">
        <f t="shared" si="133"/>
        <v>5</v>
      </c>
      <c r="AG71" s="43">
        <f t="shared" si="134"/>
        <v>5</v>
      </c>
      <c r="AH71" s="44">
        <v>2</v>
      </c>
      <c r="AI71" s="44">
        <v>4</v>
      </c>
      <c r="AJ71" s="181" t="str">
        <f t="shared" si="150"/>
        <v>54</v>
      </c>
      <c r="AK71" s="42" t="str">
        <f t="shared" si="104"/>
        <v>Very High</v>
      </c>
      <c r="AL71" s="296"/>
      <c r="AM71" s="188" t="s">
        <v>881</v>
      </c>
      <c r="AN71" s="188"/>
      <c r="AO71" s="188"/>
      <c r="AP71" s="188"/>
      <c r="AQ71" s="188"/>
      <c r="AR71" s="230" t="s">
        <v>880</v>
      </c>
      <c r="AS71" s="21">
        <v>-1</v>
      </c>
      <c r="AT71" s="21">
        <v>-1</v>
      </c>
      <c r="AU71" s="21">
        <v>-1</v>
      </c>
      <c r="AV71" s="34"/>
      <c r="AW71" s="181">
        <f t="shared" si="157"/>
        <v>-1</v>
      </c>
      <c r="AX71" s="42" t="str">
        <f>VLOOKUP(AY71*AU71,biorisk,3,FALSE)</f>
        <v>High Priority Data Gap</v>
      </c>
      <c r="AY71" s="43">
        <f>VLOOKUP(AS71*AT71,likelihood,2,FALSE)</f>
        <v>1</v>
      </c>
      <c r="AZ71" s="43">
        <f>VLOOKUP(AY71*AU71,biorisk,2,FALSE)</f>
        <v>-1</v>
      </c>
      <c r="BA71" s="44">
        <v>-1</v>
      </c>
      <c r="BB71" s="44">
        <v>-1</v>
      </c>
      <c r="BC71" s="181" t="str">
        <f t="shared" si="151"/>
        <v>-1-1</v>
      </c>
      <c r="BD71" s="42" t="str">
        <f t="shared" si="102"/>
        <v>High Priority Data Gap</v>
      </c>
      <c r="BE71" s="296"/>
      <c r="BF71" s="188" t="s">
        <v>882</v>
      </c>
      <c r="BK71" s="230"/>
      <c r="BL71" s="403">
        <v>-1</v>
      </c>
      <c r="BM71" s="403">
        <v>-1</v>
      </c>
      <c r="BN71" s="403">
        <v>-1</v>
      </c>
      <c r="BO71" s="404"/>
      <c r="BP71" s="181">
        <f t="shared" si="158"/>
        <v>-1</v>
      </c>
      <c r="BQ71" s="42" t="str">
        <f t="shared" si="138"/>
        <v>High Priority Data Gap</v>
      </c>
      <c r="BR71" s="43">
        <f t="shared" si="139"/>
        <v>1</v>
      </c>
      <c r="BS71" s="43">
        <f t="shared" si="140"/>
        <v>-1</v>
      </c>
      <c r="BT71" s="44">
        <v>-1</v>
      </c>
      <c r="BU71" s="44">
        <v>-1</v>
      </c>
      <c r="BV71" s="181" t="str">
        <f t="shared" si="152"/>
        <v>-1-1</v>
      </c>
      <c r="BW71" s="42" t="str">
        <f t="shared" si="103"/>
        <v>High Priority Data Gap</v>
      </c>
      <c r="BX71" s="296"/>
      <c r="BY71" s="188" t="s">
        <v>883</v>
      </c>
      <c r="CD71" s="230"/>
      <c r="CE71" s="21">
        <v>5</v>
      </c>
      <c r="CF71" s="21">
        <v>5</v>
      </c>
      <c r="CG71" s="21">
        <v>5</v>
      </c>
      <c r="CH71" s="34" t="s">
        <v>186</v>
      </c>
      <c r="CI71" s="181">
        <f t="shared" si="159"/>
        <v>25</v>
      </c>
      <c r="CJ71" s="42" t="str">
        <f t="shared" si="141"/>
        <v>Very High</v>
      </c>
      <c r="CK71" s="43">
        <f t="shared" si="142"/>
        <v>5</v>
      </c>
      <c r="CL71" s="43">
        <f t="shared" si="143"/>
        <v>5</v>
      </c>
      <c r="CM71" s="44">
        <v>2</v>
      </c>
      <c r="CN71" s="44">
        <v>4</v>
      </c>
      <c r="CO71" s="181" t="str">
        <f t="shared" si="153"/>
        <v>54</v>
      </c>
      <c r="CP71" s="42" t="str">
        <f t="shared" si="144"/>
        <v>Very High</v>
      </c>
      <c r="CQ71" s="296"/>
      <c r="CR71" s="188" t="s">
        <v>884</v>
      </c>
      <c r="CW71" s="230"/>
      <c r="CX71" s="21">
        <v>5</v>
      </c>
      <c r="CY71" s="21">
        <v>5</v>
      </c>
      <c r="CZ71" s="21">
        <v>5</v>
      </c>
      <c r="DA71" s="34"/>
      <c r="DB71" s="181">
        <f t="shared" si="160"/>
        <v>25</v>
      </c>
      <c r="DC71" s="42" t="str">
        <f>VLOOKUP(DD71*CZ71,biorisk,3,FALSE)</f>
        <v>Very High</v>
      </c>
      <c r="DD71" s="43">
        <f t="shared" si="146"/>
        <v>5</v>
      </c>
      <c r="DE71" s="43">
        <f t="shared" si="147"/>
        <v>5</v>
      </c>
      <c r="DF71" s="44">
        <v>5</v>
      </c>
      <c r="DG71" s="44">
        <v>5</v>
      </c>
      <c r="DH71" s="181" t="str">
        <f t="shared" si="154"/>
        <v>55</v>
      </c>
      <c r="DI71" s="42" t="str">
        <f t="shared" si="148"/>
        <v>Very High</v>
      </c>
      <c r="DJ71" s="296"/>
      <c r="DK71" s="188" t="s">
        <v>885</v>
      </c>
    </row>
    <row r="72" spans="1:120" ht="192.75" customHeight="1">
      <c r="A72" s="29" t="s">
        <v>584</v>
      </c>
      <c r="B72" s="25" t="s">
        <v>117</v>
      </c>
      <c r="C72" s="24" t="s">
        <v>51</v>
      </c>
      <c r="D72" s="37" t="s">
        <v>120</v>
      </c>
      <c r="E72" s="17">
        <v>69</v>
      </c>
      <c r="F72" s="37" t="s">
        <v>763</v>
      </c>
      <c r="G72" s="21">
        <v>5</v>
      </c>
      <c r="H72" s="21">
        <v>3</v>
      </c>
      <c r="I72" s="21">
        <v>4</v>
      </c>
      <c r="J72" s="34" t="s">
        <v>172</v>
      </c>
      <c r="K72" s="181">
        <f t="shared" si="155"/>
        <v>16</v>
      </c>
      <c r="L72" s="42" t="str">
        <f t="shared" si="128"/>
        <v>High</v>
      </c>
      <c r="M72" s="43">
        <f t="shared" si="129"/>
        <v>4</v>
      </c>
      <c r="N72" s="43">
        <f t="shared" si="130"/>
        <v>4</v>
      </c>
      <c r="O72" s="44">
        <v>3</v>
      </c>
      <c r="P72" s="44">
        <v>3</v>
      </c>
      <c r="Q72" s="181" t="str">
        <f t="shared" si="149"/>
        <v>43</v>
      </c>
      <c r="R72" s="42" t="str">
        <f t="shared" si="131"/>
        <v>High</v>
      </c>
      <c r="S72" s="296" t="s">
        <v>181</v>
      </c>
      <c r="T72" s="188" t="s">
        <v>886</v>
      </c>
      <c r="Y72" s="230" t="s">
        <v>887</v>
      </c>
      <c r="Z72" s="21">
        <v>5</v>
      </c>
      <c r="AA72" s="21">
        <v>3</v>
      </c>
      <c r="AB72" s="21">
        <v>4</v>
      </c>
      <c r="AC72" s="34" t="s">
        <v>172</v>
      </c>
      <c r="AD72" s="181">
        <f t="shared" si="156"/>
        <v>16</v>
      </c>
      <c r="AE72" s="42" t="str">
        <f t="shared" si="132"/>
        <v>High</v>
      </c>
      <c r="AF72" s="43">
        <f t="shared" si="133"/>
        <v>4</v>
      </c>
      <c r="AG72" s="43">
        <f t="shared" si="134"/>
        <v>4</v>
      </c>
      <c r="AH72" s="44">
        <v>3</v>
      </c>
      <c r="AI72" s="44">
        <v>3</v>
      </c>
      <c r="AJ72" s="181" t="str">
        <f t="shared" si="150"/>
        <v>43</v>
      </c>
      <c r="AK72" s="42" t="str">
        <f t="shared" si="104"/>
        <v>High</v>
      </c>
      <c r="AL72" s="296"/>
      <c r="AM72" s="188" t="s">
        <v>886</v>
      </c>
      <c r="AR72" s="244"/>
      <c r="AS72" s="21"/>
      <c r="AT72" s="21"/>
      <c r="AU72" s="21"/>
      <c r="AV72" s="34"/>
      <c r="AW72" s="181">
        <f t="shared" si="157"/>
        <v>0</v>
      </c>
      <c r="AX72" s="42" t="str">
        <f t="shared" si="135"/>
        <v>Low Priority Data Gap</v>
      </c>
      <c r="AY72" s="43">
        <f t="shared" si="136"/>
        <v>0</v>
      </c>
      <c r="AZ72" s="43">
        <f t="shared" si="137"/>
        <v>0</v>
      </c>
      <c r="BA72" s="44"/>
      <c r="BB72" s="44"/>
      <c r="BC72" s="181" t="str">
        <f t="shared" si="151"/>
        <v>0</v>
      </c>
      <c r="BD72" s="42" t="str">
        <f t="shared" si="102"/>
        <v>Low Priority Data Gap</v>
      </c>
      <c r="BE72" s="296"/>
      <c r="BF72" s="188" t="s">
        <v>860</v>
      </c>
      <c r="BK72" s="230"/>
      <c r="BL72" s="403"/>
      <c r="BM72" s="403"/>
      <c r="BN72" s="403"/>
      <c r="BO72" s="404"/>
      <c r="BP72" s="181">
        <f t="shared" si="158"/>
        <v>0</v>
      </c>
      <c r="BQ72" s="42" t="str">
        <f t="shared" si="138"/>
        <v>Low Priority Data Gap</v>
      </c>
      <c r="BR72" s="43">
        <f t="shared" si="139"/>
        <v>0</v>
      </c>
      <c r="BS72" s="43">
        <f>VLOOKUP(BR72*BN73,biorisk,2,FALSE)</f>
        <v>0</v>
      </c>
      <c r="BT72" s="44"/>
      <c r="BU72" s="44"/>
      <c r="BV72" s="181" t="str">
        <f t="shared" si="152"/>
        <v>0</v>
      </c>
      <c r="BW72" s="42" t="str">
        <f t="shared" si="103"/>
        <v>Low Priority Data Gap</v>
      </c>
      <c r="BX72" s="296"/>
      <c r="BY72" s="188" t="s">
        <v>888</v>
      </c>
      <c r="CD72" s="230"/>
      <c r="CE72" s="21">
        <v>-1</v>
      </c>
      <c r="CF72" s="21">
        <v>-1</v>
      </c>
      <c r="CG72" s="21">
        <v>-1</v>
      </c>
      <c r="CH72" s="34"/>
      <c r="CI72" s="181">
        <f t="shared" si="159"/>
        <v>-1</v>
      </c>
      <c r="CJ72" s="42" t="str">
        <f>VLOOKUP(CK72*CG72,biorisk,3,FALSE)</f>
        <v>High Priority Data Gap</v>
      </c>
      <c r="CK72" s="43">
        <f>VLOOKUP(CE72*CF72,likelihood,2,FALSE)</f>
        <v>1</v>
      </c>
      <c r="CL72" s="43">
        <f>VLOOKUP(CK72*CG72,biorisk,2,FALSE)</f>
        <v>-1</v>
      </c>
      <c r="CM72" s="44">
        <v>-1</v>
      </c>
      <c r="CN72" s="44">
        <v>-1</v>
      </c>
      <c r="CO72" s="181" t="str">
        <f t="shared" si="153"/>
        <v>-1-1</v>
      </c>
      <c r="CP72" s="42" t="str">
        <f t="shared" si="144"/>
        <v>High Priority Data Gap</v>
      </c>
      <c r="CQ72" s="296"/>
      <c r="CR72" s="188" t="s">
        <v>889</v>
      </c>
      <c r="CW72" s="230"/>
      <c r="CX72" s="21">
        <v>5</v>
      </c>
      <c r="CY72" s="21">
        <v>5</v>
      </c>
      <c r="CZ72" s="21">
        <v>5</v>
      </c>
      <c r="DA72" s="34"/>
      <c r="DB72" s="181">
        <f t="shared" si="160"/>
        <v>25</v>
      </c>
      <c r="DC72" s="42" t="str">
        <f>VLOOKUP(DD72*CZ72,biorisk,3,FALSE)</f>
        <v>Very High</v>
      </c>
      <c r="DD72" s="43">
        <f t="shared" si="146"/>
        <v>5</v>
      </c>
      <c r="DE72" s="43">
        <f t="shared" si="147"/>
        <v>5</v>
      </c>
      <c r="DF72" s="44">
        <v>5</v>
      </c>
      <c r="DG72" s="44">
        <v>5</v>
      </c>
      <c r="DH72" s="181" t="str">
        <f t="shared" si="154"/>
        <v>55</v>
      </c>
      <c r="DI72" s="42" t="str">
        <f t="shared" si="148"/>
        <v>Very High</v>
      </c>
      <c r="DJ72" s="296"/>
      <c r="DK72" s="188" t="s">
        <v>885</v>
      </c>
    </row>
    <row r="73" spans="1:120" ht="83" customHeight="1" thickBot="1">
      <c r="A73" s="31" t="s">
        <v>584</v>
      </c>
      <c r="B73" s="25" t="s">
        <v>117</v>
      </c>
      <c r="C73" s="24" t="s">
        <v>51</v>
      </c>
      <c r="D73" s="37" t="s">
        <v>121</v>
      </c>
      <c r="E73" s="17">
        <v>70</v>
      </c>
      <c r="F73" s="37" t="s">
        <v>620</v>
      </c>
      <c r="G73" s="21">
        <v>-1</v>
      </c>
      <c r="H73" s="21">
        <v>-1</v>
      </c>
      <c r="I73" s="21">
        <v>-1</v>
      </c>
      <c r="J73" s="34"/>
      <c r="K73" s="181">
        <f t="shared" si="155"/>
        <v>-1</v>
      </c>
      <c r="L73" s="42" t="str">
        <f t="shared" si="128"/>
        <v>High Priority Data Gap</v>
      </c>
      <c r="M73" s="43">
        <f t="shared" si="129"/>
        <v>1</v>
      </c>
      <c r="N73" s="43">
        <f t="shared" si="130"/>
        <v>-1</v>
      </c>
      <c r="O73" s="44">
        <v>-1</v>
      </c>
      <c r="P73" s="44">
        <v>-1</v>
      </c>
      <c r="Q73" s="181" t="str">
        <f t="shared" si="149"/>
        <v>-1-1</v>
      </c>
      <c r="R73" s="42" t="str">
        <f t="shared" si="131"/>
        <v>High Priority Data Gap</v>
      </c>
      <c r="S73" s="296" t="s">
        <v>181</v>
      </c>
      <c r="T73" s="233" t="s">
        <v>890</v>
      </c>
      <c r="U73" s="233"/>
      <c r="V73" s="233"/>
      <c r="W73" s="233"/>
      <c r="X73" s="233"/>
      <c r="Y73" s="234" t="s">
        <v>891</v>
      </c>
      <c r="Z73" s="21">
        <v>-1</v>
      </c>
      <c r="AA73" s="21">
        <v>-1</v>
      </c>
      <c r="AB73" s="21">
        <v>-1</v>
      </c>
      <c r="AC73" s="21"/>
      <c r="AD73" s="181">
        <f t="shared" si="156"/>
        <v>-1</v>
      </c>
      <c r="AE73" s="42" t="str">
        <f t="shared" si="132"/>
        <v>High Priority Data Gap</v>
      </c>
      <c r="AF73" s="43">
        <f t="shared" si="133"/>
        <v>1</v>
      </c>
      <c r="AG73" s="43">
        <f t="shared" si="134"/>
        <v>-1</v>
      </c>
      <c r="AH73" s="44">
        <v>-1</v>
      </c>
      <c r="AI73" s="44">
        <v>-1</v>
      </c>
      <c r="AJ73" s="181" t="str">
        <f t="shared" si="150"/>
        <v>-1-1</v>
      </c>
      <c r="AK73" s="42" t="str">
        <f t="shared" si="104"/>
        <v>High Priority Data Gap</v>
      </c>
      <c r="AL73" s="296"/>
      <c r="AM73" s="233" t="s">
        <v>890</v>
      </c>
      <c r="AN73" s="233"/>
      <c r="AO73" s="233"/>
      <c r="AP73" s="233"/>
      <c r="AQ73" s="233"/>
      <c r="AR73" s="234" t="s">
        <v>891</v>
      </c>
      <c r="AS73" s="21">
        <v>-1</v>
      </c>
      <c r="AT73" s="21">
        <v>-1</v>
      </c>
      <c r="AU73" s="21">
        <v>-1</v>
      </c>
      <c r="AV73" s="34"/>
      <c r="AW73" s="181">
        <f t="shared" si="157"/>
        <v>-1</v>
      </c>
      <c r="AX73" s="42" t="str">
        <f>VLOOKUP(AY73*AU73,biorisk,3,FALSE)</f>
        <v>High Priority Data Gap</v>
      </c>
      <c r="AY73" s="43">
        <f>VLOOKUP(AS73*AT73,likelihood,2,FALSE)</f>
        <v>1</v>
      </c>
      <c r="AZ73" s="43">
        <f>VLOOKUP(AY73*AU73,biorisk,2,FALSE)</f>
        <v>-1</v>
      </c>
      <c r="BA73" s="44">
        <v>-1</v>
      </c>
      <c r="BB73" s="44">
        <v>-1</v>
      </c>
      <c r="BC73" s="181" t="str">
        <f t="shared" si="151"/>
        <v>-1-1</v>
      </c>
      <c r="BD73" s="42" t="str">
        <f t="shared" si="102"/>
        <v>High Priority Data Gap</v>
      </c>
      <c r="BE73" s="296" t="s">
        <v>181</v>
      </c>
      <c r="BF73" s="233" t="s">
        <v>890</v>
      </c>
      <c r="BG73" s="233"/>
      <c r="BH73" s="233"/>
      <c r="BI73" s="233"/>
      <c r="BJ73" s="233"/>
      <c r="BK73" s="234" t="s">
        <v>891</v>
      </c>
      <c r="BL73" s="403">
        <v>-1</v>
      </c>
      <c r="BM73" s="403">
        <v>-1</v>
      </c>
      <c r="BN73" s="403">
        <v>-1</v>
      </c>
      <c r="BO73" s="404"/>
      <c r="BP73" s="181">
        <f t="shared" si="158"/>
        <v>-1</v>
      </c>
      <c r="BQ73" s="42" t="str">
        <f t="shared" si="138"/>
        <v>High Priority Data Gap</v>
      </c>
      <c r="BR73" s="43">
        <f t="shared" si="139"/>
        <v>1</v>
      </c>
      <c r="BS73" s="43">
        <f>VLOOKUP(BR73*BN73,biorisk,2,FALSE)</f>
        <v>-1</v>
      </c>
      <c r="BT73" s="44">
        <v>-1</v>
      </c>
      <c r="BU73" s="44">
        <v>-1</v>
      </c>
      <c r="BV73" s="181" t="str">
        <f t="shared" si="152"/>
        <v>-1-1</v>
      </c>
      <c r="BW73" s="42" t="str">
        <f t="shared" si="103"/>
        <v>High Priority Data Gap</v>
      </c>
      <c r="BX73" s="296"/>
      <c r="BY73" s="233" t="s">
        <v>890</v>
      </c>
      <c r="BZ73" s="233"/>
      <c r="CA73" s="233"/>
      <c r="CB73" s="233"/>
      <c r="CC73" s="233"/>
      <c r="CD73" s="234" t="s">
        <v>891</v>
      </c>
      <c r="CE73" s="21">
        <v>-1</v>
      </c>
      <c r="CF73" s="21">
        <v>-1</v>
      </c>
      <c r="CG73" s="21">
        <v>-1</v>
      </c>
      <c r="CH73" s="34"/>
      <c r="CI73" s="181">
        <f t="shared" si="159"/>
        <v>-1</v>
      </c>
      <c r="CJ73" s="42" t="str">
        <f>VLOOKUP(CK73*CG73,biorisk,3,FALSE)</f>
        <v>High Priority Data Gap</v>
      </c>
      <c r="CK73" s="43">
        <f>VLOOKUP(CE73*CF73,likelihood,2,FALSE)</f>
        <v>1</v>
      </c>
      <c r="CL73" s="43">
        <f>VLOOKUP(CK73*CG73,biorisk,2,FALSE)</f>
        <v>-1</v>
      </c>
      <c r="CM73" s="44">
        <v>-1</v>
      </c>
      <c r="CN73" s="44">
        <v>-1</v>
      </c>
      <c r="CO73" s="181" t="str">
        <f t="shared" si="153"/>
        <v>-1-1</v>
      </c>
      <c r="CP73" s="42" t="str">
        <f t="shared" si="144"/>
        <v>High Priority Data Gap</v>
      </c>
      <c r="CQ73" s="296"/>
      <c r="CR73" s="233" t="s">
        <v>890</v>
      </c>
      <c r="CS73" s="233"/>
      <c r="CT73" s="233"/>
      <c r="CU73" s="233"/>
      <c r="CV73" s="233"/>
      <c r="CW73" s="234" t="s">
        <v>891</v>
      </c>
      <c r="CX73" s="21"/>
      <c r="CY73" s="21"/>
      <c r="CZ73" s="21"/>
      <c r="DA73" s="21"/>
      <c r="DB73" s="181">
        <f t="shared" si="160"/>
        <v>0</v>
      </c>
      <c r="DC73" s="42" t="str">
        <f t="shared" si="145"/>
        <v>Low Priority Data Gap</v>
      </c>
      <c r="DD73" s="43">
        <f t="shared" si="146"/>
        <v>0</v>
      </c>
      <c r="DE73" s="43">
        <f t="shared" si="147"/>
        <v>0</v>
      </c>
      <c r="DF73" s="44"/>
      <c r="DG73" s="44"/>
      <c r="DH73" s="181" t="str">
        <f t="shared" si="154"/>
        <v>0</v>
      </c>
      <c r="DI73" s="42" t="str">
        <f t="shared" si="148"/>
        <v>Low Priority Data Gap</v>
      </c>
      <c r="DJ73" s="296"/>
      <c r="DK73" s="233" t="s">
        <v>890</v>
      </c>
      <c r="DL73" s="233"/>
      <c r="DM73" s="233"/>
      <c r="DN73" s="233"/>
      <c r="DO73" s="233"/>
      <c r="DP73" s="234" t="s">
        <v>891</v>
      </c>
    </row>
  </sheetData>
  <sheetProtection formatCells="0" formatColumns="0" formatRows="0" insertColumns="0" insertRows="0" insertHyperlinks="0" deleteColumns="0" deleteRows="0" selectLockedCells="1"/>
  <mergeCells count="30">
    <mergeCell ref="F1:R1"/>
    <mergeCell ref="Z1:AK1"/>
    <mergeCell ref="AS1:BD1"/>
    <mergeCell ref="BL1:BW1"/>
    <mergeCell ref="CE1:CP1"/>
    <mergeCell ref="CM2:CP2"/>
    <mergeCell ref="CX2:DA2"/>
    <mergeCell ref="DC2:DE2"/>
    <mergeCell ref="DF2:DI2"/>
    <mergeCell ref="FW1:GC1"/>
    <mergeCell ref="CX1:DI1"/>
    <mergeCell ref="DX1:EJ1"/>
    <mergeCell ref="EK1:EQ1"/>
    <mergeCell ref="ER1:EV1"/>
    <mergeCell ref="EW1:FL1"/>
    <mergeCell ref="FM1:FV1"/>
    <mergeCell ref="AH2:AK2"/>
    <mergeCell ref="AS2:AV2"/>
    <mergeCell ref="AX2:AZ2"/>
    <mergeCell ref="BA2:BD2"/>
    <mergeCell ref="CJ2:CL2"/>
    <mergeCell ref="BL2:BO2"/>
    <mergeCell ref="BQ2:BS2"/>
    <mergeCell ref="BT2:BW2"/>
    <mergeCell ref="CE2:CH2"/>
    <mergeCell ref="G2:J2"/>
    <mergeCell ref="L2:N2"/>
    <mergeCell ref="O2:R2"/>
    <mergeCell ref="Z2:AC2"/>
    <mergeCell ref="AE2:AG2"/>
  </mergeCells>
  <conditionalFormatting sqref="AE7 AE9:AE12 AE14:AE18 AE22 AE26:AE27 AE36 AE38:AE44 AE46:AE49 AE52:AE55 AE57:AE73 AE29:AE34">
    <cfRule type="cellIs" dxfId="1829" priority="1683" stopIfTrue="1" operator="equal">
      <formula>"Very High"</formula>
    </cfRule>
    <cfRule type="cellIs" dxfId="1828" priority="1684" stopIfTrue="1" operator="equal">
      <formula>"High"</formula>
    </cfRule>
    <cfRule type="cellIs" dxfId="1827" priority="1685" stopIfTrue="1" operator="equal">
      <formula>"Moderate"</formula>
    </cfRule>
  </conditionalFormatting>
  <conditionalFormatting sqref="AK4 AK7 AK9:AK12 AK14:AK18 AK22 AK24:AK34 AK36 AK38:AK44 AK46:AK49 AK52:AK55 AK57:AK73">
    <cfRule type="cellIs" dxfId="1826" priority="1680" stopIfTrue="1" operator="equal">
      <formula>"Very High"</formula>
    </cfRule>
    <cfRule type="cellIs" dxfId="1825" priority="1681" stopIfTrue="1" operator="equal">
      <formula>"High"</formula>
    </cfRule>
    <cfRule type="cellIs" dxfId="1824" priority="1682" stopIfTrue="1" operator="equal">
      <formula>"Moderate"</formula>
    </cfRule>
  </conditionalFormatting>
  <conditionalFormatting sqref="A4:A73">
    <cfRule type="expression" dxfId="1823" priority="1670">
      <formula>#REF!="Water Quality"</formula>
    </cfRule>
    <cfRule type="expression" dxfId="1822" priority="1671">
      <formula>#REF!="Hatcheries, Fisheries, and Genetics"</formula>
    </cfRule>
    <cfRule type="expression" dxfId="1821" priority="1672">
      <formula>#REF!="Habitat"</formula>
    </cfRule>
    <cfRule type="expression" dxfId="1820" priority="1673">
      <formula>#REF!="Ecology"</formula>
    </cfRule>
  </conditionalFormatting>
  <conditionalFormatting sqref="AX4 AX7 AX14:AX18 AX22 AX36 AX38 AX46:AX49 AX52:AX55 AX57:AX70 AX12 AX24:AX27 AX29:AX34 AX40 AX43:AX44 AX72">
    <cfRule type="cellIs" dxfId="1819" priority="1664" stopIfTrue="1" operator="equal">
      <formula>"Very High"</formula>
    </cfRule>
    <cfRule type="cellIs" dxfId="1818" priority="1665" stopIfTrue="1" operator="equal">
      <formula>"High"</formula>
    </cfRule>
    <cfRule type="cellIs" dxfId="1817" priority="1666" stopIfTrue="1" operator="equal">
      <formula>"Moderate"</formula>
    </cfRule>
  </conditionalFormatting>
  <conditionalFormatting sqref="BD4 BD7 BD9:BD12 BD14:BD18 BD22 BD24:BD34 BD36 BD38:BD44 BD46:BD49 BD52:BD55 BD57:BD73">
    <cfRule type="cellIs" dxfId="1816" priority="1661" stopIfTrue="1" operator="equal">
      <formula>"Very High"</formula>
    </cfRule>
    <cfRule type="cellIs" dxfId="1815" priority="1662" stopIfTrue="1" operator="equal">
      <formula>"High"</formula>
    </cfRule>
    <cfRule type="cellIs" dxfId="1814" priority="1663" stopIfTrue="1" operator="equal">
      <formula>"Moderate"</formula>
    </cfRule>
  </conditionalFormatting>
  <conditionalFormatting sqref="BQ7 BQ14:BQ18 BQ22 BQ26:BQ27 BQ39:BQ40 BQ46:BQ49 BQ52:BQ55 BQ63 BQ9 BQ12 BQ29:BQ34 BQ44 BQ65:BQ69 BQ72">
    <cfRule type="cellIs" dxfId="1813" priority="1658" stopIfTrue="1" operator="equal">
      <formula>"Very High"</formula>
    </cfRule>
    <cfRule type="cellIs" dxfId="1812" priority="1659" stopIfTrue="1" operator="equal">
      <formula>"High"</formula>
    </cfRule>
    <cfRule type="cellIs" dxfId="1811" priority="1660" stopIfTrue="1" operator="equal">
      <formula>"Moderate"</formula>
    </cfRule>
  </conditionalFormatting>
  <conditionalFormatting sqref="BW7 BW14:BW18 BW22 BW24:BW34 BW36 BW38:BW44 BW46:BW49 BW52:BW55 BW57:BW73 BW9 BW12">
    <cfRule type="cellIs" dxfId="1810" priority="1655" stopIfTrue="1" operator="equal">
      <formula>"Very High"</formula>
    </cfRule>
    <cfRule type="cellIs" dxfId="1809" priority="1656" stopIfTrue="1" operator="equal">
      <formula>"High"</formula>
    </cfRule>
    <cfRule type="cellIs" dxfId="1808" priority="1657" stopIfTrue="1" operator="equal">
      <formula>"Moderate"</formula>
    </cfRule>
  </conditionalFormatting>
  <conditionalFormatting sqref="L4 L7 L9:L12 L14:L18 L22 L26:L27 L36 L38:L41 L46:L49 L52:L53 L57:L72 L29:L34 L43:L44 L55">
    <cfRule type="cellIs" dxfId="1807" priority="1652" stopIfTrue="1" operator="equal">
      <formula>"Very High"</formula>
    </cfRule>
    <cfRule type="cellIs" dxfId="1806" priority="1653" stopIfTrue="1" operator="equal">
      <formula>"High"</formula>
    </cfRule>
    <cfRule type="cellIs" dxfId="1805" priority="1654" stopIfTrue="1" operator="equal">
      <formula>"Moderate"</formula>
    </cfRule>
  </conditionalFormatting>
  <conditionalFormatting sqref="R4 R7 R9:R12 R14:R18 R22 R24:R34 R36 R38:R44 R46:R49 R52:R55 R57:R73">
    <cfRule type="cellIs" dxfId="1804" priority="1649" stopIfTrue="1" operator="equal">
      <formula>"Very High"</formula>
    </cfRule>
    <cfRule type="cellIs" dxfId="1803" priority="1650" stopIfTrue="1" operator="equal">
      <formula>"High"</formula>
    </cfRule>
    <cfRule type="cellIs" dxfId="1802" priority="1651" stopIfTrue="1" operator="equal">
      <formula>"Moderate"</formula>
    </cfRule>
  </conditionalFormatting>
  <conditionalFormatting sqref="CJ4 CJ7 CJ9:CJ12 CJ14:CJ18 CJ22 CJ26:CJ27 CJ39:CJ40 CJ46:CJ49 CJ52:CJ55 CJ62:CJ63 CJ29:CJ34 CJ44 CJ65:CJ69 CJ71">
    <cfRule type="cellIs" dxfId="1801" priority="1646" stopIfTrue="1" operator="equal">
      <formula>"Very High"</formula>
    </cfRule>
    <cfRule type="cellIs" dxfId="1800" priority="1647" stopIfTrue="1" operator="equal">
      <formula>"High"</formula>
    </cfRule>
    <cfRule type="cellIs" dxfId="1799" priority="1648" stopIfTrue="1" operator="equal">
      <formula>"Moderate"</formula>
    </cfRule>
  </conditionalFormatting>
  <conditionalFormatting sqref="CP4 CP7 CP9:CP12 CP14:CP18 CP22 CP24:CP34 CP36 CP38:CP44 CP46:CP49 CP52:CP55 CP57:CP73">
    <cfRule type="cellIs" dxfId="1798" priority="1643" stopIfTrue="1" operator="equal">
      <formula>"Very High"</formula>
    </cfRule>
    <cfRule type="cellIs" dxfId="1797" priority="1644" stopIfTrue="1" operator="equal">
      <formula>"High"</formula>
    </cfRule>
    <cfRule type="cellIs" dxfId="1796" priority="1645" stopIfTrue="1" operator="equal">
      <formula>"Moderate"</formula>
    </cfRule>
  </conditionalFormatting>
  <conditionalFormatting sqref="DC4 DC7 DC9:DC12 DC14:DC18 DC22 DC26:DC34 DC36 DC38:DC41 DC46:DC49 DC52:DC55 DC63 DC43:DC44 DC65:DC69 DC73">
    <cfRule type="cellIs" dxfId="1795" priority="1640" stopIfTrue="1" operator="equal">
      <formula>"Very High"</formula>
    </cfRule>
    <cfRule type="cellIs" dxfId="1794" priority="1641" stopIfTrue="1" operator="equal">
      <formula>"High"</formula>
    </cfRule>
    <cfRule type="cellIs" dxfId="1793" priority="1642" stopIfTrue="1" operator="equal">
      <formula>"Moderate"</formula>
    </cfRule>
  </conditionalFormatting>
  <conditionalFormatting sqref="DI4 DI7 DI9:DI12 DI14:DI18 DI22 DI24:DI34 DI36 DI38:DI44 DI46:DI49 DI52:DI55 DI57:DI73">
    <cfRule type="cellIs" dxfId="1792" priority="1637" stopIfTrue="1" operator="equal">
      <formula>"Very High"</formula>
    </cfRule>
    <cfRule type="cellIs" dxfId="1791" priority="1638" stopIfTrue="1" operator="equal">
      <formula>"High"</formula>
    </cfRule>
    <cfRule type="cellIs" dxfId="1790" priority="1639" stopIfTrue="1" operator="equal">
      <formula>"Moderate"</formula>
    </cfRule>
  </conditionalFormatting>
  <conditionalFormatting sqref="AL4 AL9:AL12 AL14:AL18 AL22 AL24:AL34 AL36 AL38:AL44 AL46:AL49 AL7 AL52:AL55 AL57:AL73">
    <cfRule type="cellIs" dxfId="1789" priority="1582" stopIfTrue="1" operator="equal">
      <formula>"Very High"</formula>
    </cfRule>
    <cfRule type="cellIs" dxfId="1788" priority="1583" stopIfTrue="1" operator="equal">
      <formula>"High"</formula>
    </cfRule>
    <cfRule type="cellIs" dxfId="1787" priority="1584" stopIfTrue="1" operator="equal">
      <formula>"Moderate"</formula>
    </cfRule>
  </conditionalFormatting>
  <conditionalFormatting sqref="AL9:AL12 AL14:AL18 AL22 AL24:AL34 AL36 AL38:AL44 AL46:AL49 AL7 AL52:AL55 AL57:AL1048576 AL1:AL4 S1:S4 BE1:BE4 BX1:BX4 CQ1:CQ4 DJ1:DJ4 Q2 AJ2 BC2 BV2 CO2 DH2">
    <cfRule type="cellIs" dxfId="1786" priority="1581" stopIfTrue="1" operator="equal">
      <formula>"Y"</formula>
    </cfRule>
  </conditionalFormatting>
  <conditionalFormatting sqref="L6">
    <cfRule type="cellIs" dxfId="1785" priority="1322" stopIfTrue="1" operator="equal">
      <formula>"Very High"</formula>
    </cfRule>
    <cfRule type="cellIs" dxfId="1784" priority="1323" stopIfTrue="1" operator="equal">
      <formula>"High"</formula>
    </cfRule>
    <cfRule type="cellIs" dxfId="1783" priority="1324" stopIfTrue="1" operator="equal">
      <formula>"Moderate"</formula>
    </cfRule>
  </conditionalFormatting>
  <conditionalFormatting sqref="R6">
    <cfRule type="cellIs" dxfId="1782" priority="1319" stopIfTrue="1" operator="equal">
      <formula>"Very High"</formula>
    </cfRule>
    <cfRule type="cellIs" dxfId="1781" priority="1320" stopIfTrue="1" operator="equal">
      <formula>"High"</formula>
    </cfRule>
    <cfRule type="cellIs" dxfId="1780" priority="1321" stopIfTrue="1" operator="equal">
      <formula>"Moderate"</formula>
    </cfRule>
  </conditionalFormatting>
  <conditionalFormatting sqref="L5">
    <cfRule type="cellIs" dxfId="1779" priority="1312" stopIfTrue="1" operator="equal">
      <formula>"Very High"</formula>
    </cfRule>
    <cfRule type="cellIs" dxfId="1778" priority="1313" stopIfTrue="1" operator="equal">
      <formula>"High"</formula>
    </cfRule>
    <cfRule type="cellIs" dxfId="1777" priority="1314" stopIfTrue="1" operator="equal">
      <formula>"Moderate"</formula>
    </cfRule>
  </conditionalFormatting>
  <conditionalFormatting sqref="R5">
    <cfRule type="cellIs" dxfId="1776" priority="1309" stopIfTrue="1" operator="equal">
      <formula>"Very High"</formula>
    </cfRule>
    <cfRule type="cellIs" dxfId="1775" priority="1310" stopIfTrue="1" operator="equal">
      <formula>"High"</formula>
    </cfRule>
    <cfRule type="cellIs" dxfId="1774" priority="1311" stopIfTrue="1" operator="equal">
      <formula>"Moderate"</formula>
    </cfRule>
  </conditionalFormatting>
  <conditionalFormatting sqref="L8">
    <cfRule type="cellIs" dxfId="1773" priority="1302" stopIfTrue="1" operator="equal">
      <formula>"Very High"</formula>
    </cfRule>
    <cfRule type="cellIs" dxfId="1772" priority="1303" stopIfTrue="1" operator="equal">
      <formula>"High"</formula>
    </cfRule>
    <cfRule type="cellIs" dxfId="1771" priority="1304" stopIfTrue="1" operator="equal">
      <formula>"Moderate"</formula>
    </cfRule>
  </conditionalFormatting>
  <conditionalFormatting sqref="R8">
    <cfRule type="cellIs" dxfId="1770" priority="1299" stopIfTrue="1" operator="equal">
      <formula>"Very High"</formula>
    </cfRule>
    <cfRule type="cellIs" dxfId="1769" priority="1300" stopIfTrue="1" operator="equal">
      <formula>"High"</formula>
    </cfRule>
    <cfRule type="cellIs" dxfId="1768" priority="1301" stopIfTrue="1" operator="equal">
      <formula>"Moderate"</formula>
    </cfRule>
  </conditionalFormatting>
  <conditionalFormatting sqref="L13">
    <cfRule type="cellIs" dxfId="1767" priority="1292" stopIfTrue="1" operator="equal">
      <formula>"Very High"</formula>
    </cfRule>
    <cfRule type="cellIs" dxfId="1766" priority="1293" stopIfTrue="1" operator="equal">
      <formula>"High"</formula>
    </cfRule>
    <cfRule type="cellIs" dxfId="1765" priority="1294" stopIfTrue="1" operator="equal">
      <formula>"Moderate"</formula>
    </cfRule>
  </conditionalFormatting>
  <conditionalFormatting sqref="R13">
    <cfRule type="cellIs" dxfId="1764" priority="1289" stopIfTrue="1" operator="equal">
      <formula>"Very High"</formula>
    </cfRule>
    <cfRule type="cellIs" dxfId="1763" priority="1290" stopIfTrue="1" operator="equal">
      <formula>"High"</formula>
    </cfRule>
    <cfRule type="cellIs" dxfId="1762" priority="1291" stopIfTrue="1" operator="equal">
      <formula>"Moderate"</formula>
    </cfRule>
  </conditionalFormatting>
  <conditionalFormatting sqref="L19">
    <cfRule type="cellIs" dxfId="1761" priority="1282" stopIfTrue="1" operator="equal">
      <formula>"Very High"</formula>
    </cfRule>
    <cfRule type="cellIs" dxfId="1760" priority="1283" stopIfTrue="1" operator="equal">
      <formula>"High"</formula>
    </cfRule>
    <cfRule type="cellIs" dxfId="1759" priority="1284" stopIfTrue="1" operator="equal">
      <formula>"Moderate"</formula>
    </cfRule>
  </conditionalFormatting>
  <conditionalFormatting sqref="R19">
    <cfRule type="cellIs" dxfId="1758" priority="1279" stopIfTrue="1" operator="equal">
      <formula>"Very High"</formula>
    </cfRule>
    <cfRule type="cellIs" dxfId="1757" priority="1280" stopIfTrue="1" operator="equal">
      <formula>"High"</formula>
    </cfRule>
    <cfRule type="cellIs" dxfId="1756" priority="1281" stopIfTrue="1" operator="equal">
      <formula>"Moderate"</formula>
    </cfRule>
  </conditionalFormatting>
  <conditionalFormatting sqref="L20">
    <cfRule type="cellIs" dxfId="1755" priority="1272" stopIfTrue="1" operator="equal">
      <formula>"Very High"</formula>
    </cfRule>
    <cfRule type="cellIs" dxfId="1754" priority="1273" stopIfTrue="1" operator="equal">
      <formula>"High"</formula>
    </cfRule>
    <cfRule type="cellIs" dxfId="1753" priority="1274" stopIfTrue="1" operator="equal">
      <formula>"Moderate"</formula>
    </cfRule>
  </conditionalFormatting>
  <conditionalFormatting sqref="R20">
    <cfRule type="cellIs" dxfId="1752" priority="1269" stopIfTrue="1" operator="equal">
      <formula>"Very High"</formula>
    </cfRule>
    <cfRule type="cellIs" dxfId="1751" priority="1270" stopIfTrue="1" operator="equal">
      <formula>"High"</formula>
    </cfRule>
    <cfRule type="cellIs" dxfId="1750" priority="1271" stopIfTrue="1" operator="equal">
      <formula>"Moderate"</formula>
    </cfRule>
  </conditionalFormatting>
  <conditionalFormatting sqref="L21">
    <cfRule type="cellIs" dxfId="1749" priority="1262" stopIfTrue="1" operator="equal">
      <formula>"Very High"</formula>
    </cfRule>
    <cfRule type="cellIs" dxfId="1748" priority="1263" stopIfTrue="1" operator="equal">
      <formula>"High"</formula>
    </cfRule>
    <cfRule type="cellIs" dxfId="1747" priority="1264" stopIfTrue="1" operator="equal">
      <formula>"Moderate"</formula>
    </cfRule>
  </conditionalFormatting>
  <conditionalFormatting sqref="R21">
    <cfRule type="cellIs" dxfId="1746" priority="1259" stopIfTrue="1" operator="equal">
      <formula>"Very High"</formula>
    </cfRule>
    <cfRule type="cellIs" dxfId="1745" priority="1260" stopIfTrue="1" operator="equal">
      <formula>"High"</formula>
    </cfRule>
    <cfRule type="cellIs" dxfId="1744" priority="1261" stopIfTrue="1" operator="equal">
      <formula>"Moderate"</formula>
    </cfRule>
  </conditionalFormatting>
  <conditionalFormatting sqref="L23">
    <cfRule type="cellIs" dxfId="1743" priority="1252" stopIfTrue="1" operator="equal">
      <formula>"Very High"</formula>
    </cfRule>
    <cfRule type="cellIs" dxfId="1742" priority="1253" stopIfTrue="1" operator="equal">
      <formula>"High"</formula>
    </cfRule>
    <cfRule type="cellIs" dxfId="1741" priority="1254" stopIfTrue="1" operator="equal">
      <formula>"Moderate"</formula>
    </cfRule>
  </conditionalFormatting>
  <conditionalFormatting sqref="R23">
    <cfRule type="cellIs" dxfId="1740" priority="1249" stopIfTrue="1" operator="equal">
      <formula>"Very High"</formula>
    </cfRule>
    <cfRule type="cellIs" dxfId="1739" priority="1250" stopIfTrue="1" operator="equal">
      <formula>"High"</formula>
    </cfRule>
    <cfRule type="cellIs" dxfId="1738" priority="1251" stopIfTrue="1" operator="equal">
      <formula>"Moderate"</formula>
    </cfRule>
  </conditionalFormatting>
  <conditionalFormatting sqref="L35">
    <cfRule type="cellIs" dxfId="1737" priority="1242" stopIfTrue="1" operator="equal">
      <formula>"Very High"</formula>
    </cfRule>
    <cfRule type="cellIs" dxfId="1736" priority="1243" stopIfTrue="1" operator="equal">
      <formula>"High"</formula>
    </cfRule>
    <cfRule type="cellIs" dxfId="1735" priority="1244" stopIfTrue="1" operator="equal">
      <formula>"Moderate"</formula>
    </cfRule>
  </conditionalFormatting>
  <conditionalFormatting sqref="R35">
    <cfRule type="cellIs" dxfId="1734" priority="1239" stopIfTrue="1" operator="equal">
      <formula>"Very High"</formula>
    </cfRule>
    <cfRule type="cellIs" dxfId="1733" priority="1240" stopIfTrue="1" operator="equal">
      <formula>"High"</formula>
    </cfRule>
    <cfRule type="cellIs" dxfId="1732" priority="1241" stopIfTrue="1" operator="equal">
      <formula>"Moderate"</formula>
    </cfRule>
  </conditionalFormatting>
  <conditionalFormatting sqref="L37">
    <cfRule type="cellIs" dxfId="1731" priority="1232" stopIfTrue="1" operator="equal">
      <formula>"Very High"</formula>
    </cfRule>
    <cfRule type="cellIs" dxfId="1730" priority="1233" stopIfTrue="1" operator="equal">
      <formula>"High"</formula>
    </cfRule>
    <cfRule type="cellIs" dxfId="1729" priority="1234" stopIfTrue="1" operator="equal">
      <formula>"Moderate"</formula>
    </cfRule>
  </conditionalFormatting>
  <conditionalFormatting sqref="R37">
    <cfRule type="cellIs" dxfId="1728" priority="1229" stopIfTrue="1" operator="equal">
      <formula>"Very High"</formula>
    </cfRule>
    <cfRule type="cellIs" dxfId="1727" priority="1230" stopIfTrue="1" operator="equal">
      <formula>"High"</formula>
    </cfRule>
    <cfRule type="cellIs" dxfId="1726" priority="1231" stopIfTrue="1" operator="equal">
      <formula>"Moderate"</formula>
    </cfRule>
  </conditionalFormatting>
  <conditionalFormatting sqref="L45">
    <cfRule type="cellIs" dxfId="1725" priority="1222" stopIfTrue="1" operator="equal">
      <formula>"Very High"</formula>
    </cfRule>
    <cfRule type="cellIs" dxfId="1724" priority="1223" stopIfTrue="1" operator="equal">
      <formula>"High"</formula>
    </cfRule>
    <cfRule type="cellIs" dxfId="1723" priority="1224" stopIfTrue="1" operator="equal">
      <formula>"Moderate"</formula>
    </cfRule>
  </conditionalFormatting>
  <conditionalFormatting sqref="R45">
    <cfRule type="cellIs" dxfId="1722" priority="1219" stopIfTrue="1" operator="equal">
      <formula>"Very High"</formula>
    </cfRule>
    <cfRule type="cellIs" dxfId="1721" priority="1220" stopIfTrue="1" operator="equal">
      <formula>"High"</formula>
    </cfRule>
    <cfRule type="cellIs" dxfId="1720" priority="1221" stopIfTrue="1" operator="equal">
      <formula>"Moderate"</formula>
    </cfRule>
  </conditionalFormatting>
  <conditionalFormatting sqref="L50">
    <cfRule type="cellIs" dxfId="1719" priority="1212" stopIfTrue="1" operator="equal">
      <formula>"Very High"</formula>
    </cfRule>
    <cfRule type="cellIs" dxfId="1718" priority="1213" stopIfTrue="1" operator="equal">
      <formula>"High"</formula>
    </cfRule>
    <cfRule type="cellIs" dxfId="1717" priority="1214" stopIfTrue="1" operator="equal">
      <formula>"Moderate"</formula>
    </cfRule>
  </conditionalFormatting>
  <conditionalFormatting sqref="R50">
    <cfRule type="cellIs" dxfId="1716" priority="1209" stopIfTrue="1" operator="equal">
      <formula>"Very High"</formula>
    </cfRule>
    <cfRule type="cellIs" dxfId="1715" priority="1210" stopIfTrue="1" operator="equal">
      <formula>"High"</formula>
    </cfRule>
    <cfRule type="cellIs" dxfId="1714" priority="1211" stopIfTrue="1" operator="equal">
      <formula>"Moderate"</formula>
    </cfRule>
  </conditionalFormatting>
  <conditionalFormatting sqref="L51">
    <cfRule type="cellIs" dxfId="1713" priority="1202" stopIfTrue="1" operator="equal">
      <formula>"Very High"</formula>
    </cfRule>
    <cfRule type="cellIs" dxfId="1712" priority="1203" stopIfTrue="1" operator="equal">
      <formula>"High"</formula>
    </cfRule>
    <cfRule type="cellIs" dxfId="1711" priority="1204" stopIfTrue="1" operator="equal">
      <formula>"Moderate"</formula>
    </cfRule>
  </conditionalFormatting>
  <conditionalFormatting sqref="R51">
    <cfRule type="cellIs" dxfId="1710" priority="1199" stopIfTrue="1" operator="equal">
      <formula>"Very High"</formula>
    </cfRule>
    <cfRule type="cellIs" dxfId="1709" priority="1200" stopIfTrue="1" operator="equal">
      <formula>"High"</formula>
    </cfRule>
    <cfRule type="cellIs" dxfId="1708" priority="1201" stopIfTrue="1" operator="equal">
      <formula>"Moderate"</formula>
    </cfRule>
  </conditionalFormatting>
  <conditionalFormatting sqref="L56">
    <cfRule type="cellIs" dxfId="1707" priority="1192" stopIfTrue="1" operator="equal">
      <formula>"Very High"</formula>
    </cfRule>
    <cfRule type="cellIs" dxfId="1706" priority="1193" stopIfTrue="1" operator="equal">
      <formula>"High"</formula>
    </cfRule>
    <cfRule type="cellIs" dxfId="1705" priority="1194" stopIfTrue="1" operator="equal">
      <formula>"Moderate"</formula>
    </cfRule>
  </conditionalFormatting>
  <conditionalFormatting sqref="R56">
    <cfRule type="cellIs" dxfId="1704" priority="1189" stopIfTrue="1" operator="equal">
      <formula>"Very High"</formula>
    </cfRule>
    <cfRule type="cellIs" dxfId="1703" priority="1190" stopIfTrue="1" operator="equal">
      <formula>"High"</formula>
    </cfRule>
    <cfRule type="cellIs" dxfId="1702" priority="1191" stopIfTrue="1" operator="equal">
      <formula>"Moderate"</formula>
    </cfRule>
  </conditionalFormatting>
  <conditionalFormatting sqref="AE6">
    <cfRule type="cellIs" dxfId="1701" priority="1182" stopIfTrue="1" operator="equal">
      <formula>"Very High"</formula>
    </cfRule>
    <cfRule type="cellIs" dxfId="1700" priority="1183" stopIfTrue="1" operator="equal">
      <formula>"High"</formula>
    </cfRule>
    <cfRule type="cellIs" dxfId="1699" priority="1184" stopIfTrue="1" operator="equal">
      <formula>"Moderate"</formula>
    </cfRule>
  </conditionalFormatting>
  <conditionalFormatting sqref="AK6">
    <cfRule type="cellIs" dxfId="1698" priority="1179" stopIfTrue="1" operator="equal">
      <formula>"Very High"</formula>
    </cfRule>
    <cfRule type="cellIs" dxfId="1697" priority="1180" stopIfTrue="1" operator="equal">
      <formula>"High"</formula>
    </cfRule>
    <cfRule type="cellIs" dxfId="1696" priority="1181" stopIfTrue="1" operator="equal">
      <formula>"Moderate"</formula>
    </cfRule>
  </conditionalFormatting>
  <conditionalFormatting sqref="AL6">
    <cfRule type="cellIs" dxfId="1695" priority="1176" stopIfTrue="1" operator="equal">
      <formula>"Very High"</formula>
    </cfRule>
    <cfRule type="cellIs" dxfId="1694" priority="1177" stopIfTrue="1" operator="equal">
      <formula>"High"</formula>
    </cfRule>
    <cfRule type="cellIs" dxfId="1693" priority="1178" stopIfTrue="1" operator="equal">
      <formula>"Moderate"</formula>
    </cfRule>
  </conditionalFormatting>
  <conditionalFormatting sqref="AL6">
    <cfRule type="cellIs" dxfId="1692" priority="1175" stopIfTrue="1" operator="equal">
      <formula>"Y"</formula>
    </cfRule>
  </conditionalFormatting>
  <conditionalFormatting sqref="AE4:AE5">
    <cfRule type="cellIs" dxfId="1691" priority="1172" stopIfTrue="1" operator="equal">
      <formula>"Very High"</formula>
    </cfRule>
    <cfRule type="cellIs" dxfId="1690" priority="1173" stopIfTrue="1" operator="equal">
      <formula>"High"</formula>
    </cfRule>
    <cfRule type="cellIs" dxfId="1689" priority="1174" stopIfTrue="1" operator="equal">
      <formula>"Moderate"</formula>
    </cfRule>
  </conditionalFormatting>
  <conditionalFormatting sqref="AK5">
    <cfRule type="cellIs" dxfId="1688" priority="1169" stopIfTrue="1" operator="equal">
      <formula>"Very High"</formula>
    </cfRule>
    <cfRule type="cellIs" dxfId="1687" priority="1170" stopIfTrue="1" operator="equal">
      <formula>"High"</formula>
    </cfRule>
    <cfRule type="cellIs" dxfId="1686" priority="1171" stopIfTrue="1" operator="equal">
      <formula>"Moderate"</formula>
    </cfRule>
  </conditionalFormatting>
  <conditionalFormatting sqref="AL5">
    <cfRule type="cellIs" dxfId="1685" priority="1166" stopIfTrue="1" operator="equal">
      <formula>"Very High"</formula>
    </cfRule>
    <cfRule type="cellIs" dxfId="1684" priority="1167" stopIfTrue="1" operator="equal">
      <formula>"High"</formula>
    </cfRule>
    <cfRule type="cellIs" dxfId="1683" priority="1168" stopIfTrue="1" operator="equal">
      <formula>"Moderate"</formula>
    </cfRule>
  </conditionalFormatting>
  <conditionalFormatting sqref="AL5">
    <cfRule type="cellIs" dxfId="1682" priority="1165" stopIfTrue="1" operator="equal">
      <formula>"Y"</formula>
    </cfRule>
  </conditionalFormatting>
  <conditionalFormatting sqref="AE8">
    <cfRule type="cellIs" dxfId="1681" priority="1162" stopIfTrue="1" operator="equal">
      <formula>"Very High"</formula>
    </cfRule>
    <cfRule type="cellIs" dxfId="1680" priority="1163" stopIfTrue="1" operator="equal">
      <formula>"High"</formula>
    </cfRule>
    <cfRule type="cellIs" dxfId="1679" priority="1164" stopIfTrue="1" operator="equal">
      <formula>"Moderate"</formula>
    </cfRule>
  </conditionalFormatting>
  <conditionalFormatting sqref="AK8">
    <cfRule type="cellIs" dxfId="1678" priority="1159" stopIfTrue="1" operator="equal">
      <formula>"Very High"</formula>
    </cfRule>
    <cfRule type="cellIs" dxfId="1677" priority="1160" stopIfTrue="1" operator="equal">
      <formula>"High"</formula>
    </cfRule>
    <cfRule type="cellIs" dxfId="1676" priority="1161" stopIfTrue="1" operator="equal">
      <formula>"Moderate"</formula>
    </cfRule>
  </conditionalFormatting>
  <conditionalFormatting sqref="AL8">
    <cfRule type="cellIs" dxfId="1675" priority="1156" stopIfTrue="1" operator="equal">
      <formula>"Very High"</formula>
    </cfRule>
    <cfRule type="cellIs" dxfId="1674" priority="1157" stopIfTrue="1" operator="equal">
      <formula>"High"</formula>
    </cfRule>
    <cfRule type="cellIs" dxfId="1673" priority="1158" stopIfTrue="1" operator="equal">
      <formula>"Moderate"</formula>
    </cfRule>
  </conditionalFormatting>
  <conditionalFormatting sqref="AL8">
    <cfRule type="cellIs" dxfId="1672" priority="1155" stopIfTrue="1" operator="equal">
      <formula>"Y"</formula>
    </cfRule>
  </conditionalFormatting>
  <conditionalFormatting sqref="AE13">
    <cfRule type="cellIs" dxfId="1671" priority="1152" stopIfTrue="1" operator="equal">
      <formula>"Very High"</formula>
    </cfRule>
    <cfRule type="cellIs" dxfId="1670" priority="1153" stopIfTrue="1" operator="equal">
      <formula>"High"</formula>
    </cfRule>
    <cfRule type="cellIs" dxfId="1669" priority="1154" stopIfTrue="1" operator="equal">
      <formula>"Moderate"</formula>
    </cfRule>
  </conditionalFormatting>
  <conditionalFormatting sqref="AK13">
    <cfRule type="cellIs" dxfId="1668" priority="1149" stopIfTrue="1" operator="equal">
      <formula>"Very High"</formula>
    </cfRule>
    <cfRule type="cellIs" dxfId="1667" priority="1150" stopIfTrue="1" operator="equal">
      <formula>"High"</formula>
    </cfRule>
    <cfRule type="cellIs" dxfId="1666" priority="1151" stopIfTrue="1" operator="equal">
      <formula>"Moderate"</formula>
    </cfRule>
  </conditionalFormatting>
  <conditionalFormatting sqref="AL13">
    <cfRule type="cellIs" dxfId="1665" priority="1146" stopIfTrue="1" operator="equal">
      <formula>"Very High"</formula>
    </cfRule>
    <cfRule type="cellIs" dxfId="1664" priority="1147" stopIfTrue="1" operator="equal">
      <formula>"High"</formula>
    </cfRule>
    <cfRule type="cellIs" dxfId="1663" priority="1148" stopIfTrue="1" operator="equal">
      <formula>"Moderate"</formula>
    </cfRule>
  </conditionalFormatting>
  <conditionalFormatting sqref="AL13">
    <cfRule type="cellIs" dxfId="1662" priority="1145" stopIfTrue="1" operator="equal">
      <formula>"Y"</formula>
    </cfRule>
  </conditionalFormatting>
  <conditionalFormatting sqref="AE19">
    <cfRule type="cellIs" dxfId="1661" priority="1142" stopIfTrue="1" operator="equal">
      <formula>"Very High"</formula>
    </cfRule>
    <cfRule type="cellIs" dxfId="1660" priority="1143" stopIfTrue="1" operator="equal">
      <formula>"High"</formula>
    </cfRule>
    <cfRule type="cellIs" dxfId="1659" priority="1144" stopIfTrue="1" operator="equal">
      <formula>"Moderate"</formula>
    </cfRule>
  </conditionalFormatting>
  <conditionalFormatting sqref="AK19">
    <cfRule type="cellIs" dxfId="1658" priority="1139" stopIfTrue="1" operator="equal">
      <formula>"Very High"</formula>
    </cfRule>
    <cfRule type="cellIs" dxfId="1657" priority="1140" stopIfTrue="1" operator="equal">
      <formula>"High"</formula>
    </cfRule>
    <cfRule type="cellIs" dxfId="1656" priority="1141" stopIfTrue="1" operator="equal">
      <formula>"Moderate"</formula>
    </cfRule>
  </conditionalFormatting>
  <conditionalFormatting sqref="AL19">
    <cfRule type="cellIs" dxfId="1655" priority="1136" stopIfTrue="1" operator="equal">
      <formula>"Very High"</formula>
    </cfRule>
    <cfRule type="cellIs" dxfId="1654" priority="1137" stopIfTrue="1" operator="equal">
      <formula>"High"</formula>
    </cfRule>
    <cfRule type="cellIs" dxfId="1653" priority="1138" stopIfTrue="1" operator="equal">
      <formula>"Moderate"</formula>
    </cfRule>
  </conditionalFormatting>
  <conditionalFormatting sqref="AL19">
    <cfRule type="cellIs" dxfId="1652" priority="1135" stopIfTrue="1" operator="equal">
      <formula>"Y"</formula>
    </cfRule>
  </conditionalFormatting>
  <conditionalFormatting sqref="AE20">
    <cfRule type="cellIs" dxfId="1651" priority="1132" stopIfTrue="1" operator="equal">
      <formula>"Very High"</formula>
    </cfRule>
    <cfRule type="cellIs" dxfId="1650" priority="1133" stopIfTrue="1" operator="equal">
      <formula>"High"</formula>
    </cfRule>
    <cfRule type="cellIs" dxfId="1649" priority="1134" stopIfTrue="1" operator="equal">
      <formula>"Moderate"</formula>
    </cfRule>
  </conditionalFormatting>
  <conditionalFormatting sqref="AK20">
    <cfRule type="cellIs" dxfId="1648" priority="1129" stopIfTrue="1" operator="equal">
      <formula>"Very High"</formula>
    </cfRule>
    <cfRule type="cellIs" dxfId="1647" priority="1130" stopIfTrue="1" operator="equal">
      <formula>"High"</formula>
    </cfRule>
    <cfRule type="cellIs" dxfId="1646" priority="1131" stopIfTrue="1" operator="equal">
      <formula>"Moderate"</formula>
    </cfRule>
  </conditionalFormatting>
  <conditionalFormatting sqref="AL20">
    <cfRule type="cellIs" dxfId="1645" priority="1126" stopIfTrue="1" operator="equal">
      <formula>"Very High"</formula>
    </cfRule>
    <cfRule type="cellIs" dxfId="1644" priority="1127" stopIfTrue="1" operator="equal">
      <formula>"High"</formula>
    </cfRule>
    <cfRule type="cellIs" dxfId="1643" priority="1128" stopIfTrue="1" operator="equal">
      <formula>"Moderate"</formula>
    </cfRule>
  </conditionalFormatting>
  <conditionalFormatting sqref="AL20">
    <cfRule type="cellIs" dxfId="1642" priority="1125" stopIfTrue="1" operator="equal">
      <formula>"Y"</formula>
    </cfRule>
  </conditionalFormatting>
  <conditionalFormatting sqref="AE21">
    <cfRule type="cellIs" dxfId="1641" priority="1122" stopIfTrue="1" operator="equal">
      <formula>"Very High"</formula>
    </cfRule>
    <cfRule type="cellIs" dxfId="1640" priority="1123" stopIfTrue="1" operator="equal">
      <formula>"High"</formula>
    </cfRule>
    <cfRule type="cellIs" dxfId="1639" priority="1124" stopIfTrue="1" operator="equal">
      <formula>"Moderate"</formula>
    </cfRule>
  </conditionalFormatting>
  <conditionalFormatting sqref="AK21">
    <cfRule type="cellIs" dxfId="1638" priority="1119" stopIfTrue="1" operator="equal">
      <formula>"Very High"</formula>
    </cfRule>
    <cfRule type="cellIs" dxfId="1637" priority="1120" stopIfTrue="1" operator="equal">
      <formula>"High"</formula>
    </cfRule>
    <cfRule type="cellIs" dxfId="1636" priority="1121" stopIfTrue="1" operator="equal">
      <formula>"Moderate"</formula>
    </cfRule>
  </conditionalFormatting>
  <conditionalFormatting sqref="AL21">
    <cfRule type="cellIs" dxfId="1635" priority="1116" stopIfTrue="1" operator="equal">
      <formula>"Very High"</formula>
    </cfRule>
    <cfRule type="cellIs" dxfId="1634" priority="1117" stopIfTrue="1" operator="equal">
      <formula>"High"</formula>
    </cfRule>
    <cfRule type="cellIs" dxfId="1633" priority="1118" stopIfTrue="1" operator="equal">
      <formula>"Moderate"</formula>
    </cfRule>
  </conditionalFormatting>
  <conditionalFormatting sqref="AL21">
    <cfRule type="cellIs" dxfId="1632" priority="1115" stopIfTrue="1" operator="equal">
      <formula>"Y"</formula>
    </cfRule>
  </conditionalFormatting>
  <conditionalFormatting sqref="AE23">
    <cfRule type="cellIs" dxfId="1631" priority="1112" stopIfTrue="1" operator="equal">
      <formula>"Very High"</formula>
    </cfRule>
    <cfRule type="cellIs" dxfId="1630" priority="1113" stopIfTrue="1" operator="equal">
      <formula>"High"</formula>
    </cfRule>
    <cfRule type="cellIs" dxfId="1629" priority="1114" stopIfTrue="1" operator="equal">
      <formula>"Moderate"</formula>
    </cfRule>
  </conditionalFormatting>
  <conditionalFormatting sqref="AK23">
    <cfRule type="cellIs" dxfId="1628" priority="1109" stopIfTrue="1" operator="equal">
      <formula>"Very High"</formula>
    </cfRule>
    <cfRule type="cellIs" dxfId="1627" priority="1110" stopIfTrue="1" operator="equal">
      <formula>"High"</formula>
    </cfRule>
    <cfRule type="cellIs" dxfId="1626" priority="1111" stopIfTrue="1" operator="equal">
      <formula>"Moderate"</formula>
    </cfRule>
  </conditionalFormatting>
  <conditionalFormatting sqref="AL23">
    <cfRule type="cellIs" dxfId="1625" priority="1106" stopIfTrue="1" operator="equal">
      <formula>"Very High"</formula>
    </cfRule>
    <cfRule type="cellIs" dxfId="1624" priority="1107" stopIfTrue="1" operator="equal">
      <formula>"High"</formula>
    </cfRule>
    <cfRule type="cellIs" dxfId="1623" priority="1108" stopIfTrue="1" operator="equal">
      <formula>"Moderate"</formula>
    </cfRule>
  </conditionalFormatting>
  <conditionalFormatting sqref="AL23">
    <cfRule type="cellIs" dxfId="1622" priority="1105" stopIfTrue="1" operator="equal">
      <formula>"Y"</formula>
    </cfRule>
  </conditionalFormatting>
  <conditionalFormatting sqref="AE35">
    <cfRule type="cellIs" dxfId="1621" priority="1102" stopIfTrue="1" operator="equal">
      <formula>"Very High"</formula>
    </cfRule>
    <cfRule type="cellIs" dxfId="1620" priority="1103" stopIfTrue="1" operator="equal">
      <formula>"High"</formula>
    </cfRule>
    <cfRule type="cellIs" dxfId="1619" priority="1104" stopIfTrue="1" operator="equal">
      <formula>"Moderate"</formula>
    </cfRule>
  </conditionalFormatting>
  <conditionalFormatting sqref="AK35">
    <cfRule type="cellIs" dxfId="1618" priority="1099" stopIfTrue="1" operator="equal">
      <formula>"Very High"</formula>
    </cfRule>
    <cfRule type="cellIs" dxfId="1617" priority="1100" stopIfTrue="1" operator="equal">
      <formula>"High"</formula>
    </cfRule>
    <cfRule type="cellIs" dxfId="1616" priority="1101" stopIfTrue="1" operator="equal">
      <formula>"Moderate"</formula>
    </cfRule>
  </conditionalFormatting>
  <conditionalFormatting sqref="AL35">
    <cfRule type="cellIs" dxfId="1615" priority="1096" stopIfTrue="1" operator="equal">
      <formula>"Very High"</formula>
    </cfRule>
    <cfRule type="cellIs" dxfId="1614" priority="1097" stopIfTrue="1" operator="equal">
      <formula>"High"</formula>
    </cfRule>
    <cfRule type="cellIs" dxfId="1613" priority="1098" stopIfTrue="1" operator="equal">
      <formula>"Moderate"</formula>
    </cfRule>
  </conditionalFormatting>
  <conditionalFormatting sqref="AL35">
    <cfRule type="cellIs" dxfId="1612" priority="1095" stopIfTrue="1" operator="equal">
      <formula>"Y"</formula>
    </cfRule>
  </conditionalFormatting>
  <conditionalFormatting sqref="AE37">
    <cfRule type="cellIs" dxfId="1611" priority="1092" stopIfTrue="1" operator="equal">
      <formula>"Very High"</formula>
    </cfRule>
    <cfRule type="cellIs" dxfId="1610" priority="1093" stopIfTrue="1" operator="equal">
      <formula>"High"</formula>
    </cfRule>
    <cfRule type="cellIs" dxfId="1609" priority="1094" stopIfTrue="1" operator="equal">
      <formula>"Moderate"</formula>
    </cfRule>
  </conditionalFormatting>
  <conditionalFormatting sqref="AK37">
    <cfRule type="cellIs" dxfId="1608" priority="1089" stopIfTrue="1" operator="equal">
      <formula>"Very High"</formula>
    </cfRule>
    <cfRule type="cellIs" dxfId="1607" priority="1090" stopIfTrue="1" operator="equal">
      <formula>"High"</formula>
    </cfRule>
    <cfRule type="cellIs" dxfId="1606" priority="1091" stopIfTrue="1" operator="equal">
      <formula>"Moderate"</formula>
    </cfRule>
  </conditionalFormatting>
  <conditionalFormatting sqref="AL37">
    <cfRule type="cellIs" dxfId="1605" priority="1086" stopIfTrue="1" operator="equal">
      <formula>"Very High"</formula>
    </cfRule>
    <cfRule type="cellIs" dxfId="1604" priority="1087" stopIfTrue="1" operator="equal">
      <formula>"High"</formula>
    </cfRule>
    <cfRule type="cellIs" dxfId="1603" priority="1088" stopIfTrue="1" operator="equal">
      <formula>"Moderate"</formula>
    </cfRule>
  </conditionalFormatting>
  <conditionalFormatting sqref="AL37">
    <cfRule type="cellIs" dxfId="1602" priority="1085" stopIfTrue="1" operator="equal">
      <formula>"Y"</formula>
    </cfRule>
  </conditionalFormatting>
  <conditionalFormatting sqref="AE45">
    <cfRule type="cellIs" dxfId="1601" priority="1082" stopIfTrue="1" operator="equal">
      <formula>"Very High"</formula>
    </cfRule>
    <cfRule type="cellIs" dxfId="1600" priority="1083" stopIfTrue="1" operator="equal">
      <formula>"High"</formula>
    </cfRule>
    <cfRule type="cellIs" dxfId="1599" priority="1084" stopIfTrue="1" operator="equal">
      <formula>"Moderate"</formula>
    </cfRule>
  </conditionalFormatting>
  <conditionalFormatting sqref="AK45">
    <cfRule type="cellIs" dxfId="1598" priority="1079" stopIfTrue="1" operator="equal">
      <formula>"Very High"</formula>
    </cfRule>
    <cfRule type="cellIs" dxfId="1597" priority="1080" stopIfTrue="1" operator="equal">
      <formula>"High"</formula>
    </cfRule>
    <cfRule type="cellIs" dxfId="1596" priority="1081" stopIfTrue="1" operator="equal">
      <formula>"Moderate"</formula>
    </cfRule>
  </conditionalFormatting>
  <conditionalFormatting sqref="AL45">
    <cfRule type="cellIs" dxfId="1595" priority="1076" stopIfTrue="1" operator="equal">
      <formula>"Very High"</formula>
    </cfRule>
    <cfRule type="cellIs" dxfId="1594" priority="1077" stopIfTrue="1" operator="equal">
      <formula>"High"</formula>
    </cfRule>
    <cfRule type="cellIs" dxfId="1593" priority="1078" stopIfTrue="1" operator="equal">
      <formula>"Moderate"</formula>
    </cfRule>
  </conditionalFormatting>
  <conditionalFormatting sqref="AL45">
    <cfRule type="cellIs" dxfId="1592" priority="1075" stopIfTrue="1" operator="equal">
      <formula>"Y"</formula>
    </cfRule>
  </conditionalFormatting>
  <conditionalFormatting sqref="AE50">
    <cfRule type="cellIs" dxfId="1591" priority="1072" stopIfTrue="1" operator="equal">
      <formula>"Very High"</formula>
    </cfRule>
    <cfRule type="cellIs" dxfId="1590" priority="1073" stopIfTrue="1" operator="equal">
      <formula>"High"</formula>
    </cfRule>
    <cfRule type="cellIs" dxfId="1589" priority="1074" stopIfTrue="1" operator="equal">
      <formula>"Moderate"</formula>
    </cfRule>
  </conditionalFormatting>
  <conditionalFormatting sqref="AK50">
    <cfRule type="cellIs" dxfId="1588" priority="1069" stopIfTrue="1" operator="equal">
      <formula>"Very High"</formula>
    </cfRule>
    <cfRule type="cellIs" dxfId="1587" priority="1070" stopIfTrue="1" operator="equal">
      <formula>"High"</formula>
    </cfRule>
    <cfRule type="cellIs" dxfId="1586" priority="1071" stopIfTrue="1" operator="equal">
      <formula>"Moderate"</formula>
    </cfRule>
  </conditionalFormatting>
  <conditionalFormatting sqref="AL50">
    <cfRule type="cellIs" dxfId="1585" priority="1066" stopIfTrue="1" operator="equal">
      <formula>"Very High"</formula>
    </cfRule>
    <cfRule type="cellIs" dxfId="1584" priority="1067" stopIfTrue="1" operator="equal">
      <formula>"High"</formula>
    </cfRule>
    <cfRule type="cellIs" dxfId="1583" priority="1068" stopIfTrue="1" operator="equal">
      <formula>"Moderate"</formula>
    </cfRule>
  </conditionalFormatting>
  <conditionalFormatting sqref="AL50">
    <cfRule type="cellIs" dxfId="1582" priority="1065" stopIfTrue="1" operator="equal">
      <formula>"Y"</formula>
    </cfRule>
  </conditionalFormatting>
  <conditionalFormatting sqref="AE51">
    <cfRule type="cellIs" dxfId="1581" priority="1062" stopIfTrue="1" operator="equal">
      <formula>"Very High"</formula>
    </cfRule>
    <cfRule type="cellIs" dxfId="1580" priority="1063" stopIfTrue="1" operator="equal">
      <formula>"High"</formula>
    </cfRule>
    <cfRule type="cellIs" dxfId="1579" priority="1064" stopIfTrue="1" operator="equal">
      <formula>"Moderate"</formula>
    </cfRule>
  </conditionalFormatting>
  <conditionalFormatting sqref="AK51">
    <cfRule type="cellIs" dxfId="1578" priority="1059" stopIfTrue="1" operator="equal">
      <formula>"Very High"</formula>
    </cfRule>
    <cfRule type="cellIs" dxfId="1577" priority="1060" stopIfTrue="1" operator="equal">
      <formula>"High"</formula>
    </cfRule>
    <cfRule type="cellIs" dxfId="1576" priority="1061" stopIfTrue="1" operator="equal">
      <formula>"Moderate"</formula>
    </cfRule>
  </conditionalFormatting>
  <conditionalFormatting sqref="AL51">
    <cfRule type="cellIs" dxfId="1575" priority="1056" stopIfTrue="1" operator="equal">
      <formula>"Very High"</formula>
    </cfRule>
    <cfRule type="cellIs" dxfId="1574" priority="1057" stopIfTrue="1" operator="equal">
      <formula>"High"</formula>
    </cfRule>
    <cfRule type="cellIs" dxfId="1573" priority="1058" stopIfTrue="1" operator="equal">
      <formula>"Moderate"</formula>
    </cfRule>
  </conditionalFormatting>
  <conditionalFormatting sqref="AL51">
    <cfRule type="cellIs" dxfId="1572" priority="1055" stopIfTrue="1" operator="equal">
      <formula>"Y"</formula>
    </cfRule>
  </conditionalFormatting>
  <conditionalFormatting sqref="AE56">
    <cfRule type="cellIs" dxfId="1571" priority="1052" stopIfTrue="1" operator="equal">
      <formula>"Very High"</formula>
    </cfRule>
    <cfRule type="cellIs" dxfId="1570" priority="1053" stopIfTrue="1" operator="equal">
      <formula>"High"</formula>
    </cfRule>
    <cfRule type="cellIs" dxfId="1569" priority="1054" stopIfTrue="1" operator="equal">
      <formula>"Moderate"</formula>
    </cfRule>
  </conditionalFormatting>
  <conditionalFormatting sqref="AK56">
    <cfRule type="cellIs" dxfId="1568" priority="1049" stopIfTrue="1" operator="equal">
      <formula>"Very High"</formula>
    </cfRule>
    <cfRule type="cellIs" dxfId="1567" priority="1050" stopIfTrue="1" operator="equal">
      <formula>"High"</formula>
    </cfRule>
    <cfRule type="cellIs" dxfId="1566" priority="1051" stopIfTrue="1" operator="equal">
      <formula>"Moderate"</formula>
    </cfRule>
  </conditionalFormatting>
  <conditionalFormatting sqref="AL56">
    <cfRule type="cellIs" dxfId="1565" priority="1046" stopIfTrue="1" operator="equal">
      <formula>"Very High"</formula>
    </cfRule>
    <cfRule type="cellIs" dxfId="1564" priority="1047" stopIfTrue="1" operator="equal">
      <formula>"High"</formula>
    </cfRule>
    <cfRule type="cellIs" dxfId="1563" priority="1048" stopIfTrue="1" operator="equal">
      <formula>"Moderate"</formula>
    </cfRule>
  </conditionalFormatting>
  <conditionalFormatting sqref="AL56">
    <cfRule type="cellIs" dxfId="1562" priority="1045" stopIfTrue="1" operator="equal">
      <formula>"Y"</formula>
    </cfRule>
  </conditionalFormatting>
  <conditionalFormatting sqref="S4 S9:S12 S14:S18 S22 S24:S34 S36 S38:S44 S46:S49 S7 S52:S55 S57:S73">
    <cfRule type="cellIs" dxfId="1561" priority="1042" stopIfTrue="1" operator="equal">
      <formula>"Very High"</formula>
    </cfRule>
    <cfRule type="cellIs" dxfId="1560" priority="1043" stopIfTrue="1" operator="equal">
      <formula>"High"</formula>
    </cfRule>
    <cfRule type="cellIs" dxfId="1559" priority="1044" stopIfTrue="1" operator="equal">
      <formula>"Moderate"</formula>
    </cfRule>
  </conditionalFormatting>
  <conditionalFormatting sqref="S9:S12 S14:S18 S22 S24:S34 S36 S38:S44 S46:S49 S7 S52:S55 S57:S1048576">
    <cfRule type="cellIs" dxfId="1558" priority="1041" stopIfTrue="1" operator="equal">
      <formula>"Y"</formula>
    </cfRule>
  </conditionalFormatting>
  <conditionalFormatting sqref="S6">
    <cfRule type="cellIs" dxfId="1557" priority="1038" stopIfTrue="1" operator="equal">
      <formula>"Very High"</formula>
    </cfRule>
    <cfRule type="cellIs" dxfId="1556" priority="1039" stopIfTrue="1" operator="equal">
      <formula>"High"</formula>
    </cfRule>
    <cfRule type="cellIs" dxfId="1555" priority="1040" stopIfTrue="1" operator="equal">
      <formula>"Moderate"</formula>
    </cfRule>
  </conditionalFormatting>
  <conditionalFormatting sqref="S6">
    <cfRule type="cellIs" dxfId="1554" priority="1037" stopIfTrue="1" operator="equal">
      <formula>"Y"</formula>
    </cfRule>
  </conditionalFormatting>
  <conditionalFormatting sqref="S5">
    <cfRule type="cellIs" dxfId="1553" priority="1034" stopIfTrue="1" operator="equal">
      <formula>"Very High"</formula>
    </cfRule>
    <cfRule type="cellIs" dxfId="1552" priority="1035" stopIfTrue="1" operator="equal">
      <formula>"High"</formula>
    </cfRule>
    <cfRule type="cellIs" dxfId="1551" priority="1036" stopIfTrue="1" operator="equal">
      <formula>"Moderate"</formula>
    </cfRule>
  </conditionalFormatting>
  <conditionalFormatting sqref="S5">
    <cfRule type="cellIs" dxfId="1550" priority="1033" stopIfTrue="1" operator="equal">
      <formula>"Y"</formula>
    </cfRule>
  </conditionalFormatting>
  <conditionalFormatting sqref="S8">
    <cfRule type="cellIs" dxfId="1549" priority="1030" stopIfTrue="1" operator="equal">
      <formula>"Very High"</formula>
    </cfRule>
    <cfRule type="cellIs" dxfId="1548" priority="1031" stopIfTrue="1" operator="equal">
      <formula>"High"</formula>
    </cfRule>
    <cfRule type="cellIs" dxfId="1547" priority="1032" stopIfTrue="1" operator="equal">
      <formula>"Moderate"</formula>
    </cfRule>
  </conditionalFormatting>
  <conditionalFormatting sqref="S8">
    <cfRule type="cellIs" dxfId="1546" priority="1029" stopIfTrue="1" operator="equal">
      <formula>"Y"</formula>
    </cfRule>
  </conditionalFormatting>
  <conditionalFormatting sqref="S13">
    <cfRule type="cellIs" dxfId="1545" priority="1026" stopIfTrue="1" operator="equal">
      <formula>"Very High"</formula>
    </cfRule>
    <cfRule type="cellIs" dxfId="1544" priority="1027" stopIfTrue="1" operator="equal">
      <formula>"High"</formula>
    </cfRule>
    <cfRule type="cellIs" dxfId="1543" priority="1028" stopIfTrue="1" operator="equal">
      <formula>"Moderate"</formula>
    </cfRule>
  </conditionalFormatting>
  <conditionalFormatting sqref="S13">
    <cfRule type="cellIs" dxfId="1542" priority="1025" stopIfTrue="1" operator="equal">
      <formula>"Y"</formula>
    </cfRule>
  </conditionalFormatting>
  <conditionalFormatting sqref="S19">
    <cfRule type="cellIs" dxfId="1541" priority="1022" stopIfTrue="1" operator="equal">
      <formula>"Very High"</formula>
    </cfRule>
    <cfRule type="cellIs" dxfId="1540" priority="1023" stopIfTrue="1" operator="equal">
      <formula>"High"</formula>
    </cfRule>
    <cfRule type="cellIs" dxfId="1539" priority="1024" stopIfTrue="1" operator="equal">
      <formula>"Moderate"</formula>
    </cfRule>
  </conditionalFormatting>
  <conditionalFormatting sqref="S19">
    <cfRule type="cellIs" dxfId="1538" priority="1021" stopIfTrue="1" operator="equal">
      <formula>"Y"</formula>
    </cfRule>
  </conditionalFormatting>
  <conditionalFormatting sqref="S20">
    <cfRule type="cellIs" dxfId="1537" priority="1018" stopIfTrue="1" operator="equal">
      <formula>"Very High"</formula>
    </cfRule>
    <cfRule type="cellIs" dxfId="1536" priority="1019" stopIfTrue="1" operator="equal">
      <formula>"High"</formula>
    </cfRule>
    <cfRule type="cellIs" dxfId="1535" priority="1020" stopIfTrue="1" operator="equal">
      <formula>"Moderate"</formula>
    </cfRule>
  </conditionalFormatting>
  <conditionalFormatting sqref="S20">
    <cfRule type="cellIs" dxfId="1534" priority="1017" stopIfTrue="1" operator="equal">
      <formula>"Y"</formula>
    </cfRule>
  </conditionalFormatting>
  <conditionalFormatting sqref="S21">
    <cfRule type="cellIs" dxfId="1533" priority="1014" stopIfTrue="1" operator="equal">
      <formula>"Very High"</formula>
    </cfRule>
    <cfRule type="cellIs" dxfId="1532" priority="1015" stopIfTrue="1" operator="equal">
      <formula>"High"</formula>
    </cfRule>
    <cfRule type="cellIs" dxfId="1531" priority="1016" stopIfTrue="1" operator="equal">
      <formula>"Moderate"</formula>
    </cfRule>
  </conditionalFormatting>
  <conditionalFormatting sqref="S21">
    <cfRule type="cellIs" dxfId="1530" priority="1013" stopIfTrue="1" operator="equal">
      <formula>"Y"</formula>
    </cfRule>
  </conditionalFormatting>
  <conditionalFormatting sqref="S23">
    <cfRule type="cellIs" dxfId="1529" priority="1010" stopIfTrue="1" operator="equal">
      <formula>"Very High"</formula>
    </cfRule>
    <cfRule type="cellIs" dxfId="1528" priority="1011" stopIfTrue="1" operator="equal">
      <formula>"High"</formula>
    </cfRule>
    <cfRule type="cellIs" dxfId="1527" priority="1012" stopIfTrue="1" operator="equal">
      <formula>"Moderate"</formula>
    </cfRule>
  </conditionalFormatting>
  <conditionalFormatting sqref="S23">
    <cfRule type="cellIs" dxfId="1526" priority="1009" stopIfTrue="1" operator="equal">
      <formula>"Y"</formula>
    </cfRule>
  </conditionalFormatting>
  <conditionalFormatting sqref="S35">
    <cfRule type="cellIs" dxfId="1525" priority="1006" stopIfTrue="1" operator="equal">
      <formula>"Very High"</formula>
    </cfRule>
    <cfRule type="cellIs" dxfId="1524" priority="1007" stopIfTrue="1" operator="equal">
      <formula>"High"</formula>
    </cfRule>
    <cfRule type="cellIs" dxfId="1523" priority="1008" stopIfTrue="1" operator="equal">
      <formula>"Moderate"</formula>
    </cfRule>
  </conditionalFormatting>
  <conditionalFormatting sqref="S35">
    <cfRule type="cellIs" dxfId="1522" priority="1005" stopIfTrue="1" operator="equal">
      <formula>"Y"</formula>
    </cfRule>
  </conditionalFormatting>
  <conditionalFormatting sqref="S37">
    <cfRule type="cellIs" dxfId="1521" priority="1002" stopIfTrue="1" operator="equal">
      <formula>"Very High"</formula>
    </cfRule>
    <cfRule type="cellIs" dxfId="1520" priority="1003" stopIfTrue="1" operator="equal">
      <formula>"High"</formula>
    </cfRule>
    <cfRule type="cellIs" dxfId="1519" priority="1004" stopIfTrue="1" operator="equal">
      <formula>"Moderate"</formula>
    </cfRule>
  </conditionalFormatting>
  <conditionalFormatting sqref="S37">
    <cfRule type="cellIs" dxfId="1518" priority="1001" stopIfTrue="1" operator="equal">
      <formula>"Y"</formula>
    </cfRule>
  </conditionalFormatting>
  <conditionalFormatting sqref="S45">
    <cfRule type="cellIs" dxfId="1517" priority="998" stopIfTrue="1" operator="equal">
      <formula>"Very High"</formula>
    </cfRule>
    <cfRule type="cellIs" dxfId="1516" priority="999" stopIfTrue="1" operator="equal">
      <formula>"High"</formula>
    </cfRule>
    <cfRule type="cellIs" dxfId="1515" priority="1000" stopIfTrue="1" operator="equal">
      <formula>"Moderate"</formula>
    </cfRule>
  </conditionalFormatting>
  <conditionalFormatting sqref="S45">
    <cfRule type="cellIs" dxfId="1514" priority="997" stopIfTrue="1" operator="equal">
      <formula>"Y"</formula>
    </cfRule>
  </conditionalFormatting>
  <conditionalFormatting sqref="S50">
    <cfRule type="cellIs" dxfId="1513" priority="994" stopIfTrue="1" operator="equal">
      <formula>"Very High"</formula>
    </cfRule>
    <cfRule type="cellIs" dxfId="1512" priority="995" stopIfTrue="1" operator="equal">
      <formula>"High"</formula>
    </cfRule>
    <cfRule type="cellIs" dxfId="1511" priority="996" stopIfTrue="1" operator="equal">
      <formula>"Moderate"</formula>
    </cfRule>
  </conditionalFormatting>
  <conditionalFormatting sqref="S50">
    <cfRule type="cellIs" dxfId="1510" priority="993" stopIfTrue="1" operator="equal">
      <formula>"Y"</formula>
    </cfRule>
  </conditionalFormatting>
  <conditionalFormatting sqref="S51">
    <cfRule type="cellIs" dxfId="1509" priority="990" stopIfTrue="1" operator="equal">
      <formula>"Very High"</formula>
    </cfRule>
    <cfRule type="cellIs" dxfId="1508" priority="991" stopIfTrue="1" operator="equal">
      <formula>"High"</formula>
    </cfRule>
    <cfRule type="cellIs" dxfId="1507" priority="992" stopIfTrue="1" operator="equal">
      <formula>"Moderate"</formula>
    </cfRule>
  </conditionalFormatting>
  <conditionalFormatting sqref="S51">
    <cfRule type="cellIs" dxfId="1506" priority="989" stopIfTrue="1" operator="equal">
      <formula>"Y"</formula>
    </cfRule>
  </conditionalFormatting>
  <conditionalFormatting sqref="S56">
    <cfRule type="cellIs" dxfId="1505" priority="986" stopIfTrue="1" operator="equal">
      <formula>"Very High"</formula>
    </cfRule>
    <cfRule type="cellIs" dxfId="1504" priority="987" stopIfTrue="1" operator="equal">
      <formula>"High"</formula>
    </cfRule>
    <cfRule type="cellIs" dxfId="1503" priority="988" stopIfTrue="1" operator="equal">
      <formula>"Moderate"</formula>
    </cfRule>
  </conditionalFormatting>
  <conditionalFormatting sqref="S56">
    <cfRule type="cellIs" dxfId="1502" priority="985" stopIfTrue="1" operator="equal">
      <formula>"Y"</formula>
    </cfRule>
  </conditionalFormatting>
  <conditionalFormatting sqref="BE4 BE9:BE12 BE14:BE18 BE22 BE24:BE34 BE36 BE38:BE44 BE46:BE49 BE7 BE52:BE55 BE57:BE73">
    <cfRule type="cellIs" dxfId="1501" priority="982" stopIfTrue="1" operator="equal">
      <formula>"Very High"</formula>
    </cfRule>
    <cfRule type="cellIs" dxfId="1500" priority="983" stopIfTrue="1" operator="equal">
      <formula>"High"</formula>
    </cfRule>
    <cfRule type="cellIs" dxfId="1499" priority="984" stopIfTrue="1" operator="equal">
      <formula>"Moderate"</formula>
    </cfRule>
  </conditionalFormatting>
  <conditionalFormatting sqref="BE9:BE12 BE14:BE18 BE22 BE24:BE34 BE36 BE38:BE44 BE46:BE49 BE7 BE52:BE55 BE57:BE1048576">
    <cfRule type="cellIs" dxfId="1498" priority="981" stopIfTrue="1" operator="equal">
      <formula>"Y"</formula>
    </cfRule>
  </conditionalFormatting>
  <conditionalFormatting sqref="BE37">
    <cfRule type="cellIs" dxfId="1497" priority="942" stopIfTrue="1" operator="equal">
      <formula>"Very High"</formula>
    </cfRule>
    <cfRule type="cellIs" dxfId="1496" priority="943" stopIfTrue="1" operator="equal">
      <formula>"High"</formula>
    </cfRule>
    <cfRule type="cellIs" dxfId="1495" priority="944" stopIfTrue="1" operator="equal">
      <formula>"Moderate"</formula>
    </cfRule>
  </conditionalFormatting>
  <conditionalFormatting sqref="BE37">
    <cfRule type="cellIs" dxfId="1494" priority="941" stopIfTrue="1" operator="equal">
      <formula>"Y"</formula>
    </cfRule>
  </conditionalFormatting>
  <conditionalFormatting sqref="BE45">
    <cfRule type="cellIs" dxfId="1493" priority="938" stopIfTrue="1" operator="equal">
      <formula>"Very High"</formula>
    </cfRule>
    <cfRule type="cellIs" dxfId="1492" priority="939" stopIfTrue="1" operator="equal">
      <formula>"High"</formula>
    </cfRule>
    <cfRule type="cellIs" dxfId="1491" priority="940" stopIfTrue="1" operator="equal">
      <formula>"Moderate"</formula>
    </cfRule>
  </conditionalFormatting>
  <conditionalFormatting sqref="BE45">
    <cfRule type="cellIs" dxfId="1490" priority="937" stopIfTrue="1" operator="equal">
      <formula>"Y"</formula>
    </cfRule>
  </conditionalFormatting>
  <conditionalFormatting sqref="BE50">
    <cfRule type="cellIs" dxfId="1489" priority="934" stopIfTrue="1" operator="equal">
      <formula>"Very High"</formula>
    </cfRule>
    <cfRule type="cellIs" dxfId="1488" priority="935" stopIfTrue="1" operator="equal">
      <formula>"High"</formula>
    </cfRule>
    <cfRule type="cellIs" dxfId="1487" priority="936" stopIfTrue="1" operator="equal">
      <formula>"Moderate"</formula>
    </cfRule>
  </conditionalFormatting>
  <conditionalFormatting sqref="BE50">
    <cfRule type="cellIs" dxfId="1486" priority="933" stopIfTrue="1" operator="equal">
      <formula>"Y"</formula>
    </cfRule>
  </conditionalFormatting>
  <conditionalFormatting sqref="BE51">
    <cfRule type="cellIs" dxfId="1485" priority="930" stopIfTrue="1" operator="equal">
      <formula>"Very High"</formula>
    </cfRule>
    <cfRule type="cellIs" dxfId="1484" priority="931" stopIfTrue="1" operator="equal">
      <formula>"High"</formula>
    </cfRule>
    <cfRule type="cellIs" dxfId="1483" priority="932" stopIfTrue="1" operator="equal">
      <formula>"Moderate"</formula>
    </cfRule>
  </conditionalFormatting>
  <conditionalFormatting sqref="BE51">
    <cfRule type="cellIs" dxfId="1482" priority="929" stopIfTrue="1" operator="equal">
      <formula>"Y"</formula>
    </cfRule>
  </conditionalFormatting>
  <conditionalFormatting sqref="BE56">
    <cfRule type="cellIs" dxfId="1481" priority="926" stopIfTrue="1" operator="equal">
      <formula>"Very High"</formula>
    </cfRule>
    <cfRule type="cellIs" dxfId="1480" priority="927" stopIfTrue="1" operator="equal">
      <formula>"High"</formula>
    </cfRule>
    <cfRule type="cellIs" dxfId="1479" priority="928" stopIfTrue="1" operator="equal">
      <formula>"Moderate"</formula>
    </cfRule>
  </conditionalFormatting>
  <conditionalFormatting sqref="BE56">
    <cfRule type="cellIs" dxfId="1478" priority="925" stopIfTrue="1" operator="equal">
      <formula>"Y"</formula>
    </cfRule>
  </conditionalFormatting>
  <conditionalFormatting sqref="BX4 BX9:BX12 BX14:BX18 BX22 BX24:BX34 BX36 BX38:BX44 BX46:BX49 BX7 BX52:BX55 BX57:BX73">
    <cfRule type="cellIs" dxfId="1477" priority="922" stopIfTrue="1" operator="equal">
      <formula>"Very High"</formula>
    </cfRule>
    <cfRule type="cellIs" dxfId="1476" priority="923" stopIfTrue="1" operator="equal">
      <formula>"High"</formula>
    </cfRule>
    <cfRule type="cellIs" dxfId="1475" priority="924" stopIfTrue="1" operator="equal">
      <formula>"Moderate"</formula>
    </cfRule>
  </conditionalFormatting>
  <conditionalFormatting sqref="BX9:BX12 BX14:BX18 BX22 BX24:BX34 BX36 BX38:BX44 BX46:BX49 BX7 BX52:BX55 BX57:BX1048576">
    <cfRule type="cellIs" dxfId="1474" priority="921" stopIfTrue="1" operator="equal">
      <formula>"Y"</formula>
    </cfRule>
  </conditionalFormatting>
  <conditionalFormatting sqref="CQ4 CQ9:CQ12 CQ14:CQ18 CQ22 CQ24:CQ34 CQ36 CQ38:CQ44 CQ46:CQ49 CQ7 CQ52:CQ55 CQ57:CQ73">
    <cfRule type="cellIs" dxfId="1473" priority="862" stopIfTrue="1" operator="equal">
      <formula>"Very High"</formula>
    </cfRule>
    <cfRule type="cellIs" dxfId="1472" priority="863" stopIfTrue="1" operator="equal">
      <formula>"High"</formula>
    </cfRule>
    <cfRule type="cellIs" dxfId="1471" priority="864" stopIfTrue="1" operator="equal">
      <formula>"Moderate"</formula>
    </cfRule>
  </conditionalFormatting>
  <conditionalFormatting sqref="CQ9:CQ12 CQ14:CQ18 CQ22 CQ24:CQ34 CQ36 CQ38:CQ44 CQ46:CQ49 CQ7 CQ52:CQ55 CQ57:CQ1048576">
    <cfRule type="cellIs" dxfId="1470" priority="861" stopIfTrue="1" operator="equal">
      <formula>"Y"</formula>
    </cfRule>
  </conditionalFormatting>
  <conditionalFormatting sqref="CQ6">
    <cfRule type="cellIs" dxfId="1469" priority="858" stopIfTrue="1" operator="equal">
      <formula>"Very High"</formula>
    </cfRule>
    <cfRule type="cellIs" dxfId="1468" priority="859" stopIfTrue="1" operator="equal">
      <formula>"High"</formula>
    </cfRule>
    <cfRule type="cellIs" dxfId="1467" priority="860" stopIfTrue="1" operator="equal">
      <formula>"Moderate"</formula>
    </cfRule>
  </conditionalFormatting>
  <conditionalFormatting sqref="CQ6">
    <cfRule type="cellIs" dxfId="1466" priority="857" stopIfTrue="1" operator="equal">
      <formula>"Y"</formula>
    </cfRule>
  </conditionalFormatting>
  <conditionalFormatting sqref="CQ5">
    <cfRule type="cellIs" dxfId="1465" priority="854" stopIfTrue="1" operator="equal">
      <formula>"Very High"</formula>
    </cfRule>
    <cfRule type="cellIs" dxfId="1464" priority="855" stopIfTrue="1" operator="equal">
      <formula>"High"</formula>
    </cfRule>
    <cfRule type="cellIs" dxfId="1463" priority="856" stopIfTrue="1" operator="equal">
      <formula>"Moderate"</formula>
    </cfRule>
  </conditionalFormatting>
  <conditionalFormatting sqref="CQ5">
    <cfRule type="cellIs" dxfId="1462" priority="853" stopIfTrue="1" operator="equal">
      <formula>"Y"</formula>
    </cfRule>
  </conditionalFormatting>
  <conditionalFormatting sqref="CQ8">
    <cfRule type="cellIs" dxfId="1461" priority="850" stopIfTrue="1" operator="equal">
      <formula>"Very High"</formula>
    </cfRule>
    <cfRule type="cellIs" dxfId="1460" priority="851" stopIfTrue="1" operator="equal">
      <formula>"High"</formula>
    </cfRule>
    <cfRule type="cellIs" dxfId="1459" priority="852" stopIfTrue="1" operator="equal">
      <formula>"Moderate"</formula>
    </cfRule>
  </conditionalFormatting>
  <conditionalFormatting sqref="CQ8">
    <cfRule type="cellIs" dxfId="1458" priority="849" stopIfTrue="1" operator="equal">
      <formula>"Y"</formula>
    </cfRule>
  </conditionalFormatting>
  <conditionalFormatting sqref="CQ13">
    <cfRule type="cellIs" dxfId="1457" priority="846" stopIfTrue="1" operator="equal">
      <formula>"Very High"</formula>
    </cfRule>
    <cfRule type="cellIs" dxfId="1456" priority="847" stopIfTrue="1" operator="equal">
      <formula>"High"</formula>
    </cfRule>
    <cfRule type="cellIs" dxfId="1455" priority="848" stopIfTrue="1" operator="equal">
      <formula>"Moderate"</formula>
    </cfRule>
  </conditionalFormatting>
  <conditionalFormatting sqref="CQ13">
    <cfRule type="cellIs" dxfId="1454" priority="845" stopIfTrue="1" operator="equal">
      <formula>"Y"</formula>
    </cfRule>
  </conditionalFormatting>
  <conditionalFormatting sqref="CQ35">
    <cfRule type="cellIs" dxfId="1453" priority="826" stopIfTrue="1" operator="equal">
      <formula>"Very High"</formula>
    </cfRule>
    <cfRule type="cellIs" dxfId="1452" priority="827" stopIfTrue="1" operator="equal">
      <formula>"High"</formula>
    </cfRule>
    <cfRule type="cellIs" dxfId="1451" priority="828" stopIfTrue="1" operator="equal">
      <formula>"Moderate"</formula>
    </cfRule>
  </conditionalFormatting>
  <conditionalFormatting sqref="CQ35">
    <cfRule type="cellIs" dxfId="1450" priority="825" stopIfTrue="1" operator="equal">
      <formula>"Y"</formula>
    </cfRule>
  </conditionalFormatting>
  <conditionalFormatting sqref="CQ37">
    <cfRule type="cellIs" dxfId="1449" priority="822" stopIfTrue="1" operator="equal">
      <formula>"Very High"</formula>
    </cfRule>
    <cfRule type="cellIs" dxfId="1448" priority="823" stopIfTrue="1" operator="equal">
      <formula>"High"</formula>
    </cfRule>
    <cfRule type="cellIs" dxfId="1447" priority="824" stopIfTrue="1" operator="equal">
      <formula>"Moderate"</formula>
    </cfRule>
  </conditionalFormatting>
  <conditionalFormatting sqref="CQ37">
    <cfRule type="cellIs" dxfId="1446" priority="821" stopIfTrue="1" operator="equal">
      <formula>"Y"</formula>
    </cfRule>
  </conditionalFormatting>
  <conditionalFormatting sqref="CQ45">
    <cfRule type="cellIs" dxfId="1445" priority="818" stopIfTrue="1" operator="equal">
      <formula>"Very High"</formula>
    </cfRule>
    <cfRule type="cellIs" dxfId="1444" priority="819" stopIfTrue="1" operator="equal">
      <formula>"High"</formula>
    </cfRule>
    <cfRule type="cellIs" dxfId="1443" priority="820" stopIfTrue="1" operator="equal">
      <formula>"Moderate"</formula>
    </cfRule>
  </conditionalFormatting>
  <conditionalFormatting sqref="CQ45">
    <cfRule type="cellIs" dxfId="1442" priority="817" stopIfTrue="1" operator="equal">
      <formula>"Y"</formula>
    </cfRule>
  </conditionalFormatting>
  <conditionalFormatting sqref="DJ4 DJ9:DJ12 DJ14:DJ18 DJ22 DJ24:DJ34 DJ36 DJ38:DJ44 DJ46:DJ49 DJ7 DJ52:DJ55 DJ57:DJ73">
    <cfRule type="cellIs" dxfId="1441" priority="802" stopIfTrue="1" operator="equal">
      <formula>"Very High"</formula>
    </cfRule>
    <cfRule type="cellIs" dxfId="1440" priority="803" stopIfTrue="1" operator="equal">
      <formula>"High"</formula>
    </cfRule>
    <cfRule type="cellIs" dxfId="1439" priority="804" stopIfTrue="1" operator="equal">
      <formula>"Moderate"</formula>
    </cfRule>
  </conditionalFormatting>
  <conditionalFormatting sqref="DJ9:DJ12 DJ14:DJ18 DJ22 DJ24:DJ34 DJ36 DJ38:DJ44 DJ46:DJ49 DJ7 DJ52:DJ55 DJ57:DJ1048576">
    <cfRule type="cellIs" dxfId="1438" priority="801" stopIfTrue="1" operator="equal">
      <formula>"Y"</formula>
    </cfRule>
  </conditionalFormatting>
  <conditionalFormatting sqref="DJ6">
    <cfRule type="cellIs" dxfId="1437" priority="798" stopIfTrue="1" operator="equal">
      <formula>"Very High"</formula>
    </cfRule>
    <cfRule type="cellIs" dxfId="1436" priority="799" stopIfTrue="1" operator="equal">
      <formula>"High"</formula>
    </cfRule>
    <cfRule type="cellIs" dxfId="1435" priority="800" stopIfTrue="1" operator="equal">
      <formula>"Moderate"</formula>
    </cfRule>
  </conditionalFormatting>
  <conditionalFormatting sqref="DJ6">
    <cfRule type="cellIs" dxfId="1434" priority="797" stopIfTrue="1" operator="equal">
      <formula>"Y"</formula>
    </cfRule>
  </conditionalFormatting>
  <conditionalFormatting sqref="DJ5">
    <cfRule type="cellIs" dxfId="1433" priority="794" stopIfTrue="1" operator="equal">
      <formula>"Very High"</formula>
    </cfRule>
    <cfRule type="cellIs" dxfId="1432" priority="795" stopIfTrue="1" operator="equal">
      <formula>"High"</formula>
    </cfRule>
    <cfRule type="cellIs" dxfId="1431" priority="796" stopIfTrue="1" operator="equal">
      <formula>"Moderate"</formula>
    </cfRule>
  </conditionalFormatting>
  <conditionalFormatting sqref="DJ5">
    <cfRule type="cellIs" dxfId="1430" priority="793" stopIfTrue="1" operator="equal">
      <formula>"Y"</formula>
    </cfRule>
  </conditionalFormatting>
  <conditionalFormatting sqref="DJ8">
    <cfRule type="cellIs" dxfId="1429" priority="790" stopIfTrue="1" operator="equal">
      <formula>"Very High"</formula>
    </cfRule>
    <cfRule type="cellIs" dxfId="1428" priority="791" stopIfTrue="1" operator="equal">
      <formula>"High"</formula>
    </cfRule>
    <cfRule type="cellIs" dxfId="1427" priority="792" stopIfTrue="1" operator="equal">
      <formula>"Moderate"</formula>
    </cfRule>
  </conditionalFormatting>
  <conditionalFormatting sqref="DJ8">
    <cfRule type="cellIs" dxfId="1426" priority="789" stopIfTrue="1" operator="equal">
      <formula>"Y"</formula>
    </cfRule>
  </conditionalFormatting>
  <conditionalFormatting sqref="DJ13">
    <cfRule type="cellIs" dxfId="1425" priority="786" stopIfTrue="1" operator="equal">
      <formula>"Very High"</formula>
    </cfRule>
    <cfRule type="cellIs" dxfId="1424" priority="787" stopIfTrue="1" operator="equal">
      <formula>"High"</formula>
    </cfRule>
    <cfRule type="cellIs" dxfId="1423" priority="788" stopIfTrue="1" operator="equal">
      <formula>"Moderate"</formula>
    </cfRule>
  </conditionalFormatting>
  <conditionalFormatting sqref="DJ13">
    <cfRule type="cellIs" dxfId="1422" priority="785" stopIfTrue="1" operator="equal">
      <formula>"Y"</formula>
    </cfRule>
  </conditionalFormatting>
  <conditionalFormatting sqref="DJ19">
    <cfRule type="cellIs" dxfId="1421" priority="782" stopIfTrue="1" operator="equal">
      <formula>"Very High"</formula>
    </cfRule>
    <cfRule type="cellIs" dxfId="1420" priority="783" stopIfTrue="1" operator="equal">
      <formula>"High"</formula>
    </cfRule>
    <cfRule type="cellIs" dxfId="1419" priority="784" stopIfTrue="1" operator="equal">
      <formula>"Moderate"</formula>
    </cfRule>
  </conditionalFormatting>
  <conditionalFormatting sqref="DJ19">
    <cfRule type="cellIs" dxfId="1418" priority="781" stopIfTrue="1" operator="equal">
      <formula>"Y"</formula>
    </cfRule>
  </conditionalFormatting>
  <conditionalFormatting sqref="DJ20">
    <cfRule type="cellIs" dxfId="1417" priority="778" stopIfTrue="1" operator="equal">
      <formula>"Very High"</formula>
    </cfRule>
    <cfRule type="cellIs" dxfId="1416" priority="779" stopIfTrue="1" operator="equal">
      <formula>"High"</formula>
    </cfRule>
    <cfRule type="cellIs" dxfId="1415" priority="780" stopIfTrue="1" operator="equal">
      <formula>"Moderate"</formula>
    </cfRule>
  </conditionalFormatting>
  <conditionalFormatting sqref="DJ20">
    <cfRule type="cellIs" dxfId="1414" priority="777" stopIfTrue="1" operator="equal">
      <formula>"Y"</formula>
    </cfRule>
  </conditionalFormatting>
  <conditionalFormatting sqref="DJ21">
    <cfRule type="cellIs" dxfId="1413" priority="774" stopIfTrue="1" operator="equal">
      <formula>"Very High"</formula>
    </cfRule>
    <cfRule type="cellIs" dxfId="1412" priority="775" stopIfTrue="1" operator="equal">
      <formula>"High"</formula>
    </cfRule>
    <cfRule type="cellIs" dxfId="1411" priority="776" stopIfTrue="1" operator="equal">
      <formula>"Moderate"</formula>
    </cfRule>
  </conditionalFormatting>
  <conditionalFormatting sqref="DJ21">
    <cfRule type="cellIs" dxfId="1410" priority="773" stopIfTrue="1" operator="equal">
      <formula>"Y"</formula>
    </cfRule>
  </conditionalFormatting>
  <conditionalFormatting sqref="DJ23">
    <cfRule type="cellIs" dxfId="1409" priority="770" stopIfTrue="1" operator="equal">
      <formula>"Very High"</formula>
    </cfRule>
    <cfRule type="cellIs" dxfId="1408" priority="771" stopIfTrue="1" operator="equal">
      <formula>"High"</formula>
    </cfRule>
    <cfRule type="cellIs" dxfId="1407" priority="772" stopIfTrue="1" operator="equal">
      <formula>"Moderate"</formula>
    </cfRule>
  </conditionalFormatting>
  <conditionalFormatting sqref="DJ23">
    <cfRule type="cellIs" dxfId="1406" priority="769" stopIfTrue="1" operator="equal">
      <formula>"Y"</formula>
    </cfRule>
  </conditionalFormatting>
  <conditionalFormatting sqref="DJ35">
    <cfRule type="cellIs" dxfId="1405" priority="766" stopIfTrue="1" operator="equal">
      <formula>"Very High"</formula>
    </cfRule>
    <cfRule type="cellIs" dxfId="1404" priority="767" stopIfTrue="1" operator="equal">
      <formula>"High"</formula>
    </cfRule>
    <cfRule type="cellIs" dxfId="1403" priority="768" stopIfTrue="1" operator="equal">
      <formula>"Moderate"</formula>
    </cfRule>
  </conditionalFormatting>
  <conditionalFormatting sqref="DJ35">
    <cfRule type="cellIs" dxfId="1402" priority="765" stopIfTrue="1" operator="equal">
      <formula>"Y"</formula>
    </cfRule>
  </conditionalFormatting>
  <conditionalFormatting sqref="DJ37">
    <cfRule type="cellIs" dxfId="1401" priority="762" stopIfTrue="1" operator="equal">
      <formula>"Very High"</formula>
    </cfRule>
    <cfRule type="cellIs" dxfId="1400" priority="763" stopIfTrue="1" operator="equal">
      <formula>"High"</formula>
    </cfRule>
    <cfRule type="cellIs" dxfId="1399" priority="764" stopIfTrue="1" operator="equal">
      <formula>"Moderate"</formula>
    </cfRule>
  </conditionalFormatting>
  <conditionalFormatting sqref="DJ37">
    <cfRule type="cellIs" dxfId="1398" priority="761" stopIfTrue="1" operator="equal">
      <formula>"Y"</formula>
    </cfRule>
  </conditionalFormatting>
  <conditionalFormatting sqref="DJ45">
    <cfRule type="cellIs" dxfId="1397" priority="758" stopIfTrue="1" operator="equal">
      <formula>"Very High"</formula>
    </cfRule>
    <cfRule type="cellIs" dxfId="1396" priority="759" stopIfTrue="1" operator="equal">
      <formula>"High"</formula>
    </cfRule>
    <cfRule type="cellIs" dxfId="1395" priority="760" stopIfTrue="1" operator="equal">
      <formula>"Moderate"</formula>
    </cfRule>
  </conditionalFormatting>
  <conditionalFormatting sqref="DJ45">
    <cfRule type="cellIs" dxfId="1394" priority="757" stopIfTrue="1" operator="equal">
      <formula>"Y"</formula>
    </cfRule>
  </conditionalFormatting>
  <conditionalFormatting sqref="AX5">
    <cfRule type="cellIs" dxfId="1393" priority="742" stopIfTrue="1" operator="equal">
      <formula>"Very High"</formula>
    </cfRule>
    <cfRule type="cellIs" dxfId="1392" priority="743" stopIfTrue="1" operator="equal">
      <formula>"High"</formula>
    </cfRule>
    <cfRule type="cellIs" dxfId="1391" priority="744" stopIfTrue="1" operator="equal">
      <formula>"Moderate"</formula>
    </cfRule>
  </conditionalFormatting>
  <conditionalFormatting sqref="BD5">
    <cfRule type="cellIs" dxfId="1390" priority="739" stopIfTrue="1" operator="equal">
      <formula>"Very High"</formula>
    </cfRule>
    <cfRule type="cellIs" dxfId="1389" priority="740" stopIfTrue="1" operator="equal">
      <formula>"High"</formula>
    </cfRule>
    <cfRule type="cellIs" dxfId="1388" priority="741" stopIfTrue="1" operator="equal">
      <formula>"Moderate"</formula>
    </cfRule>
  </conditionalFormatting>
  <conditionalFormatting sqref="BE5">
    <cfRule type="cellIs" dxfId="1387" priority="736" stopIfTrue="1" operator="equal">
      <formula>"Very High"</formula>
    </cfRule>
    <cfRule type="cellIs" dxfId="1386" priority="737" stopIfTrue="1" operator="equal">
      <formula>"High"</formula>
    </cfRule>
    <cfRule type="cellIs" dxfId="1385" priority="738" stopIfTrue="1" operator="equal">
      <formula>"Moderate"</formula>
    </cfRule>
  </conditionalFormatting>
  <conditionalFormatting sqref="BE5">
    <cfRule type="cellIs" dxfId="1384" priority="735" stopIfTrue="1" operator="equal">
      <formula>"Y"</formula>
    </cfRule>
  </conditionalFormatting>
  <conditionalFormatting sqref="AX6">
    <cfRule type="cellIs" dxfId="1383" priority="732" stopIfTrue="1" operator="equal">
      <formula>"Very High"</formula>
    </cfRule>
    <cfRule type="cellIs" dxfId="1382" priority="733" stopIfTrue="1" operator="equal">
      <formula>"High"</formula>
    </cfRule>
    <cfRule type="cellIs" dxfId="1381" priority="734" stopIfTrue="1" operator="equal">
      <formula>"Moderate"</formula>
    </cfRule>
  </conditionalFormatting>
  <conditionalFormatting sqref="BD6">
    <cfRule type="cellIs" dxfId="1380" priority="729" stopIfTrue="1" operator="equal">
      <formula>"Very High"</formula>
    </cfRule>
    <cfRule type="cellIs" dxfId="1379" priority="730" stopIfTrue="1" operator="equal">
      <formula>"High"</formula>
    </cfRule>
    <cfRule type="cellIs" dxfId="1378" priority="731" stopIfTrue="1" operator="equal">
      <formula>"Moderate"</formula>
    </cfRule>
  </conditionalFormatting>
  <conditionalFormatting sqref="BE6">
    <cfRule type="cellIs" dxfId="1377" priority="726" stopIfTrue="1" operator="equal">
      <formula>"Very High"</formula>
    </cfRule>
    <cfRule type="cellIs" dxfId="1376" priority="727" stopIfTrue="1" operator="equal">
      <formula>"High"</formula>
    </cfRule>
    <cfRule type="cellIs" dxfId="1375" priority="728" stopIfTrue="1" operator="equal">
      <formula>"Moderate"</formula>
    </cfRule>
  </conditionalFormatting>
  <conditionalFormatting sqref="BE6">
    <cfRule type="cellIs" dxfId="1374" priority="725" stopIfTrue="1" operator="equal">
      <formula>"Y"</formula>
    </cfRule>
  </conditionalFormatting>
  <conditionalFormatting sqref="AX8:AX11">
    <cfRule type="cellIs" dxfId="1373" priority="722" stopIfTrue="1" operator="equal">
      <formula>"Very High"</formula>
    </cfRule>
    <cfRule type="cellIs" dxfId="1372" priority="723" stopIfTrue="1" operator="equal">
      <formula>"High"</formula>
    </cfRule>
    <cfRule type="cellIs" dxfId="1371" priority="724" stopIfTrue="1" operator="equal">
      <formula>"Moderate"</formula>
    </cfRule>
  </conditionalFormatting>
  <conditionalFormatting sqref="BD8">
    <cfRule type="cellIs" dxfId="1370" priority="719" stopIfTrue="1" operator="equal">
      <formula>"Very High"</formula>
    </cfRule>
    <cfRule type="cellIs" dxfId="1369" priority="720" stopIfTrue="1" operator="equal">
      <formula>"High"</formula>
    </cfRule>
    <cfRule type="cellIs" dxfId="1368" priority="721" stopIfTrue="1" operator="equal">
      <formula>"Moderate"</formula>
    </cfRule>
  </conditionalFormatting>
  <conditionalFormatting sqref="BE8">
    <cfRule type="cellIs" dxfId="1367" priority="716" stopIfTrue="1" operator="equal">
      <formula>"Very High"</formula>
    </cfRule>
    <cfRule type="cellIs" dxfId="1366" priority="717" stopIfTrue="1" operator="equal">
      <formula>"High"</formula>
    </cfRule>
    <cfRule type="cellIs" dxfId="1365" priority="718" stopIfTrue="1" operator="equal">
      <formula>"Moderate"</formula>
    </cfRule>
  </conditionalFormatting>
  <conditionalFormatting sqref="BE8">
    <cfRule type="cellIs" dxfId="1364" priority="715" stopIfTrue="1" operator="equal">
      <formula>"Y"</formula>
    </cfRule>
  </conditionalFormatting>
  <conditionalFormatting sqref="AX56">
    <cfRule type="cellIs" dxfId="1363" priority="712" stopIfTrue="1" operator="equal">
      <formula>"Very High"</formula>
    </cfRule>
    <cfRule type="cellIs" dxfId="1362" priority="713" stopIfTrue="1" operator="equal">
      <formula>"High"</formula>
    </cfRule>
    <cfRule type="cellIs" dxfId="1361" priority="714" stopIfTrue="1" operator="equal">
      <formula>"Moderate"</formula>
    </cfRule>
  </conditionalFormatting>
  <conditionalFormatting sqref="BD56">
    <cfRule type="cellIs" dxfId="1360" priority="709" stopIfTrue="1" operator="equal">
      <formula>"Very High"</formula>
    </cfRule>
    <cfRule type="cellIs" dxfId="1359" priority="710" stopIfTrue="1" operator="equal">
      <formula>"High"</formula>
    </cfRule>
    <cfRule type="cellIs" dxfId="1358" priority="711" stopIfTrue="1" operator="equal">
      <formula>"Moderate"</formula>
    </cfRule>
  </conditionalFormatting>
  <conditionalFormatting sqref="BQ4:BQ5">
    <cfRule type="cellIs" dxfId="1357" priority="706" stopIfTrue="1" operator="equal">
      <formula>"Very High"</formula>
    </cfRule>
    <cfRule type="cellIs" dxfId="1356" priority="707" stopIfTrue="1" operator="equal">
      <formula>"High"</formula>
    </cfRule>
    <cfRule type="cellIs" dxfId="1355" priority="708" stopIfTrue="1" operator="equal">
      <formula>"Moderate"</formula>
    </cfRule>
  </conditionalFormatting>
  <conditionalFormatting sqref="BW4:BW5">
    <cfRule type="cellIs" dxfId="1354" priority="703" stopIfTrue="1" operator="equal">
      <formula>"Very High"</formula>
    </cfRule>
    <cfRule type="cellIs" dxfId="1353" priority="704" stopIfTrue="1" operator="equal">
      <formula>"High"</formula>
    </cfRule>
    <cfRule type="cellIs" dxfId="1352" priority="705" stopIfTrue="1" operator="equal">
      <formula>"Moderate"</formula>
    </cfRule>
  </conditionalFormatting>
  <conditionalFormatting sqref="BX5">
    <cfRule type="cellIs" dxfId="1351" priority="700" stopIfTrue="1" operator="equal">
      <formula>"Very High"</formula>
    </cfRule>
    <cfRule type="cellIs" dxfId="1350" priority="701" stopIfTrue="1" operator="equal">
      <formula>"High"</formula>
    </cfRule>
    <cfRule type="cellIs" dxfId="1349" priority="702" stopIfTrue="1" operator="equal">
      <formula>"Moderate"</formula>
    </cfRule>
  </conditionalFormatting>
  <conditionalFormatting sqref="BX5">
    <cfRule type="cellIs" dxfId="1348" priority="699" stopIfTrue="1" operator="equal">
      <formula>"Y"</formula>
    </cfRule>
  </conditionalFormatting>
  <conditionalFormatting sqref="BQ6">
    <cfRule type="cellIs" dxfId="1347" priority="696" stopIfTrue="1" operator="equal">
      <formula>"Very High"</formula>
    </cfRule>
    <cfRule type="cellIs" dxfId="1346" priority="697" stopIfTrue="1" operator="equal">
      <formula>"High"</formula>
    </cfRule>
    <cfRule type="cellIs" dxfId="1345" priority="698" stopIfTrue="1" operator="equal">
      <formula>"Moderate"</formula>
    </cfRule>
  </conditionalFormatting>
  <conditionalFormatting sqref="BW6">
    <cfRule type="cellIs" dxfId="1344" priority="693" stopIfTrue="1" operator="equal">
      <formula>"Very High"</formula>
    </cfRule>
    <cfRule type="cellIs" dxfId="1343" priority="694" stopIfTrue="1" operator="equal">
      <formula>"High"</formula>
    </cfRule>
    <cfRule type="cellIs" dxfId="1342" priority="695" stopIfTrue="1" operator="equal">
      <formula>"Moderate"</formula>
    </cfRule>
  </conditionalFormatting>
  <conditionalFormatting sqref="BX6">
    <cfRule type="cellIs" dxfId="1341" priority="690" stopIfTrue="1" operator="equal">
      <formula>"Very High"</formula>
    </cfRule>
    <cfRule type="cellIs" dxfId="1340" priority="691" stopIfTrue="1" operator="equal">
      <formula>"High"</formula>
    </cfRule>
    <cfRule type="cellIs" dxfId="1339" priority="692" stopIfTrue="1" operator="equal">
      <formula>"Moderate"</formula>
    </cfRule>
  </conditionalFormatting>
  <conditionalFormatting sqref="BX6">
    <cfRule type="cellIs" dxfId="1338" priority="689" stopIfTrue="1" operator="equal">
      <formula>"Y"</formula>
    </cfRule>
  </conditionalFormatting>
  <conditionalFormatting sqref="BX8">
    <cfRule type="cellIs" dxfId="1337" priority="680" stopIfTrue="1" operator="equal">
      <formula>"Very High"</formula>
    </cfRule>
    <cfRule type="cellIs" dxfId="1336" priority="681" stopIfTrue="1" operator="equal">
      <formula>"High"</formula>
    </cfRule>
    <cfRule type="cellIs" dxfId="1335" priority="682" stopIfTrue="1" operator="equal">
      <formula>"Moderate"</formula>
    </cfRule>
  </conditionalFormatting>
  <conditionalFormatting sqref="BX8">
    <cfRule type="cellIs" dxfId="1334" priority="679" stopIfTrue="1" operator="equal">
      <formula>"Y"</formula>
    </cfRule>
  </conditionalFormatting>
  <conditionalFormatting sqref="BX13">
    <cfRule type="cellIs" dxfId="1333" priority="670" stopIfTrue="1" operator="equal">
      <formula>"Very High"</formula>
    </cfRule>
    <cfRule type="cellIs" dxfId="1332" priority="671" stopIfTrue="1" operator="equal">
      <formula>"High"</formula>
    </cfRule>
    <cfRule type="cellIs" dxfId="1331" priority="672" stopIfTrue="1" operator="equal">
      <formula>"Moderate"</formula>
    </cfRule>
  </conditionalFormatting>
  <conditionalFormatting sqref="BX13">
    <cfRule type="cellIs" dxfId="1330" priority="669" stopIfTrue="1" operator="equal">
      <formula>"Y"</formula>
    </cfRule>
  </conditionalFormatting>
  <conditionalFormatting sqref="BX19">
    <cfRule type="cellIs" dxfId="1329" priority="660" stopIfTrue="1" operator="equal">
      <formula>"Very High"</formula>
    </cfRule>
    <cfRule type="cellIs" dxfId="1328" priority="661" stopIfTrue="1" operator="equal">
      <formula>"High"</formula>
    </cfRule>
    <cfRule type="cellIs" dxfId="1327" priority="662" stopIfTrue="1" operator="equal">
      <formula>"Moderate"</formula>
    </cfRule>
  </conditionalFormatting>
  <conditionalFormatting sqref="BX19">
    <cfRule type="cellIs" dxfId="1326" priority="659" stopIfTrue="1" operator="equal">
      <formula>"Y"</formula>
    </cfRule>
  </conditionalFormatting>
  <conditionalFormatting sqref="BX20">
    <cfRule type="cellIs" dxfId="1325" priority="650" stopIfTrue="1" operator="equal">
      <formula>"Very High"</formula>
    </cfRule>
    <cfRule type="cellIs" dxfId="1324" priority="651" stopIfTrue="1" operator="equal">
      <formula>"High"</formula>
    </cfRule>
    <cfRule type="cellIs" dxfId="1323" priority="652" stopIfTrue="1" operator="equal">
      <formula>"Moderate"</formula>
    </cfRule>
  </conditionalFormatting>
  <conditionalFormatting sqref="BX20">
    <cfRule type="cellIs" dxfId="1322" priority="649" stopIfTrue="1" operator="equal">
      <formula>"Y"</formula>
    </cfRule>
  </conditionalFormatting>
  <conditionalFormatting sqref="BQ21">
    <cfRule type="cellIs" dxfId="1321" priority="646" stopIfTrue="1" operator="equal">
      <formula>"Very High"</formula>
    </cfRule>
    <cfRule type="cellIs" dxfId="1320" priority="647" stopIfTrue="1" operator="equal">
      <formula>"High"</formula>
    </cfRule>
    <cfRule type="cellIs" dxfId="1319" priority="648" stopIfTrue="1" operator="equal">
      <formula>"Moderate"</formula>
    </cfRule>
  </conditionalFormatting>
  <conditionalFormatting sqref="BW21">
    <cfRule type="cellIs" dxfId="1318" priority="643" stopIfTrue="1" operator="equal">
      <formula>"Very High"</formula>
    </cfRule>
    <cfRule type="cellIs" dxfId="1317" priority="644" stopIfTrue="1" operator="equal">
      <formula>"High"</formula>
    </cfRule>
    <cfRule type="cellIs" dxfId="1316" priority="645" stopIfTrue="1" operator="equal">
      <formula>"Moderate"</formula>
    </cfRule>
  </conditionalFormatting>
  <conditionalFormatting sqref="BX21">
    <cfRule type="cellIs" dxfId="1315" priority="640" stopIfTrue="1" operator="equal">
      <formula>"Very High"</formula>
    </cfRule>
    <cfRule type="cellIs" dxfId="1314" priority="641" stopIfTrue="1" operator="equal">
      <formula>"High"</formula>
    </cfRule>
    <cfRule type="cellIs" dxfId="1313" priority="642" stopIfTrue="1" operator="equal">
      <formula>"Moderate"</formula>
    </cfRule>
  </conditionalFormatting>
  <conditionalFormatting sqref="BX21">
    <cfRule type="cellIs" dxfId="1312" priority="639" stopIfTrue="1" operator="equal">
      <formula>"Y"</formula>
    </cfRule>
  </conditionalFormatting>
  <conditionalFormatting sqref="BQ23">
    <cfRule type="cellIs" dxfId="1311" priority="636" stopIfTrue="1" operator="equal">
      <formula>"Very High"</formula>
    </cfRule>
    <cfRule type="cellIs" dxfId="1310" priority="637" stopIfTrue="1" operator="equal">
      <formula>"High"</formula>
    </cfRule>
    <cfRule type="cellIs" dxfId="1309" priority="638" stopIfTrue="1" operator="equal">
      <formula>"Moderate"</formula>
    </cfRule>
  </conditionalFormatting>
  <conditionalFormatting sqref="BW23">
    <cfRule type="cellIs" dxfId="1308" priority="633" stopIfTrue="1" operator="equal">
      <formula>"Very High"</formula>
    </cfRule>
    <cfRule type="cellIs" dxfId="1307" priority="634" stopIfTrue="1" operator="equal">
      <formula>"High"</formula>
    </cfRule>
    <cfRule type="cellIs" dxfId="1306" priority="635" stopIfTrue="1" operator="equal">
      <formula>"Moderate"</formula>
    </cfRule>
  </conditionalFormatting>
  <conditionalFormatting sqref="BX23">
    <cfRule type="cellIs" dxfId="1305" priority="630" stopIfTrue="1" operator="equal">
      <formula>"Very High"</formula>
    </cfRule>
    <cfRule type="cellIs" dxfId="1304" priority="631" stopIfTrue="1" operator="equal">
      <formula>"High"</formula>
    </cfRule>
    <cfRule type="cellIs" dxfId="1303" priority="632" stopIfTrue="1" operator="equal">
      <formula>"Moderate"</formula>
    </cfRule>
  </conditionalFormatting>
  <conditionalFormatting sqref="BX23">
    <cfRule type="cellIs" dxfId="1302" priority="629" stopIfTrue="1" operator="equal">
      <formula>"Y"</formula>
    </cfRule>
  </conditionalFormatting>
  <conditionalFormatting sqref="BQ35">
    <cfRule type="cellIs" dxfId="1301" priority="626" stopIfTrue="1" operator="equal">
      <formula>"Very High"</formula>
    </cfRule>
    <cfRule type="cellIs" dxfId="1300" priority="627" stopIfTrue="1" operator="equal">
      <formula>"High"</formula>
    </cfRule>
    <cfRule type="cellIs" dxfId="1299" priority="628" stopIfTrue="1" operator="equal">
      <formula>"Moderate"</formula>
    </cfRule>
  </conditionalFormatting>
  <conditionalFormatting sqref="BW35">
    <cfRule type="cellIs" dxfId="1298" priority="623" stopIfTrue="1" operator="equal">
      <formula>"Very High"</formula>
    </cfRule>
    <cfRule type="cellIs" dxfId="1297" priority="624" stopIfTrue="1" operator="equal">
      <formula>"High"</formula>
    </cfRule>
    <cfRule type="cellIs" dxfId="1296" priority="625" stopIfTrue="1" operator="equal">
      <formula>"Moderate"</formula>
    </cfRule>
  </conditionalFormatting>
  <conditionalFormatting sqref="BX35">
    <cfRule type="cellIs" dxfId="1295" priority="620" stopIfTrue="1" operator="equal">
      <formula>"Very High"</formula>
    </cfRule>
    <cfRule type="cellIs" dxfId="1294" priority="621" stopIfTrue="1" operator="equal">
      <formula>"High"</formula>
    </cfRule>
    <cfRule type="cellIs" dxfId="1293" priority="622" stopIfTrue="1" operator="equal">
      <formula>"Moderate"</formula>
    </cfRule>
  </conditionalFormatting>
  <conditionalFormatting sqref="BX35">
    <cfRule type="cellIs" dxfId="1292" priority="619" stopIfTrue="1" operator="equal">
      <formula>"Y"</formula>
    </cfRule>
  </conditionalFormatting>
  <conditionalFormatting sqref="BQ37">
    <cfRule type="cellIs" dxfId="1291" priority="616" stopIfTrue="1" operator="equal">
      <formula>"Very High"</formula>
    </cfRule>
    <cfRule type="cellIs" dxfId="1290" priority="617" stopIfTrue="1" operator="equal">
      <formula>"High"</formula>
    </cfRule>
    <cfRule type="cellIs" dxfId="1289" priority="618" stopIfTrue="1" operator="equal">
      <formula>"Moderate"</formula>
    </cfRule>
  </conditionalFormatting>
  <conditionalFormatting sqref="BW37">
    <cfRule type="cellIs" dxfId="1288" priority="613" stopIfTrue="1" operator="equal">
      <formula>"Very High"</formula>
    </cfRule>
    <cfRule type="cellIs" dxfId="1287" priority="614" stopIfTrue="1" operator="equal">
      <formula>"High"</formula>
    </cfRule>
    <cfRule type="cellIs" dxfId="1286" priority="615" stopIfTrue="1" operator="equal">
      <formula>"Moderate"</formula>
    </cfRule>
  </conditionalFormatting>
  <conditionalFormatting sqref="BX37">
    <cfRule type="cellIs" dxfId="1285" priority="610" stopIfTrue="1" operator="equal">
      <formula>"Very High"</formula>
    </cfRule>
    <cfRule type="cellIs" dxfId="1284" priority="611" stopIfTrue="1" operator="equal">
      <formula>"High"</formula>
    </cfRule>
    <cfRule type="cellIs" dxfId="1283" priority="612" stopIfTrue="1" operator="equal">
      <formula>"Moderate"</formula>
    </cfRule>
  </conditionalFormatting>
  <conditionalFormatting sqref="BX37">
    <cfRule type="cellIs" dxfId="1282" priority="609" stopIfTrue="1" operator="equal">
      <formula>"Y"</formula>
    </cfRule>
  </conditionalFormatting>
  <conditionalFormatting sqref="BQ45">
    <cfRule type="cellIs" dxfId="1281" priority="606" stopIfTrue="1" operator="equal">
      <formula>"Very High"</formula>
    </cfRule>
    <cfRule type="cellIs" dxfId="1280" priority="607" stopIfTrue="1" operator="equal">
      <formula>"High"</formula>
    </cfRule>
    <cfRule type="cellIs" dxfId="1279" priority="608" stopIfTrue="1" operator="equal">
      <formula>"Moderate"</formula>
    </cfRule>
  </conditionalFormatting>
  <conditionalFormatting sqref="BW45">
    <cfRule type="cellIs" dxfId="1278" priority="603" stopIfTrue="1" operator="equal">
      <formula>"Very High"</formula>
    </cfRule>
    <cfRule type="cellIs" dxfId="1277" priority="604" stopIfTrue="1" operator="equal">
      <formula>"High"</formula>
    </cfRule>
    <cfRule type="cellIs" dxfId="1276" priority="605" stopIfTrue="1" operator="equal">
      <formula>"Moderate"</formula>
    </cfRule>
  </conditionalFormatting>
  <conditionalFormatting sqref="BX45">
    <cfRule type="cellIs" dxfId="1275" priority="600" stopIfTrue="1" operator="equal">
      <formula>"Very High"</formula>
    </cfRule>
    <cfRule type="cellIs" dxfId="1274" priority="601" stopIfTrue="1" operator="equal">
      <formula>"High"</formula>
    </cfRule>
    <cfRule type="cellIs" dxfId="1273" priority="602" stopIfTrue="1" operator="equal">
      <formula>"Moderate"</formula>
    </cfRule>
  </conditionalFormatting>
  <conditionalFormatting sqref="BX45">
    <cfRule type="cellIs" dxfId="1272" priority="599" stopIfTrue="1" operator="equal">
      <formula>"Y"</formula>
    </cfRule>
  </conditionalFormatting>
  <conditionalFormatting sqref="BQ50">
    <cfRule type="cellIs" dxfId="1271" priority="596" stopIfTrue="1" operator="equal">
      <formula>"Very High"</formula>
    </cfRule>
    <cfRule type="cellIs" dxfId="1270" priority="597" stopIfTrue="1" operator="equal">
      <formula>"High"</formula>
    </cfRule>
    <cfRule type="cellIs" dxfId="1269" priority="598" stopIfTrue="1" operator="equal">
      <formula>"Moderate"</formula>
    </cfRule>
  </conditionalFormatting>
  <conditionalFormatting sqref="BW50">
    <cfRule type="cellIs" dxfId="1268" priority="593" stopIfTrue="1" operator="equal">
      <formula>"Very High"</formula>
    </cfRule>
    <cfRule type="cellIs" dxfId="1267" priority="594" stopIfTrue="1" operator="equal">
      <formula>"High"</formula>
    </cfRule>
    <cfRule type="cellIs" dxfId="1266" priority="595" stopIfTrue="1" operator="equal">
      <formula>"Moderate"</formula>
    </cfRule>
  </conditionalFormatting>
  <conditionalFormatting sqref="BX50">
    <cfRule type="cellIs" dxfId="1265" priority="590" stopIfTrue="1" operator="equal">
      <formula>"Very High"</formula>
    </cfRule>
    <cfRule type="cellIs" dxfId="1264" priority="591" stopIfTrue="1" operator="equal">
      <formula>"High"</formula>
    </cfRule>
    <cfRule type="cellIs" dxfId="1263" priority="592" stopIfTrue="1" operator="equal">
      <formula>"Moderate"</formula>
    </cfRule>
  </conditionalFormatting>
  <conditionalFormatting sqref="BX50">
    <cfRule type="cellIs" dxfId="1262" priority="589" stopIfTrue="1" operator="equal">
      <formula>"Y"</formula>
    </cfRule>
  </conditionalFormatting>
  <conditionalFormatting sqref="BQ51">
    <cfRule type="cellIs" dxfId="1261" priority="586" stopIfTrue="1" operator="equal">
      <formula>"Very High"</formula>
    </cfRule>
    <cfRule type="cellIs" dxfId="1260" priority="587" stopIfTrue="1" operator="equal">
      <formula>"High"</formula>
    </cfRule>
    <cfRule type="cellIs" dxfId="1259" priority="588" stopIfTrue="1" operator="equal">
      <formula>"Moderate"</formula>
    </cfRule>
  </conditionalFormatting>
  <conditionalFormatting sqref="BW51">
    <cfRule type="cellIs" dxfId="1258" priority="583" stopIfTrue="1" operator="equal">
      <formula>"Very High"</formula>
    </cfRule>
    <cfRule type="cellIs" dxfId="1257" priority="584" stopIfTrue="1" operator="equal">
      <formula>"High"</formula>
    </cfRule>
    <cfRule type="cellIs" dxfId="1256" priority="585" stopIfTrue="1" operator="equal">
      <formula>"Moderate"</formula>
    </cfRule>
  </conditionalFormatting>
  <conditionalFormatting sqref="BX51">
    <cfRule type="cellIs" dxfId="1255" priority="580" stopIfTrue="1" operator="equal">
      <formula>"Very High"</formula>
    </cfRule>
    <cfRule type="cellIs" dxfId="1254" priority="581" stopIfTrue="1" operator="equal">
      <formula>"High"</formula>
    </cfRule>
    <cfRule type="cellIs" dxfId="1253" priority="582" stopIfTrue="1" operator="equal">
      <formula>"Moderate"</formula>
    </cfRule>
  </conditionalFormatting>
  <conditionalFormatting sqref="BX51">
    <cfRule type="cellIs" dxfId="1252" priority="579" stopIfTrue="1" operator="equal">
      <formula>"Y"</formula>
    </cfRule>
  </conditionalFormatting>
  <conditionalFormatting sqref="BQ56">
    <cfRule type="cellIs" dxfId="1251" priority="576" stopIfTrue="1" operator="equal">
      <formula>"Very High"</formula>
    </cfRule>
    <cfRule type="cellIs" dxfId="1250" priority="577" stopIfTrue="1" operator="equal">
      <formula>"High"</formula>
    </cfRule>
    <cfRule type="cellIs" dxfId="1249" priority="578" stopIfTrue="1" operator="equal">
      <formula>"Moderate"</formula>
    </cfRule>
  </conditionalFormatting>
  <conditionalFormatting sqref="BW56">
    <cfRule type="cellIs" dxfId="1248" priority="573" stopIfTrue="1" operator="equal">
      <formula>"Very High"</formula>
    </cfRule>
    <cfRule type="cellIs" dxfId="1247" priority="574" stopIfTrue="1" operator="equal">
      <formula>"High"</formula>
    </cfRule>
    <cfRule type="cellIs" dxfId="1246" priority="575" stopIfTrue="1" operator="equal">
      <formula>"Moderate"</formula>
    </cfRule>
  </conditionalFormatting>
  <conditionalFormatting sqref="BX56">
    <cfRule type="cellIs" dxfId="1245" priority="570" stopIfTrue="1" operator="equal">
      <formula>"Very High"</formula>
    </cfRule>
    <cfRule type="cellIs" dxfId="1244" priority="571" stopIfTrue="1" operator="equal">
      <formula>"High"</formula>
    </cfRule>
    <cfRule type="cellIs" dxfId="1243" priority="572" stopIfTrue="1" operator="equal">
      <formula>"Moderate"</formula>
    </cfRule>
  </conditionalFormatting>
  <conditionalFormatting sqref="BX56">
    <cfRule type="cellIs" dxfId="1242" priority="569" stopIfTrue="1" operator="equal">
      <formula>"Y"</formula>
    </cfRule>
  </conditionalFormatting>
  <conditionalFormatting sqref="BQ8">
    <cfRule type="cellIs" dxfId="1241" priority="566" stopIfTrue="1" operator="equal">
      <formula>"Very High"</formula>
    </cfRule>
    <cfRule type="cellIs" dxfId="1240" priority="567" stopIfTrue="1" operator="equal">
      <formula>"High"</formula>
    </cfRule>
    <cfRule type="cellIs" dxfId="1239" priority="568" stopIfTrue="1" operator="equal">
      <formula>"Moderate"</formula>
    </cfRule>
  </conditionalFormatting>
  <conditionalFormatting sqref="BW8">
    <cfRule type="cellIs" dxfId="1238" priority="563" stopIfTrue="1" operator="equal">
      <formula>"Very High"</formula>
    </cfRule>
    <cfRule type="cellIs" dxfId="1237" priority="564" stopIfTrue="1" operator="equal">
      <formula>"High"</formula>
    </cfRule>
    <cfRule type="cellIs" dxfId="1236" priority="565" stopIfTrue="1" operator="equal">
      <formula>"Moderate"</formula>
    </cfRule>
  </conditionalFormatting>
  <conditionalFormatting sqref="BQ10">
    <cfRule type="cellIs" dxfId="1235" priority="560" stopIfTrue="1" operator="equal">
      <formula>"Very High"</formula>
    </cfRule>
    <cfRule type="cellIs" dxfId="1234" priority="561" stopIfTrue="1" operator="equal">
      <formula>"High"</formula>
    </cfRule>
    <cfRule type="cellIs" dxfId="1233" priority="562" stopIfTrue="1" operator="equal">
      <formula>"Moderate"</formula>
    </cfRule>
  </conditionalFormatting>
  <conditionalFormatting sqref="BW10">
    <cfRule type="cellIs" dxfId="1232" priority="557" stopIfTrue="1" operator="equal">
      <formula>"Very High"</formula>
    </cfRule>
    <cfRule type="cellIs" dxfId="1231" priority="558" stopIfTrue="1" operator="equal">
      <formula>"High"</formula>
    </cfRule>
    <cfRule type="cellIs" dxfId="1230" priority="559" stopIfTrue="1" operator="equal">
      <formula>"Moderate"</formula>
    </cfRule>
  </conditionalFormatting>
  <conditionalFormatting sqref="BQ11">
    <cfRule type="cellIs" dxfId="1229" priority="554" stopIfTrue="1" operator="equal">
      <formula>"Very High"</formula>
    </cfRule>
    <cfRule type="cellIs" dxfId="1228" priority="555" stopIfTrue="1" operator="equal">
      <formula>"High"</formula>
    </cfRule>
    <cfRule type="cellIs" dxfId="1227" priority="556" stopIfTrue="1" operator="equal">
      <formula>"Moderate"</formula>
    </cfRule>
  </conditionalFormatting>
  <conditionalFormatting sqref="BW11">
    <cfRule type="cellIs" dxfId="1226" priority="551" stopIfTrue="1" operator="equal">
      <formula>"Very High"</formula>
    </cfRule>
    <cfRule type="cellIs" dxfId="1225" priority="552" stopIfTrue="1" operator="equal">
      <formula>"High"</formula>
    </cfRule>
    <cfRule type="cellIs" dxfId="1224" priority="553" stopIfTrue="1" operator="equal">
      <formula>"Moderate"</formula>
    </cfRule>
  </conditionalFormatting>
  <conditionalFormatting sqref="BQ13">
    <cfRule type="cellIs" dxfId="1223" priority="548" stopIfTrue="1" operator="equal">
      <formula>"Very High"</formula>
    </cfRule>
    <cfRule type="cellIs" dxfId="1222" priority="549" stopIfTrue="1" operator="equal">
      <formula>"High"</formula>
    </cfRule>
    <cfRule type="cellIs" dxfId="1221" priority="550" stopIfTrue="1" operator="equal">
      <formula>"Moderate"</formula>
    </cfRule>
  </conditionalFormatting>
  <conditionalFormatting sqref="BW13">
    <cfRule type="cellIs" dxfId="1220" priority="545" stopIfTrue="1" operator="equal">
      <formula>"Very High"</formula>
    </cfRule>
    <cfRule type="cellIs" dxfId="1219" priority="546" stopIfTrue="1" operator="equal">
      <formula>"High"</formula>
    </cfRule>
    <cfRule type="cellIs" dxfId="1218" priority="547" stopIfTrue="1" operator="equal">
      <formula>"Moderate"</formula>
    </cfRule>
  </conditionalFormatting>
  <conditionalFormatting sqref="BQ19">
    <cfRule type="cellIs" dxfId="1217" priority="542" stopIfTrue="1" operator="equal">
      <formula>"Very High"</formula>
    </cfRule>
    <cfRule type="cellIs" dxfId="1216" priority="543" stopIfTrue="1" operator="equal">
      <formula>"High"</formula>
    </cfRule>
    <cfRule type="cellIs" dxfId="1215" priority="544" stopIfTrue="1" operator="equal">
      <formula>"Moderate"</formula>
    </cfRule>
  </conditionalFormatting>
  <conditionalFormatting sqref="BW19">
    <cfRule type="cellIs" dxfId="1214" priority="539" stopIfTrue="1" operator="equal">
      <formula>"Very High"</formula>
    </cfRule>
    <cfRule type="cellIs" dxfId="1213" priority="540" stopIfTrue="1" operator="equal">
      <formula>"High"</formula>
    </cfRule>
    <cfRule type="cellIs" dxfId="1212" priority="541" stopIfTrue="1" operator="equal">
      <formula>"Moderate"</formula>
    </cfRule>
  </conditionalFormatting>
  <conditionalFormatting sqref="BQ20">
    <cfRule type="cellIs" dxfId="1211" priority="536" stopIfTrue="1" operator="equal">
      <formula>"Very High"</formula>
    </cfRule>
    <cfRule type="cellIs" dxfId="1210" priority="537" stopIfTrue="1" operator="equal">
      <formula>"High"</formula>
    </cfRule>
    <cfRule type="cellIs" dxfId="1209" priority="538" stopIfTrue="1" operator="equal">
      <formula>"Moderate"</formula>
    </cfRule>
  </conditionalFormatting>
  <conditionalFormatting sqref="BW20">
    <cfRule type="cellIs" dxfId="1208" priority="533" stopIfTrue="1" operator="equal">
      <formula>"Very High"</formula>
    </cfRule>
    <cfRule type="cellIs" dxfId="1207" priority="534" stopIfTrue="1" operator="equal">
      <formula>"High"</formula>
    </cfRule>
    <cfRule type="cellIs" dxfId="1206" priority="535" stopIfTrue="1" operator="equal">
      <formula>"Moderate"</formula>
    </cfRule>
  </conditionalFormatting>
  <conditionalFormatting sqref="CJ5">
    <cfRule type="cellIs" dxfId="1205" priority="530" stopIfTrue="1" operator="equal">
      <formula>"Very High"</formula>
    </cfRule>
    <cfRule type="cellIs" dxfId="1204" priority="531" stopIfTrue="1" operator="equal">
      <formula>"High"</formula>
    </cfRule>
    <cfRule type="cellIs" dxfId="1203" priority="532" stopIfTrue="1" operator="equal">
      <formula>"Moderate"</formula>
    </cfRule>
  </conditionalFormatting>
  <conditionalFormatting sqref="CP5">
    <cfRule type="cellIs" dxfId="1202" priority="527" stopIfTrue="1" operator="equal">
      <formula>"Very High"</formula>
    </cfRule>
    <cfRule type="cellIs" dxfId="1201" priority="528" stopIfTrue="1" operator="equal">
      <formula>"High"</formula>
    </cfRule>
    <cfRule type="cellIs" dxfId="1200" priority="529" stopIfTrue="1" operator="equal">
      <formula>"Moderate"</formula>
    </cfRule>
  </conditionalFormatting>
  <conditionalFormatting sqref="CJ6">
    <cfRule type="cellIs" dxfId="1199" priority="524" stopIfTrue="1" operator="equal">
      <formula>"Very High"</formula>
    </cfRule>
    <cfRule type="cellIs" dxfId="1198" priority="525" stopIfTrue="1" operator="equal">
      <formula>"High"</formula>
    </cfRule>
    <cfRule type="cellIs" dxfId="1197" priority="526" stopIfTrue="1" operator="equal">
      <formula>"Moderate"</formula>
    </cfRule>
  </conditionalFormatting>
  <conditionalFormatting sqref="CP6">
    <cfRule type="cellIs" dxfId="1196" priority="521" stopIfTrue="1" operator="equal">
      <formula>"Very High"</formula>
    </cfRule>
    <cfRule type="cellIs" dxfId="1195" priority="522" stopIfTrue="1" operator="equal">
      <formula>"High"</formula>
    </cfRule>
    <cfRule type="cellIs" dxfId="1194" priority="523" stopIfTrue="1" operator="equal">
      <formula>"Moderate"</formula>
    </cfRule>
  </conditionalFormatting>
  <conditionalFormatting sqref="CJ8">
    <cfRule type="cellIs" dxfId="1193" priority="518" stopIfTrue="1" operator="equal">
      <formula>"Very High"</formula>
    </cfRule>
    <cfRule type="cellIs" dxfId="1192" priority="519" stopIfTrue="1" operator="equal">
      <formula>"High"</formula>
    </cfRule>
    <cfRule type="cellIs" dxfId="1191" priority="520" stopIfTrue="1" operator="equal">
      <formula>"Moderate"</formula>
    </cfRule>
  </conditionalFormatting>
  <conditionalFormatting sqref="CP8">
    <cfRule type="cellIs" dxfId="1190" priority="515" stopIfTrue="1" operator="equal">
      <formula>"Very High"</formula>
    </cfRule>
    <cfRule type="cellIs" dxfId="1189" priority="516" stopIfTrue="1" operator="equal">
      <formula>"High"</formula>
    </cfRule>
    <cfRule type="cellIs" dxfId="1188" priority="517" stopIfTrue="1" operator="equal">
      <formula>"Moderate"</formula>
    </cfRule>
  </conditionalFormatting>
  <conditionalFormatting sqref="CJ13">
    <cfRule type="cellIs" dxfId="1187" priority="512" stopIfTrue="1" operator="equal">
      <formula>"Very High"</formula>
    </cfRule>
    <cfRule type="cellIs" dxfId="1186" priority="513" stopIfTrue="1" operator="equal">
      <formula>"High"</formula>
    </cfRule>
    <cfRule type="cellIs" dxfId="1185" priority="514" stopIfTrue="1" operator="equal">
      <formula>"Moderate"</formula>
    </cfRule>
  </conditionalFormatting>
  <conditionalFormatting sqref="CP13">
    <cfRule type="cellIs" dxfId="1184" priority="509" stopIfTrue="1" operator="equal">
      <formula>"Very High"</formula>
    </cfRule>
    <cfRule type="cellIs" dxfId="1183" priority="510" stopIfTrue="1" operator="equal">
      <formula>"High"</formula>
    </cfRule>
    <cfRule type="cellIs" dxfId="1182" priority="511" stopIfTrue="1" operator="equal">
      <formula>"Moderate"</formula>
    </cfRule>
  </conditionalFormatting>
  <conditionalFormatting sqref="CQ19">
    <cfRule type="cellIs" dxfId="1181" priority="506" stopIfTrue="1" operator="equal">
      <formula>"Very High"</formula>
    </cfRule>
    <cfRule type="cellIs" dxfId="1180" priority="507" stopIfTrue="1" operator="equal">
      <formula>"High"</formula>
    </cfRule>
    <cfRule type="cellIs" dxfId="1179" priority="508" stopIfTrue="1" operator="equal">
      <formula>"Moderate"</formula>
    </cfRule>
  </conditionalFormatting>
  <conditionalFormatting sqref="CQ19">
    <cfRule type="cellIs" dxfId="1178" priority="505" stopIfTrue="1" operator="equal">
      <formula>"Y"</formula>
    </cfRule>
  </conditionalFormatting>
  <conditionalFormatting sqref="CJ19">
    <cfRule type="cellIs" dxfId="1177" priority="502" stopIfTrue="1" operator="equal">
      <formula>"Very High"</formula>
    </cfRule>
    <cfRule type="cellIs" dxfId="1176" priority="503" stopIfTrue="1" operator="equal">
      <formula>"High"</formula>
    </cfRule>
    <cfRule type="cellIs" dxfId="1175" priority="504" stopIfTrue="1" operator="equal">
      <formula>"Moderate"</formula>
    </cfRule>
  </conditionalFormatting>
  <conditionalFormatting sqref="CP19">
    <cfRule type="cellIs" dxfId="1174" priority="499" stopIfTrue="1" operator="equal">
      <formula>"Very High"</formula>
    </cfRule>
    <cfRule type="cellIs" dxfId="1173" priority="500" stopIfTrue="1" operator="equal">
      <formula>"High"</formula>
    </cfRule>
    <cfRule type="cellIs" dxfId="1172" priority="501" stopIfTrue="1" operator="equal">
      <formula>"Moderate"</formula>
    </cfRule>
  </conditionalFormatting>
  <conditionalFormatting sqref="CQ20">
    <cfRule type="cellIs" dxfId="1171" priority="496" stopIfTrue="1" operator="equal">
      <formula>"Very High"</formula>
    </cfRule>
    <cfRule type="cellIs" dxfId="1170" priority="497" stopIfTrue="1" operator="equal">
      <formula>"High"</formula>
    </cfRule>
    <cfRule type="cellIs" dxfId="1169" priority="498" stopIfTrue="1" operator="equal">
      <formula>"Moderate"</formula>
    </cfRule>
  </conditionalFormatting>
  <conditionalFormatting sqref="CQ20">
    <cfRule type="cellIs" dxfId="1168" priority="495" stopIfTrue="1" operator="equal">
      <formula>"Y"</formula>
    </cfRule>
  </conditionalFormatting>
  <conditionalFormatting sqref="CJ20">
    <cfRule type="cellIs" dxfId="1167" priority="492" stopIfTrue="1" operator="equal">
      <formula>"Very High"</formula>
    </cfRule>
    <cfRule type="cellIs" dxfId="1166" priority="493" stopIfTrue="1" operator="equal">
      <formula>"High"</formula>
    </cfRule>
    <cfRule type="cellIs" dxfId="1165" priority="494" stopIfTrue="1" operator="equal">
      <formula>"Moderate"</formula>
    </cfRule>
  </conditionalFormatting>
  <conditionalFormatting sqref="CP20">
    <cfRule type="cellIs" dxfId="1164" priority="489" stopIfTrue="1" operator="equal">
      <formula>"Very High"</formula>
    </cfRule>
    <cfRule type="cellIs" dxfId="1163" priority="490" stopIfTrue="1" operator="equal">
      <formula>"High"</formula>
    </cfRule>
    <cfRule type="cellIs" dxfId="1162" priority="491" stopIfTrue="1" operator="equal">
      <formula>"Moderate"</formula>
    </cfRule>
  </conditionalFormatting>
  <conditionalFormatting sqref="CQ21">
    <cfRule type="cellIs" dxfId="1161" priority="486" stopIfTrue="1" operator="equal">
      <formula>"Very High"</formula>
    </cfRule>
    <cfRule type="cellIs" dxfId="1160" priority="487" stopIfTrue="1" operator="equal">
      <formula>"High"</formula>
    </cfRule>
    <cfRule type="cellIs" dxfId="1159" priority="488" stopIfTrue="1" operator="equal">
      <formula>"Moderate"</formula>
    </cfRule>
  </conditionalFormatting>
  <conditionalFormatting sqref="CQ21">
    <cfRule type="cellIs" dxfId="1158" priority="485" stopIfTrue="1" operator="equal">
      <formula>"Y"</formula>
    </cfRule>
  </conditionalFormatting>
  <conditionalFormatting sqref="CJ21">
    <cfRule type="cellIs" dxfId="1157" priority="482" stopIfTrue="1" operator="equal">
      <formula>"Very High"</formula>
    </cfRule>
    <cfRule type="cellIs" dxfId="1156" priority="483" stopIfTrue="1" operator="equal">
      <formula>"High"</formula>
    </cfRule>
    <cfRule type="cellIs" dxfId="1155" priority="484" stopIfTrue="1" operator="equal">
      <formula>"Moderate"</formula>
    </cfRule>
  </conditionalFormatting>
  <conditionalFormatting sqref="CP21">
    <cfRule type="cellIs" dxfId="1154" priority="479" stopIfTrue="1" operator="equal">
      <formula>"Very High"</formula>
    </cfRule>
    <cfRule type="cellIs" dxfId="1153" priority="480" stopIfTrue="1" operator="equal">
      <formula>"High"</formula>
    </cfRule>
    <cfRule type="cellIs" dxfId="1152" priority="481" stopIfTrue="1" operator="equal">
      <formula>"Moderate"</formula>
    </cfRule>
  </conditionalFormatting>
  <conditionalFormatting sqref="CQ23">
    <cfRule type="cellIs" dxfId="1151" priority="476" stopIfTrue="1" operator="equal">
      <formula>"Very High"</formula>
    </cfRule>
    <cfRule type="cellIs" dxfId="1150" priority="477" stopIfTrue="1" operator="equal">
      <formula>"High"</formula>
    </cfRule>
    <cfRule type="cellIs" dxfId="1149" priority="478" stopIfTrue="1" operator="equal">
      <formula>"Moderate"</formula>
    </cfRule>
  </conditionalFormatting>
  <conditionalFormatting sqref="CQ23">
    <cfRule type="cellIs" dxfId="1148" priority="475" stopIfTrue="1" operator="equal">
      <formula>"Y"</formula>
    </cfRule>
  </conditionalFormatting>
  <conditionalFormatting sqref="CP23">
    <cfRule type="cellIs" dxfId="1147" priority="469" stopIfTrue="1" operator="equal">
      <formula>"Very High"</formula>
    </cfRule>
    <cfRule type="cellIs" dxfId="1146" priority="470" stopIfTrue="1" operator="equal">
      <formula>"High"</formula>
    </cfRule>
    <cfRule type="cellIs" dxfId="1145" priority="471" stopIfTrue="1" operator="equal">
      <formula>"Moderate"</formula>
    </cfRule>
  </conditionalFormatting>
  <conditionalFormatting sqref="CJ35">
    <cfRule type="cellIs" dxfId="1144" priority="466" stopIfTrue="1" operator="equal">
      <formula>"Very High"</formula>
    </cfRule>
    <cfRule type="cellIs" dxfId="1143" priority="467" stopIfTrue="1" operator="equal">
      <formula>"High"</formula>
    </cfRule>
    <cfRule type="cellIs" dxfId="1142" priority="468" stopIfTrue="1" operator="equal">
      <formula>"Moderate"</formula>
    </cfRule>
  </conditionalFormatting>
  <conditionalFormatting sqref="CP35">
    <cfRule type="cellIs" dxfId="1141" priority="463" stopIfTrue="1" operator="equal">
      <formula>"Very High"</formula>
    </cfRule>
    <cfRule type="cellIs" dxfId="1140" priority="464" stopIfTrue="1" operator="equal">
      <formula>"High"</formula>
    </cfRule>
    <cfRule type="cellIs" dxfId="1139" priority="465" stopIfTrue="1" operator="equal">
      <formula>"Moderate"</formula>
    </cfRule>
  </conditionalFormatting>
  <conditionalFormatting sqref="CJ37">
    <cfRule type="cellIs" dxfId="1138" priority="460" stopIfTrue="1" operator="equal">
      <formula>"Very High"</formula>
    </cfRule>
    <cfRule type="cellIs" dxfId="1137" priority="461" stopIfTrue="1" operator="equal">
      <formula>"High"</formula>
    </cfRule>
    <cfRule type="cellIs" dxfId="1136" priority="462" stopIfTrue="1" operator="equal">
      <formula>"Moderate"</formula>
    </cfRule>
  </conditionalFormatting>
  <conditionalFormatting sqref="CP37">
    <cfRule type="cellIs" dxfId="1135" priority="457" stopIfTrue="1" operator="equal">
      <formula>"Very High"</formula>
    </cfRule>
    <cfRule type="cellIs" dxfId="1134" priority="458" stopIfTrue="1" operator="equal">
      <formula>"High"</formula>
    </cfRule>
    <cfRule type="cellIs" dxfId="1133" priority="459" stopIfTrue="1" operator="equal">
      <formula>"Moderate"</formula>
    </cfRule>
  </conditionalFormatting>
  <conditionalFormatting sqref="CJ45">
    <cfRule type="cellIs" dxfId="1132" priority="454" stopIfTrue="1" operator="equal">
      <formula>"Very High"</formula>
    </cfRule>
    <cfRule type="cellIs" dxfId="1131" priority="455" stopIfTrue="1" operator="equal">
      <formula>"High"</formula>
    </cfRule>
    <cfRule type="cellIs" dxfId="1130" priority="456" stopIfTrue="1" operator="equal">
      <formula>"Moderate"</formula>
    </cfRule>
  </conditionalFormatting>
  <conditionalFormatting sqref="CP45">
    <cfRule type="cellIs" dxfId="1129" priority="451" stopIfTrue="1" operator="equal">
      <formula>"Very High"</formula>
    </cfRule>
    <cfRule type="cellIs" dxfId="1128" priority="452" stopIfTrue="1" operator="equal">
      <formula>"High"</formula>
    </cfRule>
    <cfRule type="cellIs" dxfId="1127" priority="453" stopIfTrue="1" operator="equal">
      <formula>"Moderate"</formula>
    </cfRule>
  </conditionalFormatting>
  <conditionalFormatting sqref="CQ50">
    <cfRule type="cellIs" dxfId="1126" priority="448" stopIfTrue="1" operator="equal">
      <formula>"Very High"</formula>
    </cfRule>
    <cfRule type="cellIs" dxfId="1125" priority="449" stopIfTrue="1" operator="equal">
      <formula>"High"</formula>
    </cfRule>
    <cfRule type="cellIs" dxfId="1124" priority="450" stopIfTrue="1" operator="equal">
      <formula>"Moderate"</formula>
    </cfRule>
  </conditionalFormatting>
  <conditionalFormatting sqref="CQ50">
    <cfRule type="cellIs" dxfId="1123" priority="447" stopIfTrue="1" operator="equal">
      <formula>"Y"</formula>
    </cfRule>
  </conditionalFormatting>
  <conditionalFormatting sqref="CJ50">
    <cfRule type="cellIs" dxfId="1122" priority="444" stopIfTrue="1" operator="equal">
      <formula>"Very High"</formula>
    </cfRule>
    <cfRule type="cellIs" dxfId="1121" priority="445" stopIfTrue="1" operator="equal">
      <formula>"High"</formula>
    </cfRule>
    <cfRule type="cellIs" dxfId="1120" priority="446" stopIfTrue="1" operator="equal">
      <formula>"Moderate"</formula>
    </cfRule>
  </conditionalFormatting>
  <conditionalFormatting sqref="CP50">
    <cfRule type="cellIs" dxfId="1119" priority="441" stopIfTrue="1" operator="equal">
      <formula>"Very High"</formula>
    </cfRule>
    <cfRule type="cellIs" dxfId="1118" priority="442" stopIfTrue="1" operator="equal">
      <formula>"High"</formula>
    </cfRule>
    <cfRule type="cellIs" dxfId="1117" priority="443" stopIfTrue="1" operator="equal">
      <formula>"Moderate"</formula>
    </cfRule>
  </conditionalFormatting>
  <conditionalFormatting sqref="CQ51">
    <cfRule type="cellIs" dxfId="1116" priority="438" stopIfTrue="1" operator="equal">
      <formula>"Very High"</formula>
    </cfRule>
    <cfRule type="cellIs" dxfId="1115" priority="439" stopIfTrue="1" operator="equal">
      <formula>"High"</formula>
    </cfRule>
    <cfRule type="cellIs" dxfId="1114" priority="440" stopIfTrue="1" operator="equal">
      <formula>"Moderate"</formula>
    </cfRule>
  </conditionalFormatting>
  <conditionalFormatting sqref="CQ51">
    <cfRule type="cellIs" dxfId="1113" priority="437" stopIfTrue="1" operator="equal">
      <formula>"Y"</formula>
    </cfRule>
  </conditionalFormatting>
  <conditionalFormatting sqref="CJ51">
    <cfRule type="cellIs" dxfId="1112" priority="434" stopIfTrue="1" operator="equal">
      <formula>"Very High"</formula>
    </cfRule>
    <cfRule type="cellIs" dxfId="1111" priority="435" stopIfTrue="1" operator="equal">
      <formula>"High"</formula>
    </cfRule>
    <cfRule type="cellIs" dxfId="1110" priority="436" stopIfTrue="1" operator="equal">
      <formula>"Moderate"</formula>
    </cfRule>
  </conditionalFormatting>
  <conditionalFormatting sqref="CP51">
    <cfRule type="cellIs" dxfId="1109" priority="431" stopIfTrue="1" operator="equal">
      <formula>"Very High"</formula>
    </cfRule>
    <cfRule type="cellIs" dxfId="1108" priority="432" stopIfTrue="1" operator="equal">
      <formula>"High"</formula>
    </cfRule>
    <cfRule type="cellIs" dxfId="1107" priority="433" stopIfTrue="1" operator="equal">
      <formula>"Moderate"</formula>
    </cfRule>
  </conditionalFormatting>
  <conditionalFormatting sqref="CQ56">
    <cfRule type="cellIs" dxfId="1106" priority="428" stopIfTrue="1" operator="equal">
      <formula>"Very High"</formula>
    </cfRule>
    <cfRule type="cellIs" dxfId="1105" priority="429" stopIfTrue="1" operator="equal">
      <formula>"High"</formula>
    </cfRule>
    <cfRule type="cellIs" dxfId="1104" priority="430" stopIfTrue="1" operator="equal">
      <formula>"Moderate"</formula>
    </cfRule>
  </conditionalFormatting>
  <conditionalFormatting sqref="CQ56">
    <cfRule type="cellIs" dxfId="1103" priority="427" stopIfTrue="1" operator="equal">
      <formula>"Y"</formula>
    </cfRule>
  </conditionalFormatting>
  <conditionalFormatting sqref="CJ56">
    <cfRule type="cellIs" dxfId="1102" priority="424" stopIfTrue="1" operator="equal">
      <formula>"Very High"</formula>
    </cfRule>
    <cfRule type="cellIs" dxfId="1101" priority="425" stopIfTrue="1" operator="equal">
      <formula>"High"</formula>
    </cfRule>
    <cfRule type="cellIs" dxfId="1100" priority="426" stopIfTrue="1" operator="equal">
      <formula>"Moderate"</formula>
    </cfRule>
  </conditionalFormatting>
  <conditionalFormatting sqref="CP56">
    <cfRule type="cellIs" dxfId="1099" priority="421" stopIfTrue="1" operator="equal">
      <formula>"Very High"</formula>
    </cfRule>
    <cfRule type="cellIs" dxfId="1098" priority="422" stopIfTrue="1" operator="equal">
      <formula>"High"</formula>
    </cfRule>
    <cfRule type="cellIs" dxfId="1097" priority="423" stopIfTrue="1" operator="equal">
      <formula>"Moderate"</formula>
    </cfRule>
  </conditionalFormatting>
  <conditionalFormatting sqref="DC5">
    <cfRule type="cellIs" dxfId="1096" priority="418" stopIfTrue="1" operator="equal">
      <formula>"Very High"</formula>
    </cfRule>
    <cfRule type="cellIs" dxfId="1095" priority="419" stopIfTrue="1" operator="equal">
      <formula>"High"</formula>
    </cfRule>
    <cfRule type="cellIs" dxfId="1094" priority="420" stopIfTrue="1" operator="equal">
      <formula>"Moderate"</formula>
    </cfRule>
  </conditionalFormatting>
  <conditionalFormatting sqref="DI5">
    <cfRule type="cellIs" dxfId="1093" priority="415" stopIfTrue="1" operator="equal">
      <formula>"Very High"</formula>
    </cfRule>
    <cfRule type="cellIs" dxfId="1092" priority="416" stopIfTrue="1" operator="equal">
      <formula>"High"</formula>
    </cfRule>
    <cfRule type="cellIs" dxfId="1091" priority="417" stopIfTrue="1" operator="equal">
      <formula>"Moderate"</formula>
    </cfRule>
  </conditionalFormatting>
  <conditionalFormatting sqref="DC6">
    <cfRule type="cellIs" dxfId="1090" priority="412" stopIfTrue="1" operator="equal">
      <formula>"Very High"</formula>
    </cfRule>
    <cfRule type="cellIs" dxfId="1089" priority="413" stopIfTrue="1" operator="equal">
      <formula>"High"</formula>
    </cfRule>
    <cfRule type="cellIs" dxfId="1088" priority="414" stopIfTrue="1" operator="equal">
      <formula>"Moderate"</formula>
    </cfRule>
  </conditionalFormatting>
  <conditionalFormatting sqref="DI6">
    <cfRule type="cellIs" dxfId="1087" priority="409" stopIfTrue="1" operator="equal">
      <formula>"Very High"</formula>
    </cfRule>
    <cfRule type="cellIs" dxfId="1086" priority="410" stopIfTrue="1" operator="equal">
      <formula>"High"</formula>
    </cfRule>
    <cfRule type="cellIs" dxfId="1085" priority="411" stopIfTrue="1" operator="equal">
      <formula>"Moderate"</formula>
    </cfRule>
  </conditionalFormatting>
  <conditionalFormatting sqref="DC8">
    <cfRule type="cellIs" dxfId="1084" priority="400" stopIfTrue="1" operator="equal">
      <formula>"Very High"</formula>
    </cfRule>
    <cfRule type="cellIs" dxfId="1083" priority="401" stopIfTrue="1" operator="equal">
      <formula>"High"</formula>
    </cfRule>
    <cfRule type="cellIs" dxfId="1082" priority="402" stopIfTrue="1" operator="equal">
      <formula>"Moderate"</formula>
    </cfRule>
  </conditionalFormatting>
  <conditionalFormatting sqref="DI8">
    <cfRule type="cellIs" dxfId="1081" priority="397" stopIfTrue="1" operator="equal">
      <formula>"Very High"</formula>
    </cfRule>
    <cfRule type="cellIs" dxfId="1080" priority="398" stopIfTrue="1" operator="equal">
      <formula>"High"</formula>
    </cfRule>
    <cfRule type="cellIs" dxfId="1079" priority="399" stopIfTrue="1" operator="equal">
      <formula>"Moderate"</formula>
    </cfRule>
  </conditionalFormatting>
  <conditionalFormatting sqref="DC13">
    <cfRule type="cellIs" dxfId="1078" priority="394" stopIfTrue="1" operator="equal">
      <formula>"Very High"</formula>
    </cfRule>
    <cfRule type="cellIs" dxfId="1077" priority="395" stopIfTrue="1" operator="equal">
      <formula>"High"</formula>
    </cfRule>
    <cfRule type="cellIs" dxfId="1076" priority="396" stopIfTrue="1" operator="equal">
      <formula>"Moderate"</formula>
    </cfRule>
  </conditionalFormatting>
  <conditionalFormatting sqref="DI13">
    <cfRule type="cellIs" dxfId="1075" priority="391" stopIfTrue="1" operator="equal">
      <formula>"Very High"</formula>
    </cfRule>
    <cfRule type="cellIs" dxfId="1074" priority="392" stopIfTrue="1" operator="equal">
      <formula>"High"</formula>
    </cfRule>
    <cfRule type="cellIs" dxfId="1073" priority="393" stopIfTrue="1" operator="equal">
      <formula>"Moderate"</formula>
    </cfRule>
  </conditionalFormatting>
  <conditionalFormatting sqref="DC19">
    <cfRule type="cellIs" dxfId="1072" priority="388" stopIfTrue="1" operator="equal">
      <formula>"Very High"</formula>
    </cfRule>
    <cfRule type="cellIs" dxfId="1071" priority="389" stopIfTrue="1" operator="equal">
      <formula>"High"</formula>
    </cfRule>
    <cfRule type="cellIs" dxfId="1070" priority="390" stopIfTrue="1" operator="equal">
      <formula>"Moderate"</formula>
    </cfRule>
  </conditionalFormatting>
  <conditionalFormatting sqref="DI19">
    <cfRule type="cellIs" dxfId="1069" priority="385" stopIfTrue="1" operator="equal">
      <formula>"Very High"</formula>
    </cfRule>
    <cfRule type="cellIs" dxfId="1068" priority="386" stopIfTrue="1" operator="equal">
      <formula>"High"</formula>
    </cfRule>
    <cfRule type="cellIs" dxfId="1067" priority="387" stopIfTrue="1" operator="equal">
      <formula>"Moderate"</formula>
    </cfRule>
  </conditionalFormatting>
  <conditionalFormatting sqref="DC20">
    <cfRule type="cellIs" dxfId="1066" priority="382" stopIfTrue="1" operator="equal">
      <formula>"Very High"</formula>
    </cfRule>
    <cfRule type="cellIs" dxfId="1065" priority="383" stopIfTrue="1" operator="equal">
      <formula>"High"</formula>
    </cfRule>
    <cfRule type="cellIs" dxfId="1064" priority="384" stopIfTrue="1" operator="equal">
      <formula>"Moderate"</formula>
    </cfRule>
  </conditionalFormatting>
  <conditionalFormatting sqref="DI20">
    <cfRule type="cellIs" dxfId="1063" priority="379" stopIfTrue="1" operator="equal">
      <formula>"Very High"</formula>
    </cfRule>
    <cfRule type="cellIs" dxfId="1062" priority="380" stopIfTrue="1" operator="equal">
      <formula>"High"</formula>
    </cfRule>
    <cfRule type="cellIs" dxfId="1061" priority="381" stopIfTrue="1" operator="equal">
      <formula>"Moderate"</formula>
    </cfRule>
  </conditionalFormatting>
  <conditionalFormatting sqref="DC21">
    <cfRule type="cellIs" dxfId="1060" priority="376" stopIfTrue="1" operator="equal">
      <formula>"Very High"</formula>
    </cfRule>
    <cfRule type="cellIs" dxfId="1059" priority="377" stopIfTrue="1" operator="equal">
      <formula>"High"</formula>
    </cfRule>
    <cfRule type="cellIs" dxfId="1058" priority="378" stopIfTrue="1" operator="equal">
      <formula>"Moderate"</formula>
    </cfRule>
  </conditionalFormatting>
  <conditionalFormatting sqref="DI21">
    <cfRule type="cellIs" dxfId="1057" priority="373" stopIfTrue="1" operator="equal">
      <formula>"Very High"</formula>
    </cfRule>
    <cfRule type="cellIs" dxfId="1056" priority="374" stopIfTrue="1" operator="equal">
      <formula>"High"</formula>
    </cfRule>
    <cfRule type="cellIs" dxfId="1055" priority="375" stopIfTrue="1" operator="equal">
      <formula>"Moderate"</formula>
    </cfRule>
  </conditionalFormatting>
  <conditionalFormatting sqref="DC23">
    <cfRule type="cellIs" dxfId="1054" priority="370" stopIfTrue="1" operator="equal">
      <formula>"Very High"</formula>
    </cfRule>
    <cfRule type="cellIs" dxfId="1053" priority="371" stopIfTrue="1" operator="equal">
      <formula>"High"</formula>
    </cfRule>
    <cfRule type="cellIs" dxfId="1052" priority="372" stopIfTrue="1" operator="equal">
      <formula>"Moderate"</formula>
    </cfRule>
  </conditionalFormatting>
  <conditionalFormatting sqref="DI23">
    <cfRule type="cellIs" dxfId="1051" priority="367" stopIfTrue="1" operator="equal">
      <formula>"Very High"</formula>
    </cfRule>
    <cfRule type="cellIs" dxfId="1050" priority="368" stopIfTrue="1" operator="equal">
      <formula>"High"</formula>
    </cfRule>
    <cfRule type="cellIs" dxfId="1049" priority="369" stopIfTrue="1" operator="equal">
      <formula>"Moderate"</formula>
    </cfRule>
  </conditionalFormatting>
  <conditionalFormatting sqref="DC35">
    <cfRule type="cellIs" dxfId="1048" priority="364" stopIfTrue="1" operator="equal">
      <formula>"Very High"</formula>
    </cfRule>
    <cfRule type="cellIs" dxfId="1047" priority="365" stopIfTrue="1" operator="equal">
      <formula>"High"</formula>
    </cfRule>
    <cfRule type="cellIs" dxfId="1046" priority="366" stopIfTrue="1" operator="equal">
      <formula>"Moderate"</formula>
    </cfRule>
  </conditionalFormatting>
  <conditionalFormatting sqref="DI35">
    <cfRule type="cellIs" dxfId="1045" priority="361" stopIfTrue="1" operator="equal">
      <formula>"Very High"</formula>
    </cfRule>
    <cfRule type="cellIs" dxfId="1044" priority="362" stopIfTrue="1" operator="equal">
      <formula>"High"</formula>
    </cfRule>
    <cfRule type="cellIs" dxfId="1043" priority="363" stopIfTrue="1" operator="equal">
      <formula>"Moderate"</formula>
    </cfRule>
  </conditionalFormatting>
  <conditionalFormatting sqref="DC37">
    <cfRule type="cellIs" dxfId="1042" priority="358" stopIfTrue="1" operator="equal">
      <formula>"Very High"</formula>
    </cfRule>
    <cfRule type="cellIs" dxfId="1041" priority="359" stopIfTrue="1" operator="equal">
      <formula>"High"</formula>
    </cfRule>
    <cfRule type="cellIs" dxfId="1040" priority="360" stopIfTrue="1" operator="equal">
      <formula>"Moderate"</formula>
    </cfRule>
  </conditionalFormatting>
  <conditionalFormatting sqref="DI37">
    <cfRule type="cellIs" dxfId="1039" priority="355" stopIfTrue="1" operator="equal">
      <formula>"Very High"</formula>
    </cfRule>
    <cfRule type="cellIs" dxfId="1038" priority="356" stopIfTrue="1" operator="equal">
      <formula>"High"</formula>
    </cfRule>
    <cfRule type="cellIs" dxfId="1037" priority="357" stopIfTrue="1" operator="equal">
      <formula>"Moderate"</formula>
    </cfRule>
  </conditionalFormatting>
  <conditionalFormatting sqref="DC45">
    <cfRule type="cellIs" dxfId="1036" priority="352" stopIfTrue="1" operator="equal">
      <formula>"Very High"</formula>
    </cfRule>
    <cfRule type="cellIs" dxfId="1035" priority="353" stopIfTrue="1" operator="equal">
      <formula>"High"</formula>
    </cfRule>
    <cfRule type="cellIs" dxfId="1034" priority="354" stopIfTrue="1" operator="equal">
      <formula>"Moderate"</formula>
    </cfRule>
  </conditionalFormatting>
  <conditionalFormatting sqref="DI45">
    <cfRule type="cellIs" dxfId="1033" priority="349" stopIfTrue="1" operator="equal">
      <formula>"Very High"</formula>
    </cfRule>
    <cfRule type="cellIs" dxfId="1032" priority="350" stopIfTrue="1" operator="equal">
      <formula>"High"</formula>
    </cfRule>
    <cfRule type="cellIs" dxfId="1031" priority="351" stopIfTrue="1" operator="equal">
      <formula>"Moderate"</formula>
    </cfRule>
  </conditionalFormatting>
  <conditionalFormatting sqref="DJ50">
    <cfRule type="cellIs" dxfId="1030" priority="346" stopIfTrue="1" operator="equal">
      <formula>"Very High"</formula>
    </cfRule>
    <cfRule type="cellIs" dxfId="1029" priority="347" stopIfTrue="1" operator="equal">
      <formula>"High"</formula>
    </cfRule>
    <cfRule type="cellIs" dxfId="1028" priority="348" stopIfTrue="1" operator="equal">
      <formula>"Moderate"</formula>
    </cfRule>
  </conditionalFormatting>
  <conditionalFormatting sqref="DJ50">
    <cfRule type="cellIs" dxfId="1027" priority="345" stopIfTrue="1" operator="equal">
      <formula>"Y"</formula>
    </cfRule>
  </conditionalFormatting>
  <conditionalFormatting sqref="DC50">
    <cfRule type="cellIs" dxfId="1026" priority="342" stopIfTrue="1" operator="equal">
      <formula>"Very High"</formula>
    </cfRule>
    <cfRule type="cellIs" dxfId="1025" priority="343" stopIfTrue="1" operator="equal">
      <formula>"High"</formula>
    </cfRule>
    <cfRule type="cellIs" dxfId="1024" priority="344" stopIfTrue="1" operator="equal">
      <formula>"Moderate"</formula>
    </cfRule>
  </conditionalFormatting>
  <conditionalFormatting sqref="DI50">
    <cfRule type="cellIs" dxfId="1023" priority="339" stopIfTrue="1" operator="equal">
      <formula>"Very High"</formula>
    </cfRule>
    <cfRule type="cellIs" dxfId="1022" priority="340" stopIfTrue="1" operator="equal">
      <formula>"High"</formula>
    </cfRule>
    <cfRule type="cellIs" dxfId="1021" priority="341" stopIfTrue="1" operator="equal">
      <formula>"Moderate"</formula>
    </cfRule>
  </conditionalFormatting>
  <conditionalFormatting sqref="DJ51">
    <cfRule type="cellIs" dxfId="1020" priority="336" stopIfTrue="1" operator="equal">
      <formula>"Very High"</formula>
    </cfRule>
    <cfRule type="cellIs" dxfId="1019" priority="337" stopIfTrue="1" operator="equal">
      <formula>"High"</formula>
    </cfRule>
    <cfRule type="cellIs" dxfId="1018" priority="338" stopIfTrue="1" operator="equal">
      <formula>"Moderate"</formula>
    </cfRule>
  </conditionalFormatting>
  <conditionalFormatting sqref="DJ51">
    <cfRule type="cellIs" dxfId="1017" priority="335" stopIfTrue="1" operator="equal">
      <formula>"Y"</formula>
    </cfRule>
  </conditionalFormatting>
  <conditionalFormatting sqref="DC51">
    <cfRule type="cellIs" dxfId="1016" priority="332" stopIfTrue="1" operator="equal">
      <formula>"Very High"</formula>
    </cfRule>
    <cfRule type="cellIs" dxfId="1015" priority="333" stopIfTrue="1" operator="equal">
      <formula>"High"</formula>
    </cfRule>
    <cfRule type="cellIs" dxfId="1014" priority="334" stopIfTrue="1" operator="equal">
      <formula>"Moderate"</formula>
    </cfRule>
  </conditionalFormatting>
  <conditionalFormatting sqref="DI51">
    <cfRule type="cellIs" dxfId="1013" priority="329" stopIfTrue="1" operator="equal">
      <formula>"Very High"</formula>
    </cfRule>
    <cfRule type="cellIs" dxfId="1012" priority="330" stopIfTrue="1" operator="equal">
      <formula>"High"</formula>
    </cfRule>
    <cfRule type="cellIs" dxfId="1011" priority="331" stopIfTrue="1" operator="equal">
      <formula>"Moderate"</formula>
    </cfRule>
  </conditionalFormatting>
  <conditionalFormatting sqref="DJ56">
    <cfRule type="cellIs" dxfId="1010" priority="326" stopIfTrue="1" operator="equal">
      <formula>"Very High"</formula>
    </cfRule>
    <cfRule type="cellIs" dxfId="1009" priority="327" stopIfTrue="1" operator="equal">
      <formula>"High"</formula>
    </cfRule>
    <cfRule type="cellIs" dxfId="1008" priority="328" stopIfTrue="1" operator="equal">
      <formula>"Moderate"</formula>
    </cfRule>
  </conditionalFormatting>
  <conditionalFormatting sqref="DJ56">
    <cfRule type="cellIs" dxfId="1007" priority="325" stopIfTrue="1" operator="equal">
      <formula>"Y"</formula>
    </cfRule>
  </conditionalFormatting>
  <conditionalFormatting sqref="DC56">
    <cfRule type="cellIs" dxfId="1006" priority="322" stopIfTrue="1" operator="equal">
      <formula>"Very High"</formula>
    </cfRule>
    <cfRule type="cellIs" dxfId="1005" priority="323" stopIfTrue="1" operator="equal">
      <formula>"High"</formula>
    </cfRule>
    <cfRule type="cellIs" dxfId="1004" priority="324" stopIfTrue="1" operator="equal">
      <formula>"Moderate"</formula>
    </cfRule>
  </conditionalFormatting>
  <conditionalFormatting sqref="DI56">
    <cfRule type="cellIs" dxfId="1003" priority="319" stopIfTrue="1" operator="equal">
      <formula>"Very High"</formula>
    </cfRule>
    <cfRule type="cellIs" dxfId="1002" priority="320" stopIfTrue="1" operator="equal">
      <formula>"High"</formula>
    </cfRule>
    <cfRule type="cellIs" dxfId="1001" priority="321" stopIfTrue="1" operator="equal">
      <formula>"Moderate"</formula>
    </cfRule>
  </conditionalFormatting>
  <conditionalFormatting sqref="T4">
    <cfRule type="cellIs" dxfId="1000" priority="318" stopIfTrue="1" operator="equal">
      <formula>"Y"</formula>
    </cfRule>
  </conditionalFormatting>
  <conditionalFormatting sqref="T5">
    <cfRule type="cellIs" dxfId="999" priority="317" stopIfTrue="1" operator="equal">
      <formula>"Y"</formula>
    </cfRule>
  </conditionalFormatting>
  <conditionalFormatting sqref="T6">
    <cfRule type="cellIs" dxfId="998" priority="316" stopIfTrue="1" operator="equal">
      <formula>"Y"</formula>
    </cfRule>
  </conditionalFormatting>
  <conditionalFormatting sqref="T8">
    <cfRule type="cellIs" dxfId="997" priority="315" stopIfTrue="1" operator="equal">
      <formula>"Y"</formula>
    </cfRule>
  </conditionalFormatting>
  <conditionalFormatting sqref="T13">
    <cfRule type="cellIs" dxfId="996" priority="314" stopIfTrue="1" operator="equal">
      <formula>"Y"</formula>
    </cfRule>
  </conditionalFormatting>
  <conditionalFormatting sqref="T19">
    <cfRule type="cellIs" dxfId="995" priority="313" stopIfTrue="1" operator="equal">
      <formula>"Y"</formula>
    </cfRule>
  </conditionalFormatting>
  <conditionalFormatting sqref="T20">
    <cfRule type="cellIs" dxfId="994" priority="312" stopIfTrue="1" operator="equal">
      <formula>"Y"</formula>
    </cfRule>
  </conditionalFormatting>
  <conditionalFormatting sqref="T21">
    <cfRule type="cellIs" dxfId="993" priority="311" stopIfTrue="1" operator="equal">
      <formula>"Y"</formula>
    </cfRule>
  </conditionalFormatting>
  <conditionalFormatting sqref="T23">
    <cfRule type="cellIs" dxfId="992" priority="310" stopIfTrue="1" operator="equal">
      <formula>"Y"</formula>
    </cfRule>
  </conditionalFormatting>
  <conditionalFormatting sqref="T35">
    <cfRule type="cellIs" dxfId="991" priority="309" stopIfTrue="1" operator="equal">
      <formula>"Y"</formula>
    </cfRule>
  </conditionalFormatting>
  <conditionalFormatting sqref="T37">
    <cfRule type="cellIs" dxfId="990" priority="308" stopIfTrue="1" operator="equal">
      <formula>"Y"</formula>
    </cfRule>
  </conditionalFormatting>
  <conditionalFormatting sqref="T45">
    <cfRule type="cellIs" dxfId="989" priority="307" stopIfTrue="1" operator="equal">
      <formula>"Y"</formula>
    </cfRule>
  </conditionalFormatting>
  <conditionalFormatting sqref="T50">
    <cfRule type="cellIs" dxfId="988" priority="306" stopIfTrue="1" operator="equal">
      <formula>"Y"</formula>
    </cfRule>
  </conditionalFormatting>
  <conditionalFormatting sqref="T51">
    <cfRule type="cellIs" dxfId="987" priority="305" stopIfTrue="1" operator="equal">
      <formula>"Y"</formula>
    </cfRule>
  </conditionalFormatting>
  <conditionalFormatting sqref="T56">
    <cfRule type="cellIs" dxfId="986" priority="304" stopIfTrue="1" operator="equal">
      <formula>"Y"</formula>
    </cfRule>
  </conditionalFormatting>
  <conditionalFormatting sqref="AM5">
    <cfRule type="cellIs" dxfId="985" priority="303" stopIfTrue="1" operator="equal">
      <formula>"Y"</formula>
    </cfRule>
  </conditionalFormatting>
  <conditionalFormatting sqref="AM6">
    <cfRule type="cellIs" dxfId="984" priority="302" stopIfTrue="1" operator="equal">
      <formula>"Y"</formula>
    </cfRule>
  </conditionalFormatting>
  <conditionalFormatting sqref="AM8">
    <cfRule type="cellIs" dxfId="983" priority="301" stopIfTrue="1" operator="equal">
      <formula>"Y"</formula>
    </cfRule>
  </conditionalFormatting>
  <conditionalFormatting sqref="AM13">
    <cfRule type="cellIs" dxfId="982" priority="300" stopIfTrue="1" operator="equal">
      <formula>"Y"</formula>
    </cfRule>
  </conditionalFormatting>
  <conditionalFormatting sqref="AM19">
    <cfRule type="cellIs" dxfId="981" priority="299" stopIfTrue="1" operator="equal">
      <formula>"Y"</formula>
    </cfRule>
  </conditionalFormatting>
  <conditionalFormatting sqref="AM20">
    <cfRule type="cellIs" dxfId="980" priority="298" stopIfTrue="1" operator="equal">
      <formula>"Y"</formula>
    </cfRule>
  </conditionalFormatting>
  <conditionalFormatting sqref="AM21">
    <cfRule type="cellIs" dxfId="979" priority="297" stopIfTrue="1" operator="equal">
      <formula>"Y"</formula>
    </cfRule>
  </conditionalFormatting>
  <conditionalFormatting sqref="AM23">
    <cfRule type="cellIs" dxfId="978" priority="296" stopIfTrue="1" operator="equal">
      <formula>"Y"</formula>
    </cfRule>
  </conditionalFormatting>
  <conditionalFormatting sqref="AM35">
    <cfRule type="cellIs" dxfId="977" priority="295" stopIfTrue="1" operator="equal">
      <formula>"Y"</formula>
    </cfRule>
  </conditionalFormatting>
  <conditionalFormatting sqref="AM37">
    <cfRule type="cellIs" dxfId="976" priority="294" stopIfTrue="1" operator="equal">
      <formula>"Y"</formula>
    </cfRule>
  </conditionalFormatting>
  <conditionalFormatting sqref="AM45">
    <cfRule type="cellIs" dxfId="975" priority="293" stopIfTrue="1" operator="equal">
      <formula>"Y"</formula>
    </cfRule>
  </conditionalFormatting>
  <conditionalFormatting sqref="AM50">
    <cfRule type="cellIs" dxfId="974" priority="292" stopIfTrue="1" operator="equal">
      <formula>"Y"</formula>
    </cfRule>
  </conditionalFormatting>
  <conditionalFormatting sqref="AM51">
    <cfRule type="cellIs" dxfId="973" priority="291" stopIfTrue="1" operator="equal">
      <formula>"Y"</formula>
    </cfRule>
  </conditionalFormatting>
  <conditionalFormatting sqref="AM56">
    <cfRule type="cellIs" dxfId="972" priority="290" stopIfTrue="1" operator="equal">
      <formula>"Y"</formula>
    </cfRule>
  </conditionalFormatting>
  <conditionalFormatting sqref="BF56">
    <cfRule type="cellIs" dxfId="971" priority="289" stopIfTrue="1" operator="equal">
      <formula>"Y"</formula>
    </cfRule>
  </conditionalFormatting>
  <conditionalFormatting sqref="BF51">
    <cfRule type="cellIs" dxfId="970" priority="288" stopIfTrue="1" operator="equal">
      <formula>"Y"</formula>
    </cfRule>
  </conditionalFormatting>
  <conditionalFormatting sqref="BF50">
    <cfRule type="cellIs" dxfId="969" priority="287" stopIfTrue="1" operator="equal">
      <formula>"Y"</formula>
    </cfRule>
  </conditionalFormatting>
  <conditionalFormatting sqref="BF45">
    <cfRule type="cellIs" dxfId="968" priority="286" stopIfTrue="1" operator="equal">
      <formula>"Y"</formula>
    </cfRule>
  </conditionalFormatting>
  <conditionalFormatting sqref="BF37">
    <cfRule type="cellIs" dxfId="967" priority="285" stopIfTrue="1" operator="equal">
      <formula>"Y"</formula>
    </cfRule>
  </conditionalFormatting>
  <conditionalFormatting sqref="BF35">
    <cfRule type="cellIs" dxfId="966" priority="284" stopIfTrue="1" operator="equal">
      <formula>"Y"</formula>
    </cfRule>
  </conditionalFormatting>
  <conditionalFormatting sqref="BF23">
    <cfRule type="cellIs" dxfId="965" priority="283" stopIfTrue="1" operator="equal">
      <formula>"Y"</formula>
    </cfRule>
  </conditionalFormatting>
  <conditionalFormatting sqref="BF21">
    <cfRule type="cellIs" dxfId="964" priority="282" stopIfTrue="1" operator="equal">
      <formula>"Y"</formula>
    </cfRule>
  </conditionalFormatting>
  <conditionalFormatting sqref="BF20">
    <cfRule type="cellIs" dxfId="963" priority="281" stopIfTrue="1" operator="equal">
      <formula>"Y"</formula>
    </cfRule>
  </conditionalFormatting>
  <conditionalFormatting sqref="BF19">
    <cfRule type="cellIs" dxfId="962" priority="280" stopIfTrue="1" operator="equal">
      <formula>"Y"</formula>
    </cfRule>
  </conditionalFormatting>
  <conditionalFormatting sqref="BF13">
    <cfRule type="cellIs" dxfId="961" priority="279" stopIfTrue="1" operator="equal">
      <formula>"Y"</formula>
    </cfRule>
  </conditionalFormatting>
  <conditionalFormatting sqref="BF11">
    <cfRule type="cellIs" dxfId="960" priority="278" stopIfTrue="1" operator="equal">
      <formula>"Y"</formula>
    </cfRule>
  </conditionalFormatting>
  <conditionalFormatting sqref="BF8">
    <cfRule type="cellIs" dxfId="959" priority="277" stopIfTrue="1" operator="equal">
      <formula>"Y"</formula>
    </cfRule>
  </conditionalFormatting>
  <conditionalFormatting sqref="BF5:BF6">
    <cfRule type="cellIs" dxfId="958" priority="275" stopIfTrue="1" operator="equal">
      <formula>"Y"</formula>
    </cfRule>
  </conditionalFormatting>
  <conditionalFormatting sqref="BY5">
    <cfRule type="cellIs" dxfId="957" priority="274" stopIfTrue="1" operator="equal">
      <formula>"Y"</formula>
    </cfRule>
  </conditionalFormatting>
  <conditionalFormatting sqref="BY6">
    <cfRule type="cellIs" dxfId="956" priority="273" stopIfTrue="1" operator="equal">
      <formula>"Y"</formula>
    </cfRule>
  </conditionalFormatting>
  <conditionalFormatting sqref="BY8">
    <cfRule type="cellIs" dxfId="955" priority="272" stopIfTrue="1" operator="equal">
      <formula>"Y"</formula>
    </cfRule>
  </conditionalFormatting>
  <conditionalFormatting sqref="BY13">
    <cfRule type="cellIs" dxfId="954" priority="271" stopIfTrue="1" operator="equal">
      <formula>"Y"</formula>
    </cfRule>
  </conditionalFormatting>
  <conditionalFormatting sqref="BY19:BY21">
    <cfRule type="cellIs" dxfId="953" priority="270" stopIfTrue="1" operator="equal">
      <formula>"Y"</formula>
    </cfRule>
  </conditionalFormatting>
  <conditionalFormatting sqref="BY23">
    <cfRule type="cellIs" dxfId="952" priority="269" stopIfTrue="1" operator="equal">
      <formula>"Y"</formula>
    </cfRule>
  </conditionalFormatting>
  <conditionalFormatting sqref="BY35">
    <cfRule type="cellIs" dxfId="951" priority="268" stopIfTrue="1" operator="equal">
      <formula>"Y"</formula>
    </cfRule>
  </conditionalFormatting>
  <conditionalFormatting sqref="BY37">
    <cfRule type="cellIs" dxfId="950" priority="267" stopIfTrue="1" operator="equal">
      <formula>"Y"</formula>
    </cfRule>
  </conditionalFormatting>
  <conditionalFormatting sqref="BY45">
    <cfRule type="cellIs" dxfId="949" priority="266" stopIfTrue="1" operator="equal">
      <formula>"Y"</formula>
    </cfRule>
  </conditionalFormatting>
  <conditionalFormatting sqref="BY50:BY51">
    <cfRule type="cellIs" dxfId="948" priority="265" stopIfTrue="1" operator="equal">
      <formula>"Y"</formula>
    </cfRule>
  </conditionalFormatting>
  <conditionalFormatting sqref="BY56">
    <cfRule type="cellIs" dxfId="947" priority="264" stopIfTrue="1" operator="equal">
      <formula>"Y"</formula>
    </cfRule>
  </conditionalFormatting>
  <conditionalFormatting sqref="CR56">
    <cfRule type="cellIs" dxfId="946" priority="263" stopIfTrue="1" operator="equal">
      <formula>"Y"</formula>
    </cfRule>
  </conditionalFormatting>
  <conditionalFormatting sqref="CR50:CR51">
    <cfRule type="cellIs" dxfId="945" priority="262" stopIfTrue="1" operator="equal">
      <formula>"Y"</formula>
    </cfRule>
  </conditionalFormatting>
  <conditionalFormatting sqref="CR45">
    <cfRule type="cellIs" dxfId="944" priority="261" stopIfTrue="1" operator="equal">
      <formula>"Y"</formula>
    </cfRule>
  </conditionalFormatting>
  <conditionalFormatting sqref="CR37">
    <cfRule type="cellIs" dxfId="943" priority="260" stopIfTrue="1" operator="equal">
      <formula>"Y"</formula>
    </cfRule>
  </conditionalFormatting>
  <conditionalFormatting sqref="CR35">
    <cfRule type="cellIs" dxfId="942" priority="259" stopIfTrue="1" operator="equal">
      <formula>"Y"</formula>
    </cfRule>
  </conditionalFormatting>
  <conditionalFormatting sqref="CR23">
    <cfRule type="cellIs" dxfId="941" priority="258" stopIfTrue="1" operator="equal">
      <formula>"Y"</formula>
    </cfRule>
  </conditionalFormatting>
  <conditionalFormatting sqref="CR19:CR21">
    <cfRule type="cellIs" dxfId="940" priority="257" stopIfTrue="1" operator="equal">
      <formula>"Y"</formula>
    </cfRule>
  </conditionalFormatting>
  <conditionalFormatting sqref="CR13">
    <cfRule type="cellIs" dxfId="939" priority="256" stopIfTrue="1" operator="equal">
      <formula>"Y"</formula>
    </cfRule>
  </conditionalFormatting>
  <conditionalFormatting sqref="CR8">
    <cfRule type="cellIs" dxfId="938" priority="255" stopIfTrue="1" operator="equal">
      <formula>"Y"</formula>
    </cfRule>
  </conditionalFormatting>
  <conditionalFormatting sqref="CR5:CR6">
    <cfRule type="cellIs" dxfId="937" priority="254" stopIfTrue="1" operator="equal">
      <formula>"Y"</formula>
    </cfRule>
  </conditionalFormatting>
  <conditionalFormatting sqref="DK5:DK6">
    <cfRule type="cellIs" dxfId="936" priority="253" stopIfTrue="1" operator="equal">
      <formula>"Y"</formula>
    </cfRule>
  </conditionalFormatting>
  <conditionalFormatting sqref="DK8">
    <cfRule type="cellIs" dxfId="935" priority="252" stopIfTrue="1" operator="equal">
      <formula>"Y"</formula>
    </cfRule>
  </conditionalFormatting>
  <conditionalFormatting sqref="DK13">
    <cfRule type="cellIs" dxfId="934" priority="251" stopIfTrue="1" operator="equal">
      <formula>"Y"</formula>
    </cfRule>
  </conditionalFormatting>
  <conditionalFormatting sqref="DK19:DK21">
    <cfRule type="cellIs" dxfId="933" priority="250" stopIfTrue="1" operator="equal">
      <formula>"Y"</formula>
    </cfRule>
  </conditionalFormatting>
  <conditionalFormatting sqref="DK23">
    <cfRule type="cellIs" dxfId="932" priority="249" stopIfTrue="1" operator="equal">
      <formula>"Y"</formula>
    </cfRule>
  </conditionalFormatting>
  <conditionalFormatting sqref="DK35">
    <cfRule type="cellIs" dxfId="931" priority="248" stopIfTrue="1" operator="equal">
      <formula>"Y"</formula>
    </cfRule>
  </conditionalFormatting>
  <conditionalFormatting sqref="DK37">
    <cfRule type="cellIs" dxfId="930" priority="247" stopIfTrue="1" operator="equal">
      <formula>"Y"</formula>
    </cfRule>
  </conditionalFormatting>
  <conditionalFormatting sqref="DK45">
    <cfRule type="cellIs" dxfId="929" priority="246" stopIfTrue="1" operator="equal">
      <formula>"Y"</formula>
    </cfRule>
  </conditionalFormatting>
  <conditionalFormatting sqref="DK50:DK51">
    <cfRule type="cellIs" dxfId="928" priority="245" stopIfTrue="1" operator="equal">
      <formula>"Y"</formula>
    </cfRule>
  </conditionalFormatting>
  <conditionalFormatting sqref="DK56">
    <cfRule type="cellIs" dxfId="927" priority="244" stopIfTrue="1" operator="equal">
      <formula>"Y"</formula>
    </cfRule>
  </conditionalFormatting>
  <conditionalFormatting sqref="L24">
    <cfRule type="cellIs" dxfId="926" priority="241" stopIfTrue="1" operator="equal">
      <formula>"Very High"</formula>
    </cfRule>
    <cfRule type="cellIs" dxfId="925" priority="242" stopIfTrue="1" operator="equal">
      <formula>"High"</formula>
    </cfRule>
    <cfRule type="cellIs" dxfId="924" priority="243" stopIfTrue="1" operator="equal">
      <formula>"Moderate"</formula>
    </cfRule>
  </conditionalFormatting>
  <conditionalFormatting sqref="L25">
    <cfRule type="cellIs" dxfId="923" priority="238" stopIfTrue="1" operator="equal">
      <formula>"Very High"</formula>
    </cfRule>
    <cfRule type="cellIs" dxfId="922" priority="239" stopIfTrue="1" operator="equal">
      <formula>"High"</formula>
    </cfRule>
    <cfRule type="cellIs" dxfId="921" priority="240" stopIfTrue="1" operator="equal">
      <formula>"Moderate"</formula>
    </cfRule>
  </conditionalFormatting>
  <conditionalFormatting sqref="L28">
    <cfRule type="cellIs" dxfId="920" priority="235" stopIfTrue="1" operator="equal">
      <formula>"Very High"</formula>
    </cfRule>
    <cfRule type="cellIs" dxfId="919" priority="236" stopIfTrue="1" operator="equal">
      <formula>"High"</formula>
    </cfRule>
    <cfRule type="cellIs" dxfId="918" priority="237" stopIfTrue="1" operator="equal">
      <formula>"Moderate"</formula>
    </cfRule>
  </conditionalFormatting>
  <conditionalFormatting sqref="L42">
    <cfRule type="cellIs" dxfId="917" priority="232" stopIfTrue="1" operator="equal">
      <formula>"Very High"</formula>
    </cfRule>
    <cfRule type="cellIs" dxfId="916" priority="233" stopIfTrue="1" operator="equal">
      <formula>"High"</formula>
    </cfRule>
    <cfRule type="cellIs" dxfId="915" priority="234" stopIfTrue="1" operator="equal">
      <formula>"Moderate"</formula>
    </cfRule>
  </conditionalFormatting>
  <conditionalFormatting sqref="L54">
    <cfRule type="cellIs" dxfId="914" priority="229" stopIfTrue="1" operator="equal">
      <formula>"Very High"</formula>
    </cfRule>
    <cfRule type="cellIs" dxfId="913" priority="230" stopIfTrue="1" operator="equal">
      <formula>"High"</formula>
    </cfRule>
    <cfRule type="cellIs" dxfId="912" priority="231" stopIfTrue="1" operator="equal">
      <formula>"Moderate"</formula>
    </cfRule>
  </conditionalFormatting>
  <conditionalFormatting sqref="L73">
    <cfRule type="cellIs" dxfId="911" priority="226" stopIfTrue="1" operator="equal">
      <formula>"Very High"</formula>
    </cfRule>
    <cfRule type="cellIs" dxfId="910" priority="227" stopIfTrue="1" operator="equal">
      <formula>"High"</formula>
    </cfRule>
    <cfRule type="cellIs" dxfId="909" priority="228" stopIfTrue="1" operator="equal">
      <formula>"Moderate"</formula>
    </cfRule>
  </conditionalFormatting>
  <conditionalFormatting sqref="AE24">
    <cfRule type="cellIs" dxfId="908" priority="223" stopIfTrue="1" operator="equal">
      <formula>"Very High"</formula>
    </cfRule>
    <cfRule type="cellIs" dxfId="907" priority="224" stopIfTrue="1" operator="equal">
      <formula>"High"</formula>
    </cfRule>
    <cfRule type="cellIs" dxfId="906" priority="225" stopIfTrue="1" operator="equal">
      <formula>"Moderate"</formula>
    </cfRule>
  </conditionalFormatting>
  <conditionalFormatting sqref="AE25">
    <cfRule type="cellIs" dxfId="905" priority="220" stopIfTrue="1" operator="equal">
      <formula>"Very High"</formula>
    </cfRule>
    <cfRule type="cellIs" dxfId="904" priority="221" stopIfTrue="1" operator="equal">
      <formula>"High"</formula>
    </cfRule>
    <cfRule type="cellIs" dxfId="903" priority="222" stopIfTrue="1" operator="equal">
      <formula>"Moderate"</formula>
    </cfRule>
  </conditionalFormatting>
  <conditionalFormatting sqref="AE28">
    <cfRule type="cellIs" dxfId="902" priority="217" stopIfTrue="1" operator="equal">
      <formula>"Very High"</formula>
    </cfRule>
    <cfRule type="cellIs" dxfId="901" priority="218" stopIfTrue="1" operator="equal">
      <formula>"High"</formula>
    </cfRule>
    <cfRule type="cellIs" dxfId="900" priority="219" stopIfTrue="1" operator="equal">
      <formula>"Moderate"</formula>
    </cfRule>
  </conditionalFormatting>
  <conditionalFormatting sqref="AX28">
    <cfRule type="cellIs" dxfId="899" priority="214" stopIfTrue="1" operator="equal">
      <formula>"Very High"</formula>
    </cfRule>
    <cfRule type="cellIs" dxfId="898" priority="215" stopIfTrue="1" operator="equal">
      <formula>"High"</formula>
    </cfRule>
    <cfRule type="cellIs" dxfId="897" priority="216" stopIfTrue="1" operator="equal">
      <formula>"Moderate"</formula>
    </cfRule>
  </conditionalFormatting>
  <conditionalFormatting sqref="AX39">
    <cfRule type="cellIs" dxfId="896" priority="211" stopIfTrue="1" operator="equal">
      <formula>"Very High"</formula>
    </cfRule>
    <cfRule type="cellIs" dxfId="895" priority="212" stopIfTrue="1" operator="equal">
      <formula>"High"</formula>
    </cfRule>
    <cfRule type="cellIs" dxfId="894" priority="213" stopIfTrue="1" operator="equal">
      <formula>"Moderate"</formula>
    </cfRule>
  </conditionalFormatting>
  <conditionalFormatting sqref="AX41:AX42">
    <cfRule type="cellIs" dxfId="893" priority="208" stopIfTrue="1" operator="equal">
      <formula>"Very High"</formula>
    </cfRule>
    <cfRule type="cellIs" dxfId="892" priority="209" stopIfTrue="1" operator="equal">
      <formula>"High"</formula>
    </cfRule>
    <cfRule type="cellIs" dxfId="891" priority="210" stopIfTrue="1" operator="equal">
      <formula>"Moderate"</formula>
    </cfRule>
  </conditionalFormatting>
  <conditionalFormatting sqref="AX73">
    <cfRule type="cellIs" dxfId="890" priority="205" stopIfTrue="1" operator="equal">
      <formula>"Very High"</formula>
    </cfRule>
    <cfRule type="cellIs" dxfId="889" priority="206" stopIfTrue="1" operator="equal">
      <formula>"High"</formula>
    </cfRule>
    <cfRule type="cellIs" dxfId="888" priority="207" stopIfTrue="1" operator="equal">
      <formula>"Moderate"</formula>
    </cfRule>
  </conditionalFormatting>
  <conditionalFormatting sqref="AX71">
    <cfRule type="cellIs" dxfId="887" priority="202" stopIfTrue="1" operator="equal">
      <formula>"Very High"</formula>
    </cfRule>
    <cfRule type="cellIs" dxfId="886" priority="203" stopIfTrue="1" operator="equal">
      <formula>"High"</formula>
    </cfRule>
    <cfRule type="cellIs" dxfId="885" priority="204" stopIfTrue="1" operator="equal">
      <formula>"Moderate"</formula>
    </cfRule>
  </conditionalFormatting>
  <conditionalFormatting sqref="BQ24">
    <cfRule type="cellIs" dxfId="884" priority="199" stopIfTrue="1" operator="equal">
      <formula>"Very High"</formula>
    </cfRule>
    <cfRule type="cellIs" dxfId="883" priority="200" stopIfTrue="1" operator="equal">
      <formula>"High"</formula>
    </cfRule>
    <cfRule type="cellIs" dxfId="882" priority="201" stopIfTrue="1" operator="equal">
      <formula>"Moderate"</formula>
    </cfRule>
  </conditionalFormatting>
  <conditionalFormatting sqref="BQ25">
    <cfRule type="cellIs" dxfId="881" priority="196" stopIfTrue="1" operator="equal">
      <formula>"Very High"</formula>
    </cfRule>
    <cfRule type="cellIs" dxfId="880" priority="197" stopIfTrue="1" operator="equal">
      <formula>"High"</formula>
    </cfRule>
    <cfRule type="cellIs" dxfId="879" priority="198" stopIfTrue="1" operator="equal">
      <formula>"Moderate"</formula>
    </cfRule>
  </conditionalFormatting>
  <conditionalFormatting sqref="BQ28">
    <cfRule type="cellIs" dxfId="878" priority="193" stopIfTrue="1" operator="equal">
      <formula>"Very High"</formula>
    </cfRule>
    <cfRule type="cellIs" dxfId="877" priority="194" stopIfTrue="1" operator="equal">
      <formula>"High"</formula>
    </cfRule>
    <cfRule type="cellIs" dxfId="876" priority="195" stopIfTrue="1" operator="equal">
      <formula>"Moderate"</formula>
    </cfRule>
  </conditionalFormatting>
  <conditionalFormatting sqref="BQ36">
    <cfRule type="cellIs" dxfId="875" priority="190" stopIfTrue="1" operator="equal">
      <formula>"Very High"</formula>
    </cfRule>
    <cfRule type="cellIs" dxfId="874" priority="191" stopIfTrue="1" operator="equal">
      <formula>"High"</formula>
    </cfRule>
    <cfRule type="cellIs" dxfId="873" priority="192" stopIfTrue="1" operator="equal">
      <formula>"Moderate"</formula>
    </cfRule>
  </conditionalFormatting>
  <conditionalFormatting sqref="BQ38">
    <cfRule type="cellIs" dxfId="872" priority="187" stopIfTrue="1" operator="equal">
      <formula>"Very High"</formula>
    </cfRule>
    <cfRule type="cellIs" dxfId="871" priority="188" stopIfTrue="1" operator="equal">
      <formula>"High"</formula>
    </cfRule>
    <cfRule type="cellIs" dxfId="870" priority="189" stopIfTrue="1" operator="equal">
      <formula>"Moderate"</formula>
    </cfRule>
  </conditionalFormatting>
  <conditionalFormatting sqref="BQ41">
    <cfRule type="cellIs" dxfId="869" priority="184" stopIfTrue="1" operator="equal">
      <formula>"Very High"</formula>
    </cfRule>
    <cfRule type="cellIs" dxfId="868" priority="185" stopIfTrue="1" operator="equal">
      <formula>"High"</formula>
    </cfRule>
    <cfRule type="cellIs" dxfId="867" priority="186" stopIfTrue="1" operator="equal">
      <formula>"Moderate"</formula>
    </cfRule>
  </conditionalFormatting>
  <conditionalFormatting sqref="BQ42">
    <cfRule type="cellIs" dxfId="866" priority="181" stopIfTrue="1" operator="equal">
      <formula>"Very High"</formula>
    </cfRule>
    <cfRule type="cellIs" dxfId="865" priority="182" stopIfTrue="1" operator="equal">
      <formula>"High"</formula>
    </cfRule>
    <cfRule type="cellIs" dxfId="864" priority="183" stopIfTrue="1" operator="equal">
      <formula>"Moderate"</formula>
    </cfRule>
  </conditionalFormatting>
  <conditionalFormatting sqref="BQ43">
    <cfRule type="cellIs" dxfId="863" priority="178" stopIfTrue="1" operator="equal">
      <formula>"Very High"</formula>
    </cfRule>
    <cfRule type="cellIs" dxfId="862" priority="179" stopIfTrue="1" operator="equal">
      <formula>"High"</formula>
    </cfRule>
    <cfRule type="cellIs" dxfId="861" priority="180" stopIfTrue="1" operator="equal">
      <formula>"Moderate"</formula>
    </cfRule>
  </conditionalFormatting>
  <conditionalFormatting sqref="BQ57">
    <cfRule type="cellIs" dxfId="860" priority="175" stopIfTrue="1" operator="equal">
      <formula>"Very High"</formula>
    </cfRule>
    <cfRule type="cellIs" dxfId="859" priority="176" stopIfTrue="1" operator="equal">
      <formula>"High"</formula>
    </cfRule>
    <cfRule type="cellIs" dxfId="858" priority="177" stopIfTrue="1" operator="equal">
      <formula>"Moderate"</formula>
    </cfRule>
  </conditionalFormatting>
  <conditionalFormatting sqref="BQ58">
    <cfRule type="cellIs" dxfId="857" priority="172" stopIfTrue="1" operator="equal">
      <formula>"Very High"</formula>
    </cfRule>
    <cfRule type="cellIs" dxfId="856" priority="173" stopIfTrue="1" operator="equal">
      <formula>"High"</formula>
    </cfRule>
    <cfRule type="cellIs" dxfId="855" priority="174" stopIfTrue="1" operator="equal">
      <formula>"Moderate"</formula>
    </cfRule>
  </conditionalFormatting>
  <conditionalFormatting sqref="BQ59">
    <cfRule type="cellIs" dxfId="854" priority="169" stopIfTrue="1" operator="equal">
      <formula>"Very High"</formula>
    </cfRule>
    <cfRule type="cellIs" dxfId="853" priority="170" stopIfTrue="1" operator="equal">
      <formula>"High"</formula>
    </cfRule>
    <cfRule type="cellIs" dxfId="852" priority="171" stopIfTrue="1" operator="equal">
      <formula>"Moderate"</formula>
    </cfRule>
  </conditionalFormatting>
  <conditionalFormatting sqref="BQ60">
    <cfRule type="cellIs" dxfId="851" priority="166" stopIfTrue="1" operator="equal">
      <formula>"Very High"</formula>
    </cfRule>
    <cfRule type="cellIs" dxfId="850" priority="167" stopIfTrue="1" operator="equal">
      <formula>"High"</formula>
    </cfRule>
    <cfRule type="cellIs" dxfId="849" priority="168" stopIfTrue="1" operator="equal">
      <formula>"Moderate"</formula>
    </cfRule>
  </conditionalFormatting>
  <conditionalFormatting sqref="BQ61">
    <cfRule type="cellIs" dxfId="848" priority="163" stopIfTrue="1" operator="equal">
      <formula>"Very High"</formula>
    </cfRule>
    <cfRule type="cellIs" dxfId="847" priority="164" stopIfTrue="1" operator="equal">
      <formula>"High"</formula>
    </cfRule>
    <cfRule type="cellIs" dxfId="846" priority="165" stopIfTrue="1" operator="equal">
      <formula>"Moderate"</formula>
    </cfRule>
  </conditionalFormatting>
  <conditionalFormatting sqref="BQ62">
    <cfRule type="cellIs" dxfId="845" priority="160" stopIfTrue="1" operator="equal">
      <formula>"Very High"</formula>
    </cfRule>
    <cfRule type="cellIs" dxfId="844" priority="161" stopIfTrue="1" operator="equal">
      <formula>"High"</formula>
    </cfRule>
    <cfRule type="cellIs" dxfId="843" priority="162" stopIfTrue="1" operator="equal">
      <formula>"Moderate"</formula>
    </cfRule>
  </conditionalFormatting>
  <conditionalFormatting sqref="BQ64">
    <cfRule type="cellIs" dxfId="842" priority="157" stopIfTrue="1" operator="equal">
      <formula>"Very High"</formula>
    </cfRule>
    <cfRule type="cellIs" dxfId="841" priority="158" stopIfTrue="1" operator="equal">
      <formula>"High"</formula>
    </cfRule>
    <cfRule type="cellIs" dxfId="840" priority="159" stopIfTrue="1" operator="equal">
      <formula>"Moderate"</formula>
    </cfRule>
  </conditionalFormatting>
  <conditionalFormatting sqref="BQ70">
    <cfRule type="cellIs" dxfId="839" priority="154" stopIfTrue="1" operator="equal">
      <formula>"Very High"</formula>
    </cfRule>
    <cfRule type="cellIs" dxfId="838" priority="155" stopIfTrue="1" operator="equal">
      <formula>"High"</formula>
    </cfRule>
    <cfRule type="cellIs" dxfId="837" priority="156" stopIfTrue="1" operator="equal">
      <formula>"Moderate"</formula>
    </cfRule>
  </conditionalFormatting>
  <conditionalFormatting sqref="BQ71">
    <cfRule type="cellIs" dxfId="836" priority="151" stopIfTrue="1" operator="equal">
      <formula>"Very High"</formula>
    </cfRule>
    <cfRule type="cellIs" dxfId="835" priority="152" stopIfTrue="1" operator="equal">
      <formula>"High"</formula>
    </cfRule>
    <cfRule type="cellIs" dxfId="834" priority="153" stopIfTrue="1" operator="equal">
      <formula>"Moderate"</formula>
    </cfRule>
  </conditionalFormatting>
  <conditionalFormatting sqref="BQ73">
    <cfRule type="cellIs" dxfId="833" priority="148" stopIfTrue="1" operator="equal">
      <formula>"Very High"</formula>
    </cfRule>
    <cfRule type="cellIs" dxfId="832" priority="149" stopIfTrue="1" operator="equal">
      <formula>"High"</formula>
    </cfRule>
    <cfRule type="cellIs" dxfId="831" priority="150" stopIfTrue="1" operator="equal">
      <formula>"Moderate"</formula>
    </cfRule>
  </conditionalFormatting>
  <conditionalFormatting sqref="CJ23">
    <cfRule type="cellIs" dxfId="830" priority="145" stopIfTrue="1" operator="equal">
      <formula>"Very High"</formula>
    </cfRule>
    <cfRule type="cellIs" dxfId="829" priority="146" stopIfTrue="1" operator="equal">
      <formula>"High"</formula>
    </cfRule>
    <cfRule type="cellIs" dxfId="828" priority="147" stopIfTrue="1" operator="equal">
      <formula>"Moderate"</formula>
    </cfRule>
  </conditionalFormatting>
  <conditionalFormatting sqref="CJ24">
    <cfRule type="cellIs" dxfId="827" priority="142" stopIfTrue="1" operator="equal">
      <formula>"Very High"</formula>
    </cfRule>
    <cfRule type="cellIs" dxfId="826" priority="143" stopIfTrue="1" operator="equal">
      <formula>"High"</formula>
    </cfRule>
    <cfRule type="cellIs" dxfId="825" priority="144" stopIfTrue="1" operator="equal">
      <formula>"Moderate"</formula>
    </cfRule>
  </conditionalFormatting>
  <conditionalFormatting sqref="CJ25">
    <cfRule type="cellIs" dxfId="824" priority="139" stopIfTrue="1" operator="equal">
      <formula>"Very High"</formula>
    </cfRule>
    <cfRule type="cellIs" dxfId="823" priority="140" stopIfTrue="1" operator="equal">
      <formula>"High"</formula>
    </cfRule>
    <cfRule type="cellIs" dxfId="822" priority="141" stopIfTrue="1" operator="equal">
      <formula>"Moderate"</formula>
    </cfRule>
  </conditionalFormatting>
  <conditionalFormatting sqref="CJ28">
    <cfRule type="cellIs" dxfId="821" priority="136" stopIfTrue="1" operator="equal">
      <formula>"Very High"</formula>
    </cfRule>
    <cfRule type="cellIs" dxfId="820" priority="137" stopIfTrue="1" operator="equal">
      <formula>"High"</formula>
    </cfRule>
    <cfRule type="cellIs" dxfId="819" priority="138" stopIfTrue="1" operator="equal">
      <formula>"Moderate"</formula>
    </cfRule>
  </conditionalFormatting>
  <conditionalFormatting sqref="CJ36">
    <cfRule type="cellIs" dxfId="818" priority="133" stopIfTrue="1" operator="equal">
      <formula>"Very High"</formula>
    </cfRule>
    <cfRule type="cellIs" dxfId="817" priority="134" stopIfTrue="1" operator="equal">
      <formula>"High"</formula>
    </cfRule>
    <cfRule type="cellIs" dxfId="816" priority="135" stopIfTrue="1" operator="equal">
      <formula>"Moderate"</formula>
    </cfRule>
  </conditionalFormatting>
  <conditionalFormatting sqref="CJ38">
    <cfRule type="cellIs" dxfId="815" priority="130" stopIfTrue="1" operator="equal">
      <formula>"Very High"</formula>
    </cfRule>
    <cfRule type="cellIs" dxfId="814" priority="131" stopIfTrue="1" operator="equal">
      <formula>"High"</formula>
    </cfRule>
    <cfRule type="cellIs" dxfId="813" priority="132" stopIfTrue="1" operator="equal">
      <formula>"Moderate"</formula>
    </cfRule>
  </conditionalFormatting>
  <conditionalFormatting sqref="CJ41">
    <cfRule type="cellIs" dxfId="812" priority="127" stopIfTrue="1" operator="equal">
      <formula>"Very High"</formula>
    </cfRule>
    <cfRule type="cellIs" dxfId="811" priority="128" stopIfTrue="1" operator="equal">
      <formula>"High"</formula>
    </cfRule>
    <cfRule type="cellIs" dxfId="810" priority="129" stopIfTrue="1" operator="equal">
      <formula>"Moderate"</formula>
    </cfRule>
  </conditionalFormatting>
  <conditionalFormatting sqref="CJ42">
    <cfRule type="cellIs" dxfId="809" priority="124" stopIfTrue="1" operator="equal">
      <formula>"Very High"</formula>
    </cfRule>
    <cfRule type="cellIs" dxfId="808" priority="125" stopIfTrue="1" operator="equal">
      <formula>"High"</formula>
    </cfRule>
    <cfRule type="cellIs" dxfId="807" priority="126" stopIfTrue="1" operator="equal">
      <formula>"Moderate"</formula>
    </cfRule>
  </conditionalFormatting>
  <conditionalFormatting sqref="CJ43">
    <cfRule type="cellIs" dxfId="806" priority="121" stopIfTrue="1" operator="equal">
      <formula>"Very High"</formula>
    </cfRule>
    <cfRule type="cellIs" dxfId="805" priority="122" stopIfTrue="1" operator="equal">
      <formula>"High"</formula>
    </cfRule>
    <cfRule type="cellIs" dxfId="804" priority="123" stopIfTrue="1" operator="equal">
      <formula>"Moderate"</formula>
    </cfRule>
  </conditionalFormatting>
  <conditionalFormatting sqref="CJ57">
    <cfRule type="cellIs" dxfId="803" priority="118" stopIfTrue="1" operator="equal">
      <formula>"Very High"</formula>
    </cfRule>
    <cfRule type="cellIs" dxfId="802" priority="119" stopIfTrue="1" operator="equal">
      <formula>"High"</formula>
    </cfRule>
    <cfRule type="cellIs" dxfId="801" priority="120" stopIfTrue="1" operator="equal">
      <formula>"Moderate"</formula>
    </cfRule>
  </conditionalFormatting>
  <conditionalFormatting sqref="CJ58">
    <cfRule type="cellIs" dxfId="800" priority="115" stopIfTrue="1" operator="equal">
      <formula>"Very High"</formula>
    </cfRule>
    <cfRule type="cellIs" dxfId="799" priority="116" stopIfTrue="1" operator="equal">
      <formula>"High"</formula>
    </cfRule>
    <cfRule type="cellIs" dxfId="798" priority="117" stopIfTrue="1" operator="equal">
      <formula>"Moderate"</formula>
    </cfRule>
  </conditionalFormatting>
  <conditionalFormatting sqref="CJ59">
    <cfRule type="cellIs" dxfId="797" priority="112" stopIfTrue="1" operator="equal">
      <formula>"Very High"</formula>
    </cfRule>
    <cfRule type="cellIs" dxfId="796" priority="113" stopIfTrue="1" operator="equal">
      <formula>"High"</formula>
    </cfRule>
    <cfRule type="cellIs" dxfId="795" priority="114" stopIfTrue="1" operator="equal">
      <formula>"Moderate"</formula>
    </cfRule>
  </conditionalFormatting>
  <conditionalFormatting sqref="CJ60">
    <cfRule type="cellIs" dxfId="794" priority="109" stopIfTrue="1" operator="equal">
      <formula>"Very High"</formula>
    </cfRule>
    <cfRule type="cellIs" dxfId="793" priority="110" stopIfTrue="1" operator="equal">
      <formula>"High"</formula>
    </cfRule>
    <cfRule type="cellIs" dxfId="792" priority="111" stopIfTrue="1" operator="equal">
      <formula>"Moderate"</formula>
    </cfRule>
  </conditionalFormatting>
  <conditionalFormatting sqref="CJ61">
    <cfRule type="cellIs" dxfId="791" priority="106" stopIfTrue="1" operator="equal">
      <formula>"Very High"</formula>
    </cfRule>
    <cfRule type="cellIs" dxfId="790" priority="107" stopIfTrue="1" operator="equal">
      <formula>"High"</formula>
    </cfRule>
    <cfRule type="cellIs" dxfId="789" priority="108" stopIfTrue="1" operator="equal">
      <formula>"Moderate"</formula>
    </cfRule>
  </conditionalFormatting>
  <conditionalFormatting sqref="CJ64">
    <cfRule type="cellIs" dxfId="788" priority="103" stopIfTrue="1" operator="equal">
      <formula>"Very High"</formula>
    </cfRule>
    <cfRule type="cellIs" dxfId="787" priority="104" stopIfTrue="1" operator="equal">
      <formula>"High"</formula>
    </cfRule>
    <cfRule type="cellIs" dxfId="786" priority="105" stopIfTrue="1" operator="equal">
      <formula>"Moderate"</formula>
    </cfRule>
  </conditionalFormatting>
  <conditionalFormatting sqref="CJ70">
    <cfRule type="cellIs" dxfId="785" priority="100" stopIfTrue="1" operator="equal">
      <formula>"Very High"</formula>
    </cfRule>
    <cfRule type="cellIs" dxfId="784" priority="101" stopIfTrue="1" operator="equal">
      <formula>"High"</formula>
    </cfRule>
    <cfRule type="cellIs" dxfId="783" priority="102" stopIfTrue="1" operator="equal">
      <formula>"Moderate"</formula>
    </cfRule>
  </conditionalFormatting>
  <conditionalFormatting sqref="CJ72">
    <cfRule type="cellIs" dxfId="782" priority="97" stopIfTrue="1" operator="equal">
      <formula>"Very High"</formula>
    </cfRule>
    <cfRule type="cellIs" dxfId="781" priority="98" stopIfTrue="1" operator="equal">
      <formula>"High"</formula>
    </cfRule>
    <cfRule type="cellIs" dxfId="780" priority="99" stopIfTrue="1" operator="equal">
      <formula>"Moderate"</formula>
    </cfRule>
  </conditionalFormatting>
  <conditionalFormatting sqref="CJ73">
    <cfRule type="cellIs" dxfId="779" priority="94" stopIfTrue="1" operator="equal">
      <formula>"Very High"</formula>
    </cfRule>
    <cfRule type="cellIs" dxfId="778" priority="95" stopIfTrue="1" operator="equal">
      <formula>"High"</formula>
    </cfRule>
    <cfRule type="cellIs" dxfId="777" priority="96" stopIfTrue="1" operator="equal">
      <formula>"Moderate"</formula>
    </cfRule>
  </conditionalFormatting>
  <conditionalFormatting sqref="DC24">
    <cfRule type="cellIs" dxfId="776" priority="91" stopIfTrue="1" operator="equal">
      <formula>"Very High"</formula>
    </cfRule>
    <cfRule type="cellIs" dxfId="775" priority="92" stopIfTrue="1" operator="equal">
      <formula>"High"</formula>
    </cfRule>
    <cfRule type="cellIs" dxfId="774" priority="93" stopIfTrue="1" operator="equal">
      <formula>"Moderate"</formula>
    </cfRule>
  </conditionalFormatting>
  <conditionalFormatting sqref="DC25">
    <cfRule type="cellIs" dxfId="773" priority="88" stopIfTrue="1" operator="equal">
      <formula>"Very High"</formula>
    </cfRule>
    <cfRule type="cellIs" dxfId="772" priority="89" stopIfTrue="1" operator="equal">
      <formula>"High"</formula>
    </cfRule>
    <cfRule type="cellIs" dxfId="771" priority="90" stopIfTrue="1" operator="equal">
      <formula>"Moderate"</formula>
    </cfRule>
  </conditionalFormatting>
  <conditionalFormatting sqref="DC42">
    <cfRule type="cellIs" dxfId="770" priority="85" stopIfTrue="1" operator="equal">
      <formula>"Very High"</formula>
    </cfRule>
    <cfRule type="cellIs" dxfId="769" priority="86" stopIfTrue="1" operator="equal">
      <formula>"High"</formula>
    </cfRule>
    <cfRule type="cellIs" dxfId="768" priority="87" stopIfTrue="1" operator="equal">
      <formula>"Moderate"</formula>
    </cfRule>
  </conditionalFormatting>
  <conditionalFormatting sqref="DC57">
    <cfRule type="cellIs" dxfId="767" priority="82" stopIfTrue="1" operator="equal">
      <formula>"Very High"</formula>
    </cfRule>
    <cfRule type="cellIs" dxfId="766" priority="83" stopIfTrue="1" operator="equal">
      <formula>"High"</formula>
    </cfRule>
    <cfRule type="cellIs" dxfId="765" priority="84" stopIfTrue="1" operator="equal">
      <formula>"Moderate"</formula>
    </cfRule>
  </conditionalFormatting>
  <conditionalFormatting sqref="DC58">
    <cfRule type="cellIs" dxfId="764" priority="79" stopIfTrue="1" operator="equal">
      <formula>"Very High"</formula>
    </cfRule>
    <cfRule type="cellIs" dxfId="763" priority="80" stopIfTrue="1" operator="equal">
      <formula>"High"</formula>
    </cfRule>
    <cfRule type="cellIs" dxfId="762" priority="81" stopIfTrue="1" operator="equal">
      <formula>"Moderate"</formula>
    </cfRule>
  </conditionalFormatting>
  <conditionalFormatting sqref="DC59">
    <cfRule type="cellIs" dxfId="761" priority="76" stopIfTrue="1" operator="equal">
      <formula>"Very High"</formula>
    </cfRule>
    <cfRule type="cellIs" dxfId="760" priority="77" stopIfTrue="1" operator="equal">
      <formula>"High"</formula>
    </cfRule>
    <cfRule type="cellIs" dxfId="759" priority="78" stopIfTrue="1" operator="equal">
      <formula>"Moderate"</formula>
    </cfRule>
  </conditionalFormatting>
  <conditionalFormatting sqref="DC60">
    <cfRule type="cellIs" dxfId="758" priority="73" stopIfTrue="1" operator="equal">
      <formula>"Very High"</formula>
    </cfRule>
    <cfRule type="cellIs" dxfId="757" priority="74" stopIfTrue="1" operator="equal">
      <formula>"High"</formula>
    </cfRule>
    <cfRule type="cellIs" dxfId="756" priority="75" stopIfTrue="1" operator="equal">
      <formula>"Moderate"</formula>
    </cfRule>
  </conditionalFormatting>
  <conditionalFormatting sqref="DC61">
    <cfRule type="cellIs" dxfId="755" priority="70" stopIfTrue="1" operator="equal">
      <formula>"Very High"</formula>
    </cfRule>
    <cfRule type="cellIs" dxfId="754" priority="71" stopIfTrue="1" operator="equal">
      <formula>"High"</formula>
    </cfRule>
    <cfRule type="cellIs" dxfId="753" priority="72" stopIfTrue="1" operator="equal">
      <formula>"Moderate"</formula>
    </cfRule>
  </conditionalFormatting>
  <conditionalFormatting sqref="DC62">
    <cfRule type="cellIs" dxfId="752" priority="67" stopIfTrue="1" operator="equal">
      <formula>"Very High"</formula>
    </cfRule>
    <cfRule type="cellIs" dxfId="751" priority="68" stopIfTrue="1" operator="equal">
      <formula>"High"</formula>
    </cfRule>
    <cfRule type="cellIs" dxfId="750" priority="69" stopIfTrue="1" operator="equal">
      <formula>"Moderate"</formula>
    </cfRule>
  </conditionalFormatting>
  <conditionalFormatting sqref="DC64">
    <cfRule type="cellIs" dxfId="749" priority="64" stopIfTrue="1" operator="equal">
      <formula>"Very High"</formula>
    </cfRule>
    <cfRule type="cellIs" dxfId="748" priority="65" stopIfTrue="1" operator="equal">
      <formula>"High"</formula>
    </cfRule>
    <cfRule type="cellIs" dxfId="747" priority="66" stopIfTrue="1" operator="equal">
      <formula>"Moderate"</formula>
    </cfRule>
  </conditionalFormatting>
  <conditionalFormatting sqref="DC70:DC72">
    <cfRule type="cellIs" dxfId="746" priority="61" stopIfTrue="1" operator="equal">
      <formula>"Very High"</formula>
    </cfRule>
    <cfRule type="cellIs" dxfId="745" priority="62" stopIfTrue="1" operator="equal">
      <formula>"High"</formula>
    </cfRule>
    <cfRule type="cellIs" dxfId="744" priority="63" stopIfTrue="1" operator="equal">
      <formula>"Moderate"</formula>
    </cfRule>
  </conditionalFormatting>
  <conditionalFormatting sqref="K4:K73">
    <cfRule type="cellIs" dxfId="743" priority="58" stopIfTrue="1" operator="equal">
      <formula>"Very High"</formula>
    </cfRule>
    <cfRule type="cellIs" dxfId="742" priority="59" stopIfTrue="1" operator="equal">
      <formula>"High"</formula>
    </cfRule>
    <cfRule type="cellIs" dxfId="741" priority="60" stopIfTrue="1" operator="equal">
      <formula>"Moderate"</formula>
    </cfRule>
  </conditionalFormatting>
  <conditionalFormatting sqref="Q74:Q1048576">
    <cfRule type="cellIs" dxfId="740" priority="57" stopIfTrue="1" operator="equal">
      <formula>"Y"</formula>
    </cfRule>
  </conditionalFormatting>
  <conditionalFormatting sqref="AD4:AD73">
    <cfRule type="cellIs" dxfId="736" priority="51" stopIfTrue="1" operator="equal">
      <formula>"Very High"</formula>
    </cfRule>
    <cfRule type="cellIs" dxfId="735" priority="52" stopIfTrue="1" operator="equal">
      <formula>"High"</formula>
    </cfRule>
    <cfRule type="cellIs" dxfId="734" priority="53" stopIfTrue="1" operator="equal">
      <formula>"Moderate"</formula>
    </cfRule>
  </conditionalFormatting>
  <conditionalFormatting sqref="AW4:AW73">
    <cfRule type="cellIs" dxfId="733" priority="48" stopIfTrue="1" operator="equal">
      <formula>"Very High"</formula>
    </cfRule>
    <cfRule type="cellIs" dxfId="732" priority="49" stopIfTrue="1" operator="equal">
      <formula>"High"</formula>
    </cfRule>
    <cfRule type="cellIs" dxfId="731" priority="50" stopIfTrue="1" operator="equal">
      <formula>"Moderate"</formula>
    </cfRule>
  </conditionalFormatting>
  <conditionalFormatting sqref="BP4:BP73">
    <cfRule type="cellIs" dxfId="730" priority="45" stopIfTrue="1" operator="equal">
      <formula>"Very High"</formula>
    </cfRule>
    <cfRule type="cellIs" dxfId="729" priority="46" stopIfTrue="1" operator="equal">
      <formula>"High"</formula>
    </cfRule>
    <cfRule type="cellIs" dxfId="728" priority="47" stopIfTrue="1" operator="equal">
      <formula>"Moderate"</formula>
    </cfRule>
  </conditionalFormatting>
  <conditionalFormatting sqref="CI4:CI73">
    <cfRule type="cellIs" dxfId="727" priority="42" stopIfTrue="1" operator="equal">
      <formula>"Very High"</formula>
    </cfRule>
    <cfRule type="cellIs" dxfId="726" priority="43" stopIfTrue="1" operator="equal">
      <formula>"High"</formula>
    </cfRule>
    <cfRule type="cellIs" dxfId="725" priority="44" stopIfTrue="1" operator="equal">
      <formula>"Moderate"</formula>
    </cfRule>
  </conditionalFormatting>
  <conditionalFormatting sqref="DB4:DB73">
    <cfRule type="cellIs" dxfId="724" priority="39" stopIfTrue="1" operator="equal">
      <formula>"Very High"</formula>
    </cfRule>
    <cfRule type="cellIs" dxfId="723" priority="40" stopIfTrue="1" operator="equal">
      <formula>"High"</formula>
    </cfRule>
    <cfRule type="cellIs" dxfId="722" priority="41" stopIfTrue="1" operator="equal">
      <formula>"Moderate"</formula>
    </cfRule>
  </conditionalFormatting>
  <conditionalFormatting sqref="AJ74:AJ1048576">
    <cfRule type="cellIs" dxfId="721" priority="38" stopIfTrue="1" operator="equal">
      <formula>"Y"</formula>
    </cfRule>
  </conditionalFormatting>
  <conditionalFormatting sqref="BC74:BC1048576">
    <cfRule type="cellIs" dxfId="717" priority="34" stopIfTrue="1" operator="equal">
      <formula>"Y"</formula>
    </cfRule>
  </conditionalFormatting>
  <conditionalFormatting sqref="BV74:BV1048576">
    <cfRule type="cellIs" dxfId="713" priority="30" stopIfTrue="1" operator="equal">
      <formula>"Y"</formula>
    </cfRule>
  </conditionalFormatting>
  <conditionalFormatting sqref="CO74:CO1048576">
    <cfRule type="cellIs" dxfId="709" priority="26" stopIfTrue="1" operator="equal">
      <formula>"Y"</formula>
    </cfRule>
  </conditionalFormatting>
  <conditionalFormatting sqref="DH74:DH1048576">
    <cfRule type="cellIs" dxfId="705" priority="22" stopIfTrue="1" operator="equal">
      <formula>"Y"</formula>
    </cfRule>
  </conditionalFormatting>
  <conditionalFormatting sqref="Q4:Q73">
    <cfRule type="cellIs" dxfId="23" priority="16" stopIfTrue="1" operator="equal">
      <formula>"Very High"</formula>
    </cfRule>
    <cfRule type="cellIs" dxfId="22" priority="17" stopIfTrue="1" operator="equal">
      <formula>"High"</formula>
    </cfRule>
    <cfRule type="cellIs" dxfId="21" priority="18" stopIfTrue="1" operator="equal">
      <formula>"Moderate"</formula>
    </cfRule>
  </conditionalFormatting>
  <conditionalFormatting sqref="AJ4:AJ73">
    <cfRule type="cellIs" dxfId="20" priority="13" stopIfTrue="1" operator="equal">
      <formula>"Very High"</formula>
    </cfRule>
    <cfRule type="cellIs" dxfId="19" priority="14" stopIfTrue="1" operator="equal">
      <formula>"High"</formula>
    </cfRule>
    <cfRule type="cellIs" dxfId="18" priority="15" stopIfTrue="1" operator="equal">
      <formula>"Moderate"</formula>
    </cfRule>
  </conditionalFormatting>
  <conditionalFormatting sqref="BC4:BC73">
    <cfRule type="cellIs" dxfId="17" priority="10" stopIfTrue="1" operator="equal">
      <formula>"Very High"</formula>
    </cfRule>
    <cfRule type="cellIs" dxfId="16" priority="11" stopIfTrue="1" operator="equal">
      <formula>"High"</formula>
    </cfRule>
    <cfRule type="cellIs" dxfId="15" priority="12" stopIfTrue="1" operator="equal">
      <formula>"Moderate"</formula>
    </cfRule>
  </conditionalFormatting>
  <conditionalFormatting sqref="BV4:BV73">
    <cfRule type="cellIs" dxfId="14" priority="7" stopIfTrue="1" operator="equal">
      <formula>"Very High"</formula>
    </cfRule>
    <cfRule type="cellIs" dxfId="13" priority="8" stopIfTrue="1" operator="equal">
      <formula>"High"</formula>
    </cfRule>
    <cfRule type="cellIs" dxfId="12" priority="9" stopIfTrue="1" operator="equal">
      <formula>"Moderate"</formula>
    </cfRule>
  </conditionalFormatting>
  <conditionalFormatting sqref="CO4:CO73">
    <cfRule type="cellIs" dxfId="11" priority="4" stopIfTrue="1" operator="equal">
      <formula>"Very High"</formula>
    </cfRule>
    <cfRule type="cellIs" dxfId="10" priority="5" stopIfTrue="1" operator="equal">
      <formula>"High"</formula>
    </cfRule>
    <cfRule type="cellIs" dxfId="9" priority="6" stopIfTrue="1" operator="equal">
      <formula>"Moderate"</formula>
    </cfRule>
  </conditionalFormatting>
  <conditionalFormatting sqref="DH4:DH73">
    <cfRule type="cellIs" dxfId="8" priority="1" stopIfTrue="1" operator="equal">
      <formula>"Very High"</formula>
    </cfRule>
    <cfRule type="cellIs" dxfId="7" priority="2" stopIfTrue="1" operator="equal">
      <formula>"High"</formula>
    </cfRule>
    <cfRule type="cellIs" dxfId="6" priority="3" stopIfTrue="1" operator="equal">
      <formula>"Moderate"</formula>
    </cfRule>
  </conditionalFormatting>
  <printOptions gridLines="1"/>
  <pageMargins left="0.17" right="0.22" top="0.49" bottom="0.47" header="0.34" footer="0.26"/>
  <pageSetup scale="10" fitToHeight="0" orientation="landscape" r:id="rId1"/>
  <headerFooter alignWithMargins="0">
    <oddFooter>Page &amp;P</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C7E48-05A3-974E-821D-3AA1ED5F7C7B}">
  <sheetPr>
    <tabColor indexed="17"/>
    <pageSetUpPr fitToPage="1"/>
  </sheetPr>
  <dimension ref="A1:DE73"/>
  <sheetViews>
    <sheetView topLeftCell="D1" zoomScale="60" zoomScaleNormal="60" zoomScaleSheetLayoutView="75" workbookViewId="0">
      <pane xSplit="4" ySplit="3" topLeftCell="AL4" activePane="bottomRight" state="frozen"/>
      <selection activeCell="F14" sqref="F14"/>
      <selection pane="topRight" activeCell="F14" sqref="F14"/>
      <selection pane="bottomLeft" activeCell="F14" sqref="F14"/>
      <selection pane="bottomRight" activeCell="AJ4" sqref="AJ4"/>
    </sheetView>
  </sheetViews>
  <sheetFormatPr baseColWidth="10" defaultColWidth="9.5" defaultRowHeight="38"/>
  <cols>
    <col min="1" max="1" width="32.5" style="9" hidden="1" customWidth="1"/>
    <col min="2" max="2" width="29.5" style="9" hidden="1" customWidth="1"/>
    <col min="3" max="3" width="29.5" style="9" customWidth="1"/>
    <col min="4" max="4" width="21.5" style="9" customWidth="1"/>
    <col min="5" max="5" width="58.5" style="4" customWidth="1"/>
    <col min="6" max="6" width="14" style="4" customWidth="1"/>
    <col min="7" max="7" width="42.5" style="12" customWidth="1"/>
    <col min="8" max="8" width="15.5" style="4" customWidth="1"/>
    <col min="9" max="9" width="14.1640625" style="4" customWidth="1"/>
    <col min="10" max="10" width="15.5" style="4" customWidth="1"/>
    <col min="11" max="12" width="17.5" style="4" customWidth="1"/>
    <col min="13" max="13" width="19" style="4" customWidth="1"/>
    <col min="14" max="14" width="22.5" style="5" customWidth="1"/>
    <col min="15" max="15" width="19.5" style="40" customWidth="1"/>
    <col min="16" max="16" width="17.83203125" style="4" customWidth="1"/>
    <col min="17" max="17" width="20.5" style="4" customWidth="1"/>
    <col min="18" max="18" width="20.5" style="282" customWidth="1"/>
    <col min="19" max="19" width="20.1640625" style="4" customWidth="1"/>
    <col min="20" max="20" width="20.1640625" style="297" customWidth="1"/>
    <col min="21" max="21" width="62.83203125" style="188" customWidth="1"/>
    <col min="22" max="22" width="35.5" style="188" customWidth="1"/>
    <col min="23" max="23" width="19.5" style="188" customWidth="1"/>
    <col min="24" max="24" width="34.5" style="188" customWidth="1"/>
    <col min="25" max="25" width="43.5" style="188" customWidth="1"/>
    <col min="26" max="26" width="15.5" style="4" customWidth="1"/>
    <col min="27" max="27" width="14.1640625" style="4" customWidth="1"/>
    <col min="28" max="28" width="15.5" style="4" customWidth="1"/>
    <col min="29" max="30" width="17.5" style="4" customWidth="1"/>
    <col min="31" max="31" width="19" style="4" customWidth="1"/>
    <col min="32" max="32" width="22.5" style="5" customWidth="1"/>
    <col min="33" max="33" width="19.5" style="40" customWidth="1"/>
    <col min="34" max="34" width="17.83203125" style="4" customWidth="1"/>
    <col min="35" max="35" width="20.5" style="4" customWidth="1"/>
    <col min="36" max="36" width="20.5" style="282" customWidth="1"/>
    <col min="37" max="37" width="20.1640625" style="4" customWidth="1"/>
    <col min="38" max="38" width="20.1640625" style="297" customWidth="1"/>
    <col min="39" max="39" width="65.5" style="188" customWidth="1"/>
    <col min="40" max="40" width="35.5" style="188" customWidth="1"/>
    <col min="41" max="41" width="19.5" style="188" customWidth="1"/>
    <col min="42" max="42" width="34.5" style="188" customWidth="1"/>
    <col min="43" max="43" width="43.5" style="188" customWidth="1"/>
    <col min="44" max="44" width="22" style="6" customWidth="1"/>
    <col min="45" max="16384" width="9.5" style="6"/>
  </cols>
  <sheetData>
    <row r="1" spans="1:109" ht="39" customHeight="1">
      <c r="B1" s="22"/>
      <c r="C1" s="22"/>
      <c r="D1" s="22"/>
      <c r="E1" s="7"/>
      <c r="F1" s="8"/>
      <c r="G1" s="625" t="s">
        <v>892</v>
      </c>
      <c r="H1" s="626"/>
      <c r="I1" s="626"/>
      <c r="J1" s="626"/>
      <c r="K1" s="626"/>
      <c r="L1" s="626"/>
      <c r="M1" s="626"/>
      <c r="N1" s="626"/>
      <c r="O1" s="626"/>
      <c r="P1" s="626"/>
      <c r="Q1" s="626"/>
      <c r="R1" s="626"/>
      <c r="S1" s="626"/>
      <c r="U1" s="146"/>
      <c r="V1" s="146"/>
      <c r="W1" s="146"/>
      <c r="X1" s="146"/>
      <c r="Y1" s="146"/>
      <c r="Z1" s="624" t="s">
        <v>893</v>
      </c>
      <c r="AA1" s="626"/>
      <c r="AB1" s="626"/>
      <c r="AC1" s="626"/>
      <c r="AD1" s="626"/>
      <c r="AE1" s="626"/>
      <c r="AF1" s="626"/>
      <c r="AG1" s="626"/>
      <c r="AH1" s="626"/>
      <c r="AI1" s="626"/>
      <c r="AJ1" s="626"/>
      <c r="AK1" s="626"/>
      <c r="AM1" s="218"/>
      <c r="AN1" s="218"/>
      <c r="AO1" s="218"/>
      <c r="AP1" s="218"/>
      <c r="AQ1" s="218"/>
      <c r="AZ1" s="622" t="e">
        <v>#REF!</v>
      </c>
      <c r="BA1" s="622"/>
      <c r="BB1" s="622"/>
      <c r="BC1" s="622"/>
      <c r="BD1" s="622"/>
      <c r="BE1" s="622"/>
      <c r="BF1" s="622"/>
      <c r="BG1" s="622"/>
      <c r="BH1" s="622"/>
      <c r="BI1" s="622"/>
      <c r="BJ1" s="622"/>
      <c r="BK1" s="622"/>
      <c r="BL1" s="623"/>
      <c r="BM1" s="621" t="e">
        <v>#REF!</v>
      </c>
      <c r="BN1" s="622"/>
      <c r="BO1" s="622"/>
      <c r="BP1" s="622"/>
      <c r="BQ1" s="622"/>
      <c r="BR1" s="622"/>
      <c r="BS1" s="623"/>
      <c r="BT1" s="621" t="e">
        <v>#REF!</v>
      </c>
      <c r="BU1" s="622"/>
      <c r="BV1" s="622"/>
      <c r="BW1" s="622"/>
      <c r="BX1" s="623"/>
      <c r="BY1" s="621" t="e">
        <v>#REF!</v>
      </c>
      <c r="BZ1" s="622"/>
      <c r="CA1" s="622"/>
      <c r="CB1" s="622"/>
      <c r="CC1" s="622"/>
      <c r="CD1" s="622"/>
      <c r="CE1" s="622"/>
      <c r="CF1" s="622"/>
      <c r="CG1" s="622"/>
      <c r="CH1" s="622"/>
      <c r="CI1" s="622"/>
      <c r="CJ1" s="622"/>
      <c r="CK1" s="622"/>
      <c r="CL1" s="622"/>
      <c r="CM1" s="622"/>
      <c r="CN1" s="623"/>
      <c r="CO1" s="621" t="e">
        <v>#REF!</v>
      </c>
      <c r="CP1" s="622"/>
      <c r="CQ1" s="622"/>
      <c r="CR1" s="622"/>
      <c r="CS1" s="622"/>
      <c r="CT1" s="622"/>
      <c r="CU1" s="622"/>
      <c r="CV1" s="622"/>
      <c r="CW1" s="622"/>
      <c r="CX1" s="623"/>
      <c r="CY1" s="621" t="e">
        <v>#REF!</v>
      </c>
      <c r="CZ1" s="622"/>
      <c r="DA1" s="622"/>
      <c r="DB1" s="622"/>
      <c r="DC1" s="622"/>
      <c r="DD1" s="622"/>
      <c r="DE1" s="623"/>
    </row>
    <row r="2" spans="1:109" ht="69" customHeight="1">
      <c r="A2" s="23"/>
      <c r="B2" s="23"/>
      <c r="C2" s="23"/>
      <c r="D2" s="23"/>
      <c r="E2" s="35" t="s">
        <v>894</v>
      </c>
      <c r="F2" s="36"/>
      <c r="G2" s="52" t="s">
        <v>135</v>
      </c>
      <c r="H2" s="592" t="s">
        <v>136</v>
      </c>
      <c r="I2" s="590"/>
      <c r="J2" s="590"/>
      <c r="K2" s="591"/>
      <c r="L2" s="546"/>
      <c r="M2" s="595" t="s">
        <v>137</v>
      </c>
      <c r="N2" s="596"/>
      <c r="O2" s="597"/>
      <c r="P2" s="592" t="s">
        <v>138</v>
      </c>
      <c r="Q2" s="593"/>
      <c r="R2" s="593"/>
      <c r="S2" s="594"/>
      <c r="T2" s="392"/>
      <c r="U2" s="212"/>
      <c r="V2" s="212"/>
      <c r="W2" s="212"/>
      <c r="X2" s="212"/>
      <c r="Y2" s="212"/>
      <c r="Z2" s="592" t="s">
        <v>136</v>
      </c>
      <c r="AA2" s="590"/>
      <c r="AB2" s="590"/>
      <c r="AC2" s="591"/>
      <c r="AD2" s="546"/>
      <c r="AE2" s="595" t="s">
        <v>137</v>
      </c>
      <c r="AF2" s="596"/>
      <c r="AG2" s="597"/>
      <c r="AH2" s="592" t="s">
        <v>138</v>
      </c>
      <c r="AI2" s="593"/>
      <c r="AJ2" s="593"/>
      <c r="AK2" s="594"/>
      <c r="AL2" s="395"/>
      <c r="AM2" s="212"/>
      <c r="AN2" s="212"/>
      <c r="AO2" s="212"/>
      <c r="AP2" s="212"/>
      <c r="AQ2" s="212"/>
    </row>
    <row r="3" spans="1:109" s="11" customFormat="1" ht="104.5" customHeight="1" thickBot="1">
      <c r="A3" s="26" t="s">
        <v>145</v>
      </c>
      <c r="B3" s="26" t="s">
        <v>26</v>
      </c>
      <c r="C3" s="26" t="s">
        <v>26</v>
      </c>
      <c r="D3" s="27" t="s">
        <v>27</v>
      </c>
      <c r="E3" s="28" t="s">
        <v>28</v>
      </c>
      <c r="F3" s="20" t="s">
        <v>29</v>
      </c>
      <c r="G3" s="33" t="s">
        <v>895</v>
      </c>
      <c r="H3" s="1" t="s">
        <v>147</v>
      </c>
      <c r="I3" s="2" t="s">
        <v>148</v>
      </c>
      <c r="J3" s="2" t="s">
        <v>636</v>
      </c>
      <c r="K3" s="3" t="s">
        <v>150</v>
      </c>
      <c r="L3" s="545" t="s">
        <v>151</v>
      </c>
      <c r="M3" s="41" t="s">
        <v>152</v>
      </c>
      <c r="N3" s="50" t="s">
        <v>153</v>
      </c>
      <c r="O3" s="50" t="s">
        <v>154</v>
      </c>
      <c r="P3" s="49" t="s">
        <v>155</v>
      </c>
      <c r="Q3" s="49" t="s">
        <v>156</v>
      </c>
      <c r="R3" s="545" t="s">
        <v>157</v>
      </c>
      <c r="S3" s="41" t="s">
        <v>158</v>
      </c>
      <c r="T3" s="294" t="s">
        <v>159</v>
      </c>
      <c r="U3" s="213" t="s">
        <v>139</v>
      </c>
      <c r="V3" s="213" t="s">
        <v>140</v>
      </c>
      <c r="W3" s="213" t="s">
        <v>141</v>
      </c>
      <c r="X3" s="213" t="s">
        <v>142</v>
      </c>
      <c r="Y3" s="213" t="s">
        <v>143</v>
      </c>
      <c r="Z3" s="1" t="s">
        <v>147</v>
      </c>
      <c r="AA3" s="2" t="s">
        <v>148</v>
      </c>
      <c r="AB3" s="2" t="s">
        <v>636</v>
      </c>
      <c r="AC3" s="3" t="s">
        <v>150</v>
      </c>
      <c r="AD3" s="545" t="s">
        <v>151</v>
      </c>
      <c r="AE3" s="41" t="s">
        <v>152</v>
      </c>
      <c r="AF3" s="50" t="s">
        <v>153</v>
      </c>
      <c r="AG3" s="50" t="s">
        <v>154</v>
      </c>
      <c r="AH3" s="49" t="s">
        <v>155</v>
      </c>
      <c r="AI3" s="49" t="s">
        <v>156</v>
      </c>
      <c r="AJ3" s="545" t="s">
        <v>157</v>
      </c>
      <c r="AK3" s="393" t="s">
        <v>158</v>
      </c>
      <c r="AL3" s="396" t="s">
        <v>159</v>
      </c>
      <c r="AM3" s="213" t="s">
        <v>139</v>
      </c>
      <c r="AN3" s="213" t="s">
        <v>140</v>
      </c>
      <c r="AO3" s="213" t="s">
        <v>141</v>
      </c>
      <c r="AP3" s="213" t="s">
        <v>142</v>
      </c>
      <c r="AQ3" s="213" t="s">
        <v>143</v>
      </c>
      <c r="AR3" s="10" t="s">
        <v>144</v>
      </c>
    </row>
    <row r="4" spans="1:109" ht="177" customHeight="1" thickTop="1" thickBot="1">
      <c r="A4" s="29" t="s">
        <v>162</v>
      </c>
      <c r="B4" s="24" t="s">
        <v>38</v>
      </c>
      <c r="C4" s="24" t="s">
        <v>38</v>
      </c>
      <c r="D4" s="24" t="s">
        <v>39</v>
      </c>
      <c r="E4" s="13" t="s">
        <v>40</v>
      </c>
      <c r="F4" s="17">
        <v>1</v>
      </c>
      <c r="G4" s="37" t="s">
        <v>163</v>
      </c>
      <c r="H4" s="51">
        <v>3</v>
      </c>
      <c r="I4" s="51">
        <v>5</v>
      </c>
      <c r="J4" s="51">
        <v>3</v>
      </c>
      <c r="K4" s="21" t="s">
        <v>172</v>
      </c>
      <c r="L4" s="181">
        <f>(N4*J4)</f>
        <v>12</v>
      </c>
      <c r="M4" s="158" t="str">
        <f t="shared" ref="M4:M35" si="0">VLOOKUP(N4*J4,biorisk,3,FALSE)</f>
        <v>Moderate</v>
      </c>
      <c r="N4" s="46">
        <f t="shared" ref="N4:N35" si="1">VLOOKUP(H4*I4,likelihood,2,FALSE)</f>
        <v>4</v>
      </c>
      <c r="O4" s="47">
        <f t="shared" ref="O4:O35" si="2">VLOOKUP(N4*J4,biorisk,2,FALSE)</f>
        <v>3</v>
      </c>
      <c r="P4" s="48">
        <v>3</v>
      </c>
      <c r="Q4" s="48">
        <v>4</v>
      </c>
      <c r="R4" s="181" t="str">
        <f>(O4&amp;Q4)</f>
        <v>34</v>
      </c>
      <c r="S4" s="42" t="str">
        <f t="shared" ref="S4:S35" si="3">VLOOKUP(O4&amp;Q4,futurerisk,3,FALSE)</f>
        <v>High</v>
      </c>
      <c r="T4" s="295"/>
      <c r="U4" s="214" t="s">
        <v>896</v>
      </c>
      <c r="V4" s="188" t="s">
        <v>897</v>
      </c>
      <c r="W4" s="188" t="s">
        <v>898</v>
      </c>
      <c r="Z4" s="51">
        <v>1</v>
      </c>
      <c r="AA4" s="51">
        <v>1</v>
      </c>
      <c r="AB4" s="51">
        <v>3</v>
      </c>
      <c r="AC4" s="21" t="s">
        <v>186</v>
      </c>
      <c r="AD4" s="181">
        <f>(AF4*AB4)</f>
        <v>3</v>
      </c>
      <c r="AE4" s="158" t="str">
        <f t="shared" ref="AE4:AE35" si="4">VLOOKUP(AF4*AB4,biorisk,3,FALSE)</f>
        <v>Very Low</v>
      </c>
      <c r="AF4" s="46">
        <f t="shared" ref="AF4:AF35" si="5">VLOOKUP(Z4*AA4,likelihood,2,FALSE)</f>
        <v>1</v>
      </c>
      <c r="AG4" s="47">
        <f t="shared" ref="AG4:AG35" si="6">VLOOKUP(AF4*AB4,biorisk,2,FALSE)</f>
        <v>1</v>
      </c>
      <c r="AH4" s="48">
        <v>3</v>
      </c>
      <c r="AI4" s="48">
        <v>3</v>
      </c>
      <c r="AJ4" s="181" t="str">
        <f>(AG4&amp;AI4)</f>
        <v>13</v>
      </c>
      <c r="AK4" s="394" t="str">
        <f t="shared" ref="AK4:AK13" si="7">VLOOKUP(AG4&amp;AI4,futurerisk,3,FALSE)</f>
        <v>Very Low</v>
      </c>
      <c r="AL4" s="296"/>
      <c r="AM4" s="188" t="s">
        <v>899</v>
      </c>
    </row>
    <row r="5" spans="1:109" ht="88.25" customHeight="1" thickBot="1">
      <c r="A5" s="29" t="s">
        <v>179</v>
      </c>
      <c r="B5" s="24" t="s">
        <v>38</v>
      </c>
      <c r="C5" s="24"/>
      <c r="D5" s="24" t="s">
        <v>39</v>
      </c>
      <c r="E5" s="13" t="s">
        <v>41</v>
      </c>
      <c r="F5" s="17">
        <v>2</v>
      </c>
      <c r="G5" s="37" t="s">
        <v>180</v>
      </c>
      <c r="H5" s="21">
        <v>1</v>
      </c>
      <c r="I5" s="21">
        <v>1</v>
      </c>
      <c r="J5" s="21">
        <v>1</v>
      </c>
      <c r="K5" s="21"/>
      <c r="L5" s="181">
        <f>(N5*J5)</f>
        <v>1</v>
      </c>
      <c r="M5" s="42" t="str">
        <f t="shared" si="0"/>
        <v>Very Low</v>
      </c>
      <c r="N5" s="43">
        <f t="shared" si="1"/>
        <v>1</v>
      </c>
      <c r="O5" s="43">
        <f t="shared" si="2"/>
        <v>1</v>
      </c>
      <c r="P5" s="44">
        <v>3</v>
      </c>
      <c r="Q5" s="44">
        <v>3</v>
      </c>
      <c r="R5" s="181" t="str">
        <f t="shared" ref="R5:R68" si="8">(O5&amp;Q5)</f>
        <v>13</v>
      </c>
      <c r="S5" s="42" t="str">
        <f t="shared" si="3"/>
        <v>Very Low</v>
      </c>
      <c r="T5" s="295" t="s">
        <v>181</v>
      </c>
      <c r="U5" s="300" t="s">
        <v>182</v>
      </c>
      <c r="X5" s="215"/>
      <c r="Z5" s="21">
        <v>1</v>
      </c>
      <c r="AA5" s="21">
        <v>1</v>
      </c>
      <c r="AB5" s="21">
        <v>1</v>
      </c>
      <c r="AC5" s="21"/>
      <c r="AD5" s="181">
        <f>(AF5*AB5)</f>
        <v>1</v>
      </c>
      <c r="AE5" s="42" t="str">
        <f t="shared" si="4"/>
        <v>Very Low</v>
      </c>
      <c r="AF5" s="43">
        <f t="shared" si="5"/>
        <v>1</v>
      </c>
      <c r="AG5" s="43">
        <f t="shared" si="6"/>
        <v>1</v>
      </c>
      <c r="AH5" s="44">
        <v>3</v>
      </c>
      <c r="AI5" s="44">
        <v>3</v>
      </c>
      <c r="AJ5" s="181" t="str">
        <f t="shared" ref="AJ5:AJ68" si="9">(AG5&amp;AI5)</f>
        <v>13</v>
      </c>
      <c r="AK5" s="394" t="str">
        <f t="shared" si="7"/>
        <v>Very Low</v>
      </c>
      <c r="AL5" s="296" t="s">
        <v>181</v>
      </c>
      <c r="AM5" s="300" t="s">
        <v>182</v>
      </c>
      <c r="AP5" s="215"/>
    </row>
    <row r="6" spans="1:109" ht="265.5" customHeight="1" thickBot="1">
      <c r="A6" s="29" t="s">
        <v>179</v>
      </c>
      <c r="B6" s="24" t="s">
        <v>38</v>
      </c>
      <c r="C6" s="24"/>
      <c r="D6" s="24" t="s">
        <v>39</v>
      </c>
      <c r="E6" s="13" t="s">
        <v>44</v>
      </c>
      <c r="F6" s="17">
        <v>3</v>
      </c>
      <c r="G6" s="37" t="s">
        <v>185</v>
      </c>
      <c r="H6" s="21">
        <v>1</v>
      </c>
      <c r="I6" s="21">
        <v>1</v>
      </c>
      <c r="J6" s="21">
        <v>1</v>
      </c>
      <c r="K6" s="21"/>
      <c r="L6" s="181">
        <f t="shared" ref="L6:L69" si="10">(N6*J6)</f>
        <v>1</v>
      </c>
      <c r="M6" s="42" t="str">
        <f t="shared" ref="M6" si="11">VLOOKUP(N6*J6,biorisk,3,FALSE)</f>
        <v>Very Low</v>
      </c>
      <c r="N6" s="43">
        <f t="shared" ref="N6" si="12">VLOOKUP(H6*I6,likelihood,2,FALSE)</f>
        <v>1</v>
      </c>
      <c r="O6" s="43">
        <f t="shared" ref="O6" si="13">VLOOKUP(N6*J6,biorisk,2,FALSE)</f>
        <v>1</v>
      </c>
      <c r="P6" s="44">
        <v>3</v>
      </c>
      <c r="Q6" s="44">
        <v>3</v>
      </c>
      <c r="R6" s="181" t="str">
        <f t="shared" si="8"/>
        <v>13</v>
      </c>
      <c r="S6" s="42" t="str">
        <f t="shared" si="3"/>
        <v>Very Low</v>
      </c>
      <c r="T6" s="295" t="s">
        <v>181</v>
      </c>
      <c r="U6" s="300" t="s">
        <v>182</v>
      </c>
      <c r="V6" s="215"/>
      <c r="X6" s="215"/>
      <c r="Z6" s="21">
        <v>1</v>
      </c>
      <c r="AA6" s="21">
        <v>1</v>
      </c>
      <c r="AB6" s="21">
        <v>1</v>
      </c>
      <c r="AC6" s="21"/>
      <c r="AD6" s="181">
        <f t="shared" ref="AD6:AD69" si="14">(AF6*AB6)</f>
        <v>1</v>
      </c>
      <c r="AE6" s="42" t="str">
        <f t="shared" ref="AE6" si="15">VLOOKUP(AF6*AB6,biorisk,3,FALSE)</f>
        <v>Very Low</v>
      </c>
      <c r="AF6" s="43">
        <f t="shared" ref="AF6" si="16">VLOOKUP(Z6*AA6,likelihood,2,FALSE)</f>
        <v>1</v>
      </c>
      <c r="AG6" s="43">
        <f t="shared" ref="AG6" si="17">VLOOKUP(AF6*AB6,biorisk,2,FALSE)</f>
        <v>1</v>
      </c>
      <c r="AH6" s="44">
        <v>3</v>
      </c>
      <c r="AI6" s="44">
        <v>3</v>
      </c>
      <c r="AJ6" s="181" t="str">
        <f t="shared" si="9"/>
        <v>13</v>
      </c>
      <c r="AK6" s="394" t="str">
        <f t="shared" ref="AK6" si="18">VLOOKUP(AG6&amp;AI6,futurerisk,3,FALSE)</f>
        <v>Very Low</v>
      </c>
      <c r="AL6" s="296" t="s">
        <v>181</v>
      </c>
      <c r="AM6" s="300" t="s">
        <v>182</v>
      </c>
      <c r="AN6" s="215"/>
      <c r="AP6" s="215"/>
    </row>
    <row r="7" spans="1:109" ht="216" customHeight="1" thickBot="1">
      <c r="A7" s="29" t="s">
        <v>179</v>
      </c>
      <c r="B7" s="24" t="s">
        <v>38</v>
      </c>
      <c r="C7" s="24"/>
      <c r="D7" s="24" t="s">
        <v>39</v>
      </c>
      <c r="E7" s="13" t="s">
        <v>45</v>
      </c>
      <c r="F7" s="17">
        <v>4</v>
      </c>
      <c r="G7" s="37" t="s">
        <v>200</v>
      </c>
      <c r="H7" s="21">
        <v>0</v>
      </c>
      <c r="I7" s="21">
        <v>0</v>
      </c>
      <c r="J7" s="21">
        <v>0</v>
      </c>
      <c r="K7" s="21"/>
      <c r="L7" s="181">
        <f t="shared" si="10"/>
        <v>0</v>
      </c>
      <c r="M7" s="42" t="str">
        <f t="shared" si="0"/>
        <v>Low Priority Data Gap</v>
      </c>
      <c r="N7" s="43">
        <f t="shared" si="1"/>
        <v>0</v>
      </c>
      <c r="O7" s="43">
        <f t="shared" si="2"/>
        <v>0</v>
      </c>
      <c r="P7" s="44"/>
      <c r="Q7" s="44"/>
      <c r="R7" s="181" t="str">
        <f t="shared" si="8"/>
        <v>0</v>
      </c>
      <c r="S7" s="42" t="str">
        <f t="shared" si="3"/>
        <v>Low Priority Data Gap</v>
      </c>
      <c r="T7" s="295"/>
      <c r="V7" s="215"/>
      <c r="X7" s="215"/>
      <c r="Z7" s="21"/>
      <c r="AA7" s="21"/>
      <c r="AB7" s="21"/>
      <c r="AC7" s="21"/>
      <c r="AD7" s="181">
        <f t="shared" si="14"/>
        <v>0</v>
      </c>
      <c r="AE7" s="42" t="str">
        <f t="shared" si="4"/>
        <v>Low Priority Data Gap</v>
      </c>
      <c r="AF7" s="43">
        <f t="shared" si="5"/>
        <v>0</v>
      </c>
      <c r="AG7" s="43">
        <f t="shared" si="6"/>
        <v>0</v>
      </c>
      <c r="AH7" s="44"/>
      <c r="AI7" s="44"/>
      <c r="AJ7" s="181" t="str">
        <f t="shared" si="9"/>
        <v>0</v>
      </c>
      <c r="AK7" s="394" t="str">
        <f t="shared" si="7"/>
        <v>Low Priority Data Gap</v>
      </c>
      <c r="AL7" s="296"/>
      <c r="AN7" s="215"/>
      <c r="AP7" s="215"/>
    </row>
    <row r="8" spans="1:109" ht="99.75" customHeight="1" thickBot="1">
      <c r="A8" s="29" t="s">
        <v>179</v>
      </c>
      <c r="B8" s="24" t="s">
        <v>38</v>
      </c>
      <c r="C8" s="24"/>
      <c r="D8" s="24" t="s">
        <v>39</v>
      </c>
      <c r="E8" s="19" t="s">
        <v>46</v>
      </c>
      <c r="F8" s="17">
        <v>5</v>
      </c>
      <c r="G8" s="37" t="s">
        <v>202</v>
      </c>
      <c r="H8" s="21">
        <v>2</v>
      </c>
      <c r="I8" s="21">
        <v>2</v>
      </c>
      <c r="J8" s="21">
        <v>2</v>
      </c>
      <c r="K8" s="21"/>
      <c r="L8" s="181">
        <f t="shared" si="10"/>
        <v>4</v>
      </c>
      <c r="M8" s="42" t="str">
        <f t="shared" si="0"/>
        <v>Low</v>
      </c>
      <c r="N8" s="43">
        <f t="shared" si="1"/>
        <v>2</v>
      </c>
      <c r="O8" s="43">
        <f t="shared" si="2"/>
        <v>2</v>
      </c>
      <c r="P8" s="44">
        <v>2</v>
      </c>
      <c r="Q8" s="44">
        <v>3</v>
      </c>
      <c r="R8" s="181" t="str">
        <f t="shared" si="8"/>
        <v>23</v>
      </c>
      <c r="S8" s="42" t="str">
        <f t="shared" si="3"/>
        <v>Low</v>
      </c>
      <c r="T8" s="295" t="s">
        <v>181</v>
      </c>
      <c r="U8" s="300" t="s">
        <v>182</v>
      </c>
      <c r="V8" s="215"/>
      <c r="X8" s="215"/>
      <c r="Z8" s="21">
        <v>1</v>
      </c>
      <c r="AA8" s="21">
        <v>1</v>
      </c>
      <c r="AB8" s="21">
        <v>1</v>
      </c>
      <c r="AC8" s="21"/>
      <c r="AD8" s="181">
        <f t="shared" si="14"/>
        <v>1</v>
      </c>
      <c r="AE8" s="42" t="str">
        <f t="shared" si="4"/>
        <v>Very Low</v>
      </c>
      <c r="AF8" s="43">
        <f t="shared" si="5"/>
        <v>1</v>
      </c>
      <c r="AG8" s="43">
        <f t="shared" si="6"/>
        <v>1</v>
      </c>
      <c r="AH8" s="44">
        <v>3</v>
      </c>
      <c r="AI8" s="44">
        <v>3</v>
      </c>
      <c r="AJ8" s="181" t="str">
        <f t="shared" si="9"/>
        <v>13</v>
      </c>
      <c r="AK8" s="394" t="str">
        <f t="shared" si="7"/>
        <v>Very Low</v>
      </c>
      <c r="AL8" s="296" t="s">
        <v>181</v>
      </c>
      <c r="AM8" s="300" t="s">
        <v>182</v>
      </c>
      <c r="AN8" s="215"/>
      <c r="AP8" s="215"/>
    </row>
    <row r="9" spans="1:109" ht="232.5" customHeight="1" thickBot="1">
      <c r="A9" s="31" t="s">
        <v>203</v>
      </c>
      <c r="B9" s="24" t="s">
        <v>38</v>
      </c>
      <c r="C9" s="24" t="s">
        <v>38</v>
      </c>
      <c r="D9" s="24" t="s">
        <v>47</v>
      </c>
      <c r="E9" s="16" t="s">
        <v>48</v>
      </c>
      <c r="F9" s="17">
        <v>6</v>
      </c>
      <c r="G9" s="37" t="s">
        <v>204</v>
      </c>
      <c r="H9" s="21">
        <v>4</v>
      </c>
      <c r="I9" s="21">
        <v>5</v>
      </c>
      <c r="J9" s="21">
        <v>5</v>
      </c>
      <c r="K9" s="21" t="s">
        <v>164</v>
      </c>
      <c r="L9" s="181">
        <f t="shared" si="10"/>
        <v>25</v>
      </c>
      <c r="M9" s="42" t="str">
        <f t="shared" si="0"/>
        <v>Very High</v>
      </c>
      <c r="N9" s="43">
        <f t="shared" si="1"/>
        <v>5</v>
      </c>
      <c r="O9" s="43">
        <f t="shared" si="2"/>
        <v>5</v>
      </c>
      <c r="P9" s="44">
        <v>5</v>
      </c>
      <c r="Q9" s="44">
        <v>4</v>
      </c>
      <c r="R9" s="181" t="str">
        <f t="shared" si="8"/>
        <v>54</v>
      </c>
      <c r="S9" s="42" t="str">
        <f t="shared" si="3"/>
        <v>Very High</v>
      </c>
      <c r="T9" s="295"/>
      <c r="U9" s="215" t="s">
        <v>900</v>
      </c>
      <c r="V9" s="215"/>
      <c r="Z9" s="21">
        <v>1</v>
      </c>
      <c r="AA9" s="21">
        <v>3</v>
      </c>
      <c r="AB9" s="21">
        <v>3</v>
      </c>
      <c r="AC9" s="21" t="s">
        <v>186</v>
      </c>
      <c r="AD9" s="181">
        <f t="shared" si="14"/>
        <v>3</v>
      </c>
      <c r="AE9" s="42" t="str">
        <f t="shared" si="4"/>
        <v>Very Low</v>
      </c>
      <c r="AF9" s="43">
        <f t="shared" si="5"/>
        <v>1</v>
      </c>
      <c r="AG9" s="43">
        <f t="shared" si="6"/>
        <v>1</v>
      </c>
      <c r="AH9" s="44">
        <v>5</v>
      </c>
      <c r="AI9" s="44">
        <v>5</v>
      </c>
      <c r="AJ9" s="181" t="str">
        <f t="shared" si="9"/>
        <v>15</v>
      </c>
      <c r="AK9" s="394" t="str">
        <f t="shared" si="7"/>
        <v>Moderate</v>
      </c>
      <c r="AL9" s="296"/>
      <c r="AM9" s="215" t="s">
        <v>901</v>
      </c>
      <c r="AN9" s="215"/>
      <c r="AO9" s="188" t="s">
        <v>902</v>
      </c>
    </row>
    <row r="10" spans="1:109" ht="170.25" customHeight="1" thickBot="1">
      <c r="A10" s="31" t="s">
        <v>212</v>
      </c>
      <c r="B10" s="24" t="s">
        <v>38</v>
      </c>
      <c r="C10" s="24" t="s">
        <v>38</v>
      </c>
      <c r="D10" s="24" t="s">
        <v>47</v>
      </c>
      <c r="E10" s="16" t="s">
        <v>49</v>
      </c>
      <c r="F10" s="17">
        <v>7</v>
      </c>
      <c r="G10" s="38" t="s">
        <v>213</v>
      </c>
      <c r="H10" s="21">
        <v>1</v>
      </c>
      <c r="I10" s="21">
        <v>1</v>
      </c>
      <c r="J10" s="21">
        <v>1</v>
      </c>
      <c r="K10" s="21" t="s">
        <v>164</v>
      </c>
      <c r="L10" s="181">
        <f t="shared" si="10"/>
        <v>1</v>
      </c>
      <c r="M10" s="42" t="str">
        <f t="shared" si="0"/>
        <v>Very Low</v>
      </c>
      <c r="N10" s="43">
        <f t="shared" si="1"/>
        <v>1</v>
      </c>
      <c r="O10" s="43">
        <f t="shared" si="2"/>
        <v>1</v>
      </c>
      <c r="P10" s="44">
        <v>3</v>
      </c>
      <c r="Q10" s="44">
        <v>3</v>
      </c>
      <c r="R10" s="181" t="str">
        <f t="shared" si="8"/>
        <v>13</v>
      </c>
      <c r="S10" s="42" t="str">
        <f t="shared" si="3"/>
        <v>Very Low</v>
      </c>
      <c r="T10" s="295"/>
      <c r="U10" s="188" t="s">
        <v>903</v>
      </c>
      <c r="Z10" s="21">
        <v>1</v>
      </c>
      <c r="AA10" s="21">
        <v>1</v>
      </c>
      <c r="AB10" s="21">
        <v>1</v>
      </c>
      <c r="AC10" s="21" t="s">
        <v>164</v>
      </c>
      <c r="AD10" s="181">
        <f t="shared" si="14"/>
        <v>1</v>
      </c>
      <c r="AE10" s="42" t="str">
        <f t="shared" si="4"/>
        <v>Very Low</v>
      </c>
      <c r="AF10" s="43">
        <f t="shared" si="5"/>
        <v>1</v>
      </c>
      <c r="AG10" s="43">
        <f t="shared" si="6"/>
        <v>1</v>
      </c>
      <c r="AH10" s="44">
        <v>3</v>
      </c>
      <c r="AI10" s="44">
        <v>3</v>
      </c>
      <c r="AJ10" s="181" t="str">
        <f t="shared" si="9"/>
        <v>13</v>
      </c>
      <c r="AK10" s="394" t="str">
        <f t="shared" si="7"/>
        <v>Very Low</v>
      </c>
      <c r="AL10" s="296"/>
      <c r="AM10" s="188" t="s">
        <v>903</v>
      </c>
    </row>
    <row r="11" spans="1:109" ht="137.25" customHeight="1" thickBot="1">
      <c r="A11" s="31" t="s">
        <v>222</v>
      </c>
      <c r="B11" s="24" t="s">
        <v>38</v>
      </c>
      <c r="C11" s="24" t="s">
        <v>38</v>
      </c>
      <c r="D11" s="24" t="s">
        <v>47</v>
      </c>
      <c r="E11" s="16" t="s">
        <v>50</v>
      </c>
      <c r="F11" s="17">
        <v>8</v>
      </c>
      <c r="G11" s="38" t="s">
        <v>223</v>
      </c>
      <c r="H11" s="21">
        <v>1</v>
      </c>
      <c r="I11" s="21">
        <v>1</v>
      </c>
      <c r="J11" s="21">
        <v>1</v>
      </c>
      <c r="K11" s="21" t="s">
        <v>164</v>
      </c>
      <c r="L11" s="181">
        <f t="shared" si="10"/>
        <v>1</v>
      </c>
      <c r="M11" s="42" t="str">
        <f t="shared" si="0"/>
        <v>Very Low</v>
      </c>
      <c r="N11" s="43">
        <f t="shared" si="1"/>
        <v>1</v>
      </c>
      <c r="O11" s="43">
        <f t="shared" si="2"/>
        <v>1</v>
      </c>
      <c r="P11" s="44">
        <v>3</v>
      </c>
      <c r="Q11" s="44">
        <v>3</v>
      </c>
      <c r="R11" s="181" t="str">
        <f t="shared" si="8"/>
        <v>13</v>
      </c>
      <c r="S11" s="42" t="str">
        <f t="shared" si="3"/>
        <v>Very Low</v>
      </c>
      <c r="T11" s="295"/>
      <c r="U11" s="188" t="s">
        <v>903</v>
      </c>
      <c r="Z11" s="21">
        <v>1</v>
      </c>
      <c r="AA11" s="21">
        <v>1</v>
      </c>
      <c r="AB11" s="21">
        <v>1</v>
      </c>
      <c r="AC11" s="21" t="s">
        <v>164</v>
      </c>
      <c r="AD11" s="181">
        <f t="shared" si="14"/>
        <v>1</v>
      </c>
      <c r="AE11" s="42" t="str">
        <f t="shared" si="4"/>
        <v>Very Low</v>
      </c>
      <c r="AF11" s="43">
        <f t="shared" si="5"/>
        <v>1</v>
      </c>
      <c r="AG11" s="43">
        <f t="shared" si="6"/>
        <v>1</v>
      </c>
      <c r="AH11" s="44">
        <v>3</v>
      </c>
      <c r="AI11" s="44">
        <v>3</v>
      </c>
      <c r="AJ11" s="181" t="str">
        <f t="shared" si="9"/>
        <v>13</v>
      </c>
      <c r="AK11" s="394" t="str">
        <f t="shared" si="7"/>
        <v>Very Low</v>
      </c>
      <c r="AL11" s="296"/>
      <c r="AM11" s="188" t="s">
        <v>903</v>
      </c>
    </row>
    <row r="12" spans="1:109" ht="129.75" customHeight="1" thickBot="1">
      <c r="A12" s="31" t="s">
        <v>203</v>
      </c>
      <c r="B12" s="24" t="s">
        <v>38</v>
      </c>
      <c r="C12" s="24" t="s">
        <v>38</v>
      </c>
      <c r="D12" s="24" t="s">
        <v>51</v>
      </c>
      <c r="E12" s="16" t="s">
        <v>52</v>
      </c>
      <c r="F12" s="17">
        <v>9</v>
      </c>
      <c r="G12" s="38" t="s">
        <v>230</v>
      </c>
      <c r="H12" s="21">
        <v>1</v>
      </c>
      <c r="I12" s="21">
        <v>1</v>
      </c>
      <c r="J12" s="21">
        <v>1</v>
      </c>
      <c r="K12" s="21" t="s">
        <v>164</v>
      </c>
      <c r="L12" s="181">
        <f t="shared" si="10"/>
        <v>1</v>
      </c>
      <c r="M12" s="42" t="str">
        <f t="shared" si="0"/>
        <v>Very Low</v>
      </c>
      <c r="N12" s="43">
        <f t="shared" si="1"/>
        <v>1</v>
      </c>
      <c r="O12" s="43">
        <f t="shared" si="2"/>
        <v>1</v>
      </c>
      <c r="P12" s="44">
        <v>3</v>
      </c>
      <c r="Q12" s="44">
        <v>3</v>
      </c>
      <c r="R12" s="181" t="str">
        <f t="shared" si="8"/>
        <v>13</v>
      </c>
      <c r="S12" s="42" t="str">
        <f t="shared" si="3"/>
        <v>Very Low</v>
      </c>
      <c r="T12" s="295"/>
      <c r="U12" s="188" t="s">
        <v>904</v>
      </c>
      <c r="Z12" s="21">
        <v>2</v>
      </c>
      <c r="AA12" s="21">
        <v>2</v>
      </c>
      <c r="AB12" s="21">
        <v>2</v>
      </c>
      <c r="AC12" s="21" t="s">
        <v>172</v>
      </c>
      <c r="AD12" s="181">
        <f t="shared" si="14"/>
        <v>4</v>
      </c>
      <c r="AE12" s="42" t="str">
        <f t="shared" si="4"/>
        <v>Low</v>
      </c>
      <c r="AF12" s="43">
        <f t="shared" si="5"/>
        <v>2</v>
      </c>
      <c r="AG12" s="43">
        <f t="shared" si="6"/>
        <v>2</v>
      </c>
      <c r="AH12" s="44">
        <v>3</v>
      </c>
      <c r="AI12" s="44">
        <v>3</v>
      </c>
      <c r="AJ12" s="181" t="str">
        <f t="shared" si="9"/>
        <v>23</v>
      </c>
      <c r="AK12" s="394" t="str">
        <f t="shared" si="7"/>
        <v>Low</v>
      </c>
      <c r="AL12" s="296"/>
      <c r="AM12" s="188" t="s">
        <v>905</v>
      </c>
    </row>
    <row r="13" spans="1:109" ht="88.25" customHeight="1" thickBot="1">
      <c r="A13" s="29" t="s">
        <v>179</v>
      </c>
      <c r="B13" s="24" t="s">
        <v>38</v>
      </c>
      <c r="C13" s="24" t="s">
        <v>38</v>
      </c>
      <c r="D13" s="24" t="s">
        <v>51</v>
      </c>
      <c r="E13" s="16" t="s">
        <v>53</v>
      </c>
      <c r="F13" s="17">
        <v>10</v>
      </c>
      <c r="G13" s="38" t="s">
        <v>242</v>
      </c>
      <c r="H13" s="21">
        <v>2</v>
      </c>
      <c r="I13" s="21">
        <v>2</v>
      </c>
      <c r="J13" s="21">
        <v>2</v>
      </c>
      <c r="K13" s="21"/>
      <c r="L13" s="181">
        <f t="shared" si="10"/>
        <v>4</v>
      </c>
      <c r="M13" s="42" t="str">
        <f t="shared" si="0"/>
        <v>Low</v>
      </c>
      <c r="N13" s="43">
        <f t="shared" si="1"/>
        <v>2</v>
      </c>
      <c r="O13" s="43">
        <f t="shared" si="2"/>
        <v>2</v>
      </c>
      <c r="P13" s="44">
        <v>2</v>
      </c>
      <c r="Q13" s="44">
        <v>3</v>
      </c>
      <c r="R13" s="181" t="str">
        <f t="shared" si="8"/>
        <v>23</v>
      </c>
      <c r="S13" s="42" t="str">
        <f t="shared" si="3"/>
        <v>Low</v>
      </c>
      <c r="T13" s="295" t="s">
        <v>181</v>
      </c>
      <c r="U13" s="300" t="s">
        <v>182</v>
      </c>
      <c r="Z13" s="21">
        <v>1</v>
      </c>
      <c r="AA13" s="21">
        <v>1</v>
      </c>
      <c r="AB13" s="21">
        <v>1</v>
      </c>
      <c r="AC13" s="21"/>
      <c r="AD13" s="181">
        <f t="shared" si="14"/>
        <v>1</v>
      </c>
      <c r="AE13" s="42" t="str">
        <f t="shared" si="4"/>
        <v>Very Low</v>
      </c>
      <c r="AF13" s="43">
        <f t="shared" si="5"/>
        <v>1</v>
      </c>
      <c r="AG13" s="43">
        <f t="shared" si="6"/>
        <v>1</v>
      </c>
      <c r="AH13" s="44">
        <v>3</v>
      </c>
      <c r="AI13" s="44">
        <v>3</v>
      </c>
      <c r="AJ13" s="181" t="str">
        <f t="shared" si="9"/>
        <v>13</v>
      </c>
      <c r="AK13" s="394" t="str">
        <f t="shared" si="7"/>
        <v>Very Low</v>
      </c>
      <c r="AL13" s="296" t="s">
        <v>181</v>
      </c>
      <c r="AM13" s="300" t="s">
        <v>182</v>
      </c>
    </row>
    <row r="14" spans="1:109" ht="179.25" customHeight="1" thickBot="1">
      <c r="A14" s="29" t="s">
        <v>179</v>
      </c>
      <c r="B14" s="24" t="s">
        <v>38</v>
      </c>
      <c r="C14" s="24" t="s">
        <v>38</v>
      </c>
      <c r="D14" s="24" t="s">
        <v>54</v>
      </c>
      <c r="E14" s="16" t="s">
        <v>55</v>
      </c>
      <c r="F14" s="17">
        <v>11</v>
      </c>
      <c r="G14" s="37" t="s">
        <v>250</v>
      </c>
      <c r="H14" s="21">
        <v>1</v>
      </c>
      <c r="I14" s="21">
        <v>1</v>
      </c>
      <c r="J14" s="21">
        <v>1</v>
      </c>
      <c r="K14" s="21" t="s">
        <v>164</v>
      </c>
      <c r="L14" s="181">
        <f t="shared" si="10"/>
        <v>1</v>
      </c>
      <c r="M14" s="42" t="str">
        <f t="shared" si="0"/>
        <v>Very Low</v>
      </c>
      <c r="N14" s="43">
        <f t="shared" si="1"/>
        <v>1</v>
      </c>
      <c r="O14" s="43">
        <f t="shared" si="2"/>
        <v>1</v>
      </c>
      <c r="P14" s="44">
        <v>3</v>
      </c>
      <c r="Q14" s="44">
        <v>3</v>
      </c>
      <c r="R14" s="181" t="str">
        <f t="shared" si="8"/>
        <v>13</v>
      </c>
      <c r="S14" s="42" t="str">
        <f t="shared" si="3"/>
        <v>Very Low</v>
      </c>
      <c r="T14" s="295"/>
      <c r="U14" s="188" t="s">
        <v>906</v>
      </c>
      <c r="Z14" s="21">
        <v>1</v>
      </c>
      <c r="AA14" s="21">
        <v>1</v>
      </c>
      <c r="AB14" s="21">
        <v>1</v>
      </c>
      <c r="AC14" s="21" t="s">
        <v>164</v>
      </c>
      <c r="AD14" s="181">
        <f t="shared" si="14"/>
        <v>1</v>
      </c>
      <c r="AE14" s="42" t="str">
        <f t="shared" si="4"/>
        <v>Very Low</v>
      </c>
      <c r="AF14" s="43">
        <f t="shared" si="5"/>
        <v>1</v>
      </c>
      <c r="AG14" s="43">
        <f t="shared" si="6"/>
        <v>1</v>
      </c>
      <c r="AH14" s="44">
        <v>3</v>
      </c>
      <c r="AI14" s="44">
        <v>3</v>
      </c>
      <c r="AJ14" s="181" t="str">
        <f t="shared" si="9"/>
        <v>13</v>
      </c>
      <c r="AK14" s="394">
        <v>1</v>
      </c>
      <c r="AL14" s="296"/>
      <c r="AM14" s="188" t="s">
        <v>906</v>
      </c>
    </row>
    <row r="15" spans="1:109" ht="117" customHeight="1" thickBot="1">
      <c r="A15" s="29" t="s">
        <v>179</v>
      </c>
      <c r="B15" s="24" t="s">
        <v>38</v>
      </c>
      <c r="C15" s="24"/>
      <c r="D15" s="24" t="s">
        <v>54</v>
      </c>
      <c r="E15" s="16" t="s">
        <v>56</v>
      </c>
      <c r="F15" s="17">
        <v>12</v>
      </c>
      <c r="G15" s="38" t="s">
        <v>265</v>
      </c>
      <c r="H15" s="21"/>
      <c r="I15" s="21"/>
      <c r="J15" s="21"/>
      <c r="K15" s="21"/>
      <c r="L15" s="181">
        <f t="shared" si="10"/>
        <v>0</v>
      </c>
      <c r="M15" s="42" t="str">
        <f t="shared" si="0"/>
        <v>Low Priority Data Gap</v>
      </c>
      <c r="N15" s="43">
        <f t="shared" si="1"/>
        <v>0</v>
      </c>
      <c r="O15" s="43">
        <f t="shared" si="2"/>
        <v>0</v>
      </c>
      <c r="P15" s="44"/>
      <c r="Q15" s="44"/>
      <c r="R15" s="181" t="str">
        <f t="shared" si="8"/>
        <v>0</v>
      </c>
      <c r="S15" s="42" t="str">
        <f t="shared" si="3"/>
        <v>Low Priority Data Gap</v>
      </c>
      <c r="T15" s="295"/>
      <c r="Z15" s="21"/>
      <c r="AA15" s="21"/>
      <c r="AB15" s="21"/>
      <c r="AC15" s="21"/>
      <c r="AD15" s="181">
        <f t="shared" si="14"/>
        <v>0</v>
      </c>
      <c r="AE15" s="42" t="str">
        <f t="shared" si="4"/>
        <v>Low Priority Data Gap</v>
      </c>
      <c r="AF15" s="43">
        <f t="shared" si="5"/>
        <v>0</v>
      </c>
      <c r="AG15" s="43">
        <f t="shared" si="6"/>
        <v>0</v>
      </c>
      <c r="AH15" s="44"/>
      <c r="AI15" s="44"/>
      <c r="AJ15" s="181" t="str">
        <f t="shared" si="9"/>
        <v>0</v>
      </c>
      <c r="AK15" s="394" t="str">
        <f t="shared" ref="AK15:AK46" si="19">VLOOKUP(AG15&amp;AI15,futurerisk,3,FALSE)</f>
        <v>Low Priority Data Gap</v>
      </c>
      <c r="AL15" s="296"/>
    </row>
    <row r="16" spans="1:109" ht="116.25" customHeight="1" thickBot="1">
      <c r="A16" s="29" t="s">
        <v>179</v>
      </c>
      <c r="B16" s="24" t="s">
        <v>38</v>
      </c>
      <c r="C16" s="24"/>
      <c r="D16" s="24" t="s">
        <v>54</v>
      </c>
      <c r="E16" s="16" t="s">
        <v>57</v>
      </c>
      <c r="F16" s="17">
        <v>13</v>
      </c>
      <c r="G16" s="38" t="s">
        <v>270</v>
      </c>
      <c r="H16" s="21"/>
      <c r="I16" s="21"/>
      <c r="J16" s="21"/>
      <c r="K16" s="34"/>
      <c r="L16" s="181">
        <f t="shared" si="10"/>
        <v>0</v>
      </c>
      <c r="M16" s="42" t="str">
        <f t="shared" si="0"/>
        <v>Low Priority Data Gap</v>
      </c>
      <c r="N16" s="43">
        <f t="shared" si="1"/>
        <v>0</v>
      </c>
      <c r="O16" s="43">
        <f t="shared" si="2"/>
        <v>0</v>
      </c>
      <c r="P16" s="44"/>
      <c r="Q16" s="44"/>
      <c r="R16" s="181" t="str">
        <f t="shared" si="8"/>
        <v>0</v>
      </c>
      <c r="S16" s="42" t="str">
        <f t="shared" si="3"/>
        <v>Low Priority Data Gap</v>
      </c>
      <c r="T16" s="295"/>
      <c r="U16" s="216"/>
      <c r="V16" s="216"/>
      <c r="W16" s="216"/>
      <c r="X16" s="216"/>
      <c r="Y16" s="216"/>
      <c r="Z16" s="21"/>
      <c r="AA16" s="21"/>
      <c r="AB16" s="21"/>
      <c r="AC16" s="34"/>
      <c r="AD16" s="181">
        <f t="shared" si="14"/>
        <v>0</v>
      </c>
      <c r="AE16" s="42" t="str">
        <f t="shared" si="4"/>
        <v>Low Priority Data Gap</v>
      </c>
      <c r="AF16" s="43">
        <f t="shared" si="5"/>
        <v>0</v>
      </c>
      <c r="AG16" s="43">
        <f t="shared" si="6"/>
        <v>0</v>
      </c>
      <c r="AH16" s="44"/>
      <c r="AI16" s="44"/>
      <c r="AJ16" s="181" t="str">
        <f t="shared" si="9"/>
        <v>0</v>
      </c>
      <c r="AK16" s="394" t="str">
        <f t="shared" si="19"/>
        <v>Low Priority Data Gap</v>
      </c>
      <c r="AL16" s="296"/>
      <c r="AM16" s="216"/>
      <c r="AN16" s="216"/>
      <c r="AO16" s="216"/>
      <c r="AP16" s="216"/>
      <c r="AQ16" s="216"/>
    </row>
    <row r="17" spans="1:44" ht="88.25" customHeight="1" thickBot="1">
      <c r="A17" s="29" t="s">
        <v>162</v>
      </c>
      <c r="B17" s="24" t="s">
        <v>38</v>
      </c>
      <c r="C17" s="24"/>
      <c r="D17" s="24" t="s">
        <v>54</v>
      </c>
      <c r="E17" s="16" t="s">
        <v>58</v>
      </c>
      <c r="F17" s="17">
        <v>14</v>
      </c>
      <c r="G17" s="38"/>
      <c r="H17" s="21"/>
      <c r="I17" s="21"/>
      <c r="J17" s="21"/>
      <c r="K17" s="34"/>
      <c r="L17" s="181">
        <f t="shared" si="10"/>
        <v>0</v>
      </c>
      <c r="M17" s="42" t="str">
        <f t="shared" si="0"/>
        <v>Low Priority Data Gap</v>
      </c>
      <c r="N17" s="43">
        <f t="shared" si="1"/>
        <v>0</v>
      </c>
      <c r="O17" s="43">
        <f t="shared" si="2"/>
        <v>0</v>
      </c>
      <c r="P17" s="44"/>
      <c r="Q17" s="44"/>
      <c r="R17" s="181" t="str">
        <f t="shared" si="8"/>
        <v>0</v>
      </c>
      <c r="S17" s="42" t="str">
        <f t="shared" si="3"/>
        <v>Low Priority Data Gap</v>
      </c>
      <c r="T17" s="295"/>
      <c r="U17" s="216"/>
      <c r="V17" s="216"/>
      <c r="W17" s="216"/>
      <c r="X17" s="216"/>
      <c r="Y17" s="216"/>
      <c r="Z17" s="21"/>
      <c r="AA17" s="21"/>
      <c r="AB17" s="21"/>
      <c r="AC17" s="34"/>
      <c r="AD17" s="181">
        <f t="shared" si="14"/>
        <v>0</v>
      </c>
      <c r="AE17" s="42" t="str">
        <f t="shared" si="4"/>
        <v>Low Priority Data Gap</v>
      </c>
      <c r="AF17" s="43">
        <f t="shared" si="5"/>
        <v>0</v>
      </c>
      <c r="AG17" s="43">
        <f t="shared" si="6"/>
        <v>0</v>
      </c>
      <c r="AH17" s="44"/>
      <c r="AI17" s="44"/>
      <c r="AJ17" s="181" t="str">
        <f t="shared" si="9"/>
        <v>0</v>
      </c>
      <c r="AK17" s="394" t="str">
        <f t="shared" si="19"/>
        <v>Low Priority Data Gap</v>
      </c>
      <c r="AL17" s="296"/>
      <c r="AM17" s="216"/>
      <c r="AN17" s="216"/>
      <c r="AO17" s="216"/>
      <c r="AP17" s="216"/>
      <c r="AQ17" s="216"/>
    </row>
    <row r="18" spans="1:44" ht="387" customHeight="1" thickBot="1">
      <c r="A18" s="29" t="s">
        <v>179</v>
      </c>
      <c r="B18" s="24" t="s">
        <v>38</v>
      </c>
      <c r="C18" s="24"/>
      <c r="D18" s="24" t="s">
        <v>54</v>
      </c>
      <c r="E18" s="16" t="s">
        <v>59</v>
      </c>
      <c r="F18" s="17">
        <v>15</v>
      </c>
      <c r="G18" s="37" t="s">
        <v>272</v>
      </c>
      <c r="H18" s="21"/>
      <c r="I18" s="21"/>
      <c r="J18" s="21"/>
      <c r="K18" s="21"/>
      <c r="L18" s="181">
        <f t="shared" si="10"/>
        <v>0</v>
      </c>
      <c r="M18" s="42" t="str">
        <f t="shared" si="0"/>
        <v>Low Priority Data Gap</v>
      </c>
      <c r="N18" s="43">
        <f t="shared" si="1"/>
        <v>0</v>
      </c>
      <c r="O18" s="43">
        <f t="shared" si="2"/>
        <v>0</v>
      </c>
      <c r="P18" s="44"/>
      <c r="Q18" s="44"/>
      <c r="R18" s="181" t="str">
        <f t="shared" si="8"/>
        <v>0</v>
      </c>
      <c r="S18" s="42" t="str">
        <f t="shared" si="3"/>
        <v>Low Priority Data Gap</v>
      </c>
      <c r="T18" s="295"/>
      <c r="U18" s="216"/>
      <c r="V18" s="216"/>
      <c r="W18" s="216"/>
      <c r="X18" s="216"/>
      <c r="Y18" s="216"/>
      <c r="Z18" s="21"/>
      <c r="AA18" s="21"/>
      <c r="AB18" s="21"/>
      <c r="AC18" s="21"/>
      <c r="AD18" s="181">
        <f t="shared" si="14"/>
        <v>0</v>
      </c>
      <c r="AE18" s="42" t="str">
        <f t="shared" si="4"/>
        <v>Low Priority Data Gap</v>
      </c>
      <c r="AF18" s="43">
        <f t="shared" si="5"/>
        <v>0</v>
      </c>
      <c r="AG18" s="43">
        <f t="shared" si="6"/>
        <v>0</v>
      </c>
      <c r="AH18" s="44"/>
      <c r="AI18" s="44"/>
      <c r="AJ18" s="181" t="str">
        <f t="shared" si="9"/>
        <v>0</v>
      </c>
      <c r="AK18" s="394" t="str">
        <f t="shared" si="19"/>
        <v>Low Priority Data Gap</v>
      </c>
      <c r="AL18" s="296"/>
      <c r="AM18" s="216"/>
      <c r="AN18" s="216"/>
      <c r="AO18" s="216"/>
      <c r="AP18" s="216"/>
      <c r="AQ18" s="216"/>
    </row>
    <row r="19" spans="1:44" ht="88.25" customHeight="1" thickBot="1">
      <c r="A19" s="31" t="s">
        <v>278</v>
      </c>
      <c r="B19" s="24" t="s">
        <v>60</v>
      </c>
      <c r="C19" s="24"/>
      <c r="D19" s="24" t="s">
        <v>39</v>
      </c>
      <c r="E19" s="16" t="s">
        <v>61</v>
      </c>
      <c r="F19" s="17">
        <v>16</v>
      </c>
      <c r="G19" s="38" t="s">
        <v>279</v>
      </c>
      <c r="H19" s="21">
        <v>1</v>
      </c>
      <c r="I19" s="21">
        <v>1</v>
      </c>
      <c r="J19" s="21">
        <v>1</v>
      </c>
      <c r="K19" s="21"/>
      <c r="L19" s="181">
        <f t="shared" si="10"/>
        <v>1</v>
      </c>
      <c r="M19" s="42" t="str">
        <f t="shared" si="0"/>
        <v>Very Low</v>
      </c>
      <c r="N19" s="43">
        <f t="shared" si="1"/>
        <v>1</v>
      </c>
      <c r="O19" s="43">
        <f t="shared" si="2"/>
        <v>1</v>
      </c>
      <c r="P19" s="44">
        <v>3</v>
      </c>
      <c r="Q19" s="44">
        <v>3</v>
      </c>
      <c r="R19" s="181" t="str">
        <f t="shared" si="8"/>
        <v>13</v>
      </c>
      <c r="S19" s="42" t="str">
        <f t="shared" si="3"/>
        <v>Very Low</v>
      </c>
      <c r="T19" s="295" t="s">
        <v>181</v>
      </c>
      <c r="U19" s="300" t="s">
        <v>182</v>
      </c>
      <c r="V19" s="216"/>
      <c r="W19" s="216"/>
      <c r="X19" s="216"/>
      <c r="Y19" s="216"/>
      <c r="Z19" s="21">
        <v>1</v>
      </c>
      <c r="AA19" s="21">
        <v>1</v>
      </c>
      <c r="AB19" s="21">
        <v>1</v>
      </c>
      <c r="AC19" s="21"/>
      <c r="AD19" s="181">
        <f t="shared" si="14"/>
        <v>1</v>
      </c>
      <c r="AE19" s="42" t="str">
        <f t="shared" si="4"/>
        <v>Very Low</v>
      </c>
      <c r="AF19" s="43">
        <f t="shared" si="5"/>
        <v>1</v>
      </c>
      <c r="AG19" s="43">
        <f t="shared" si="6"/>
        <v>1</v>
      </c>
      <c r="AH19" s="44">
        <v>3</v>
      </c>
      <c r="AI19" s="44">
        <v>3</v>
      </c>
      <c r="AJ19" s="181" t="str">
        <f t="shared" si="9"/>
        <v>13</v>
      </c>
      <c r="AK19" s="394" t="str">
        <f t="shared" si="19"/>
        <v>Very Low</v>
      </c>
      <c r="AL19" s="296" t="s">
        <v>181</v>
      </c>
      <c r="AM19" s="300" t="s">
        <v>182</v>
      </c>
      <c r="AN19" s="216"/>
      <c r="AO19" s="216"/>
      <c r="AP19" s="216"/>
      <c r="AQ19" s="216"/>
    </row>
    <row r="20" spans="1:44" ht="116.25" customHeight="1" thickBot="1">
      <c r="A20" s="31" t="s">
        <v>278</v>
      </c>
      <c r="B20" s="24" t="s">
        <v>60</v>
      </c>
      <c r="C20" s="24"/>
      <c r="D20" s="24" t="s">
        <v>39</v>
      </c>
      <c r="E20" s="16" t="s">
        <v>62</v>
      </c>
      <c r="F20" s="17">
        <v>17</v>
      </c>
      <c r="G20" s="38" t="s">
        <v>683</v>
      </c>
      <c r="H20" s="21">
        <v>1</v>
      </c>
      <c r="I20" s="21">
        <v>1</v>
      </c>
      <c r="J20" s="21">
        <v>1</v>
      </c>
      <c r="K20" s="21"/>
      <c r="L20" s="181">
        <f t="shared" si="10"/>
        <v>1</v>
      </c>
      <c r="M20" s="42" t="str">
        <f t="shared" si="0"/>
        <v>Very Low</v>
      </c>
      <c r="N20" s="43">
        <f t="shared" si="1"/>
        <v>1</v>
      </c>
      <c r="O20" s="43">
        <f t="shared" si="2"/>
        <v>1</v>
      </c>
      <c r="P20" s="44">
        <v>3</v>
      </c>
      <c r="Q20" s="44">
        <v>3</v>
      </c>
      <c r="R20" s="181" t="str">
        <f t="shared" si="8"/>
        <v>13</v>
      </c>
      <c r="S20" s="42" t="str">
        <f t="shared" si="3"/>
        <v>Very Low</v>
      </c>
      <c r="T20" s="295" t="s">
        <v>181</v>
      </c>
      <c r="U20" s="300" t="s">
        <v>182</v>
      </c>
      <c r="Z20" s="21">
        <v>1</v>
      </c>
      <c r="AA20" s="21">
        <v>1</v>
      </c>
      <c r="AB20" s="21">
        <v>1</v>
      </c>
      <c r="AC20" s="21"/>
      <c r="AD20" s="181">
        <f t="shared" si="14"/>
        <v>1</v>
      </c>
      <c r="AE20" s="42" t="str">
        <f t="shared" si="4"/>
        <v>Very Low</v>
      </c>
      <c r="AF20" s="43">
        <f t="shared" si="5"/>
        <v>1</v>
      </c>
      <c r="AG20" s="43">
        <f t="shared" si="6"/>
        <v>1</v>
      </c>
      <c r="AH20" s="44">
        <v>3</v>
      </c>
      <c r="AI20" s="44">
        <v>3</v>
      </c>
      <c r="AJ20" s="181" t="str">
        <f t="shared" si="9"/>
        <v>13</v>
      </c>
      <c r="AK20" s="394" t="str">
        <f t="shared" si="19"/>
        <v>Very Low</v>
      </c>
      <c r="AL20" s="296" t="s">
        <v>181</v>
      </c>
      <c r="AM20" s="300" t="s">
        <v>182</v>
      </c>
    </row>
    <row r="21" spans="1:44" ht="261.75" customHeight="1" thickBot="1">
      <c r="A21" s="31" t="s">
        <v>278</v>
      </c>
      <c r="B21" s="24" t="s">
        <v>60</v>
      </c>
      <c r="C21" s="24"/>
      <c r="D21" s="24" t="s">
        <v>39</v>
      </c>
      <c r="E21" s="16" t="s">
        <v>291</v>
      </c>
      <c r="F21" s="17">
        <v>18</v>
      </c>
      <c r="G21" s="38" t="s">
        <v>185</v>
      </c>
      <c r="H21" s="21">
        <v>1</v>
      </c>
      <c r="I21" s="21">
        <v>1</v>
      </c>
      <c r="J21" s="21">
        <v>1</v>
      </c>
      <c r="K21" s="21"/>
      <c r="L21" s="181">
        <f t="shared" si="10"/>
        <v>1</v>
      </c>
      <c r="M21" s="42" t="str">
        <f t="shared" si="0"/>
        <v>Very Low</v>
      </c>
      <c r="N21" s="43">
        <f t="shared" si="1"/>
        <v>1</v>
      </c>
      <c r="O21" s="43">
        <f t="shared" si="2"/>
        <v>1</v>
      </c>
      <c r="P21" s="44">
        <v>3</v>
      </c>
      <c r="Q21" s="44">
        <v>3</v>
      </c>
      <c r="R21" s="181" t="str">
        <f t="shared" si="8"/>
        <v>13</v>
      </c>
      <c r="S21" s="42" t="str">
        <f t="shared" si="3"/>
        <v>Very Low</v>
      </c>
      <c r="T21" s="295" t="s">
        <v>181</v>
      </c>
      <c r="U21" s="300" t="s">
        <v>182</v>
      </c>
      <c r="Z21" s="21">
        <v>1</v>
      </c>
      <c r="AA21" s="21">
        <v>1</v>
      </c>
      <c r="AB21" s="21">
        <v>1</v>
      </c>
      <c r="AC21" s="21"/>
      <c r="AD21" s="181">
        <f t="shared" si="14"/>
        <v>1</v>
      </c>
      <c r="AE21" s="42" t="str">
        <f t="shared" si="4"/>
        <v>Very Low</v>
      </c>
      <c r="AF21" s="43">
        <f t="shared" si="5"/>
        <v>1</v>
      </c>
      <c r="AG21" s="43">
        <f t="shared" si="6"/>
        <v>1</v>
      </c>
      <c r="AH21" s="44">
        <v>3</v>
      </c>
      <c r="AI21" s="44">
        <v>3</v>
      </c>
      <c r="AJ21" s="181" t="str">
        <f t="shared" si="9"/>
        <v>13</v>
      </c>
      <c r="AK21" s="394" t="str">
        <f t="shared" si="19"/>
        <v>Very Low</v>
      </c>
      <c r="AL21" s="296" t="s">
        <v>181</v>
      </c>
      <c r="AM21" s="300" t="s">
        <v>182</v>
      </c>
    </row>
    <row r="22" spans="1:44" ht="175.5" customHeight="1" thickBot="1">
      <c r="A22" s="31" t="s">
        <v>278</v>
      </c>
      <c r="B22" s="24" t="s">
        <v>60</v>
      </c>
      <c r="C22" s="24" t="s">
        <v>60</v>
      </c>
      <c r="D22" s="24" t="s">
        <v>39</v>
      </c>
      <c r="E22" s="16" t="s">
        <v>64</v>
      </c>
      <c r="F22" s="17">
        <v>19</v>
      </c>
      <c r="G22" s="38" t="s">
        <v>292</v>
      </c>
      <c r="H22" s="21">
        <v>-1</v>
      </c>
      <c r="I22" s="21">
        <v>-1</v>
      </c>
      <c r="J22" s="21">
        <v>-1</v>
      </c>
      <c r="K22" s="21"/>
      <c r="L22" s="181">
        <f t="shared" si="10"/>
        <v>-1</v>
      </c>
      <c r="M22" s="42" t="str">
        <f t="shared" si="0"/>
        <v>High Priority Data Gap</v>
      </c>
      <c r="N22" s="43">
        <f t="shared" si="1"/>
        <v>1</v>
      </c>
      <c r="O22" s="43">
        <f t="shared" si="2"/>
        <v>-1</v>
      </c>
      <c r="P22" s="44">
        <v>-1</v>
      </c>
      <c r="Q22" s="44">
        <v>-1</v>
      </c>
      <c r="R22" s="181" t="str">
        <f t="shared" si="8"/>
        <v>-1-1</v>
      </c>
      <c r="S22" s="42" t="str">
        <f t="shared" si="3"/>
        <v>High Priority Data Gap</v>
      </c>
      <c r="T22" s="295"/>
      <c r="U22" s="188" t="s">
        <v>907</v>
      </c>
      <c r="Z22" s="21"/>
      <c r="AA22" s="21"/>
      <c r="AB22" s="21"/>
      <c r="AC22" s="21"/>
      <c r="AD22" s="181">
        <f t="shared" si="14"/>
        <v>0</v>
      </c>
      <c r="AE22" s="42" t="str">
        <f t="shared" si="4"/>
        <v>Low Priority Data Gap</v>
      </c>
      <c r="AF22" s="43">
        <f t="shared" si="5"/>
        <v>0</v>
      </c>
      <c r="AG22" s="43">
        <f t="shared" si="6"/>
        <v>0</v>
      </c>
      <c r="AH22" s="44"/>
      <c r="AI22" s="44"/>
      <c r="AJ22" s="181" t="str">
        <f t="shared" si="9"/>
        <v>0</v>
      </c>
      <c r="AK22" s="394" t="str">
        <f t="shared" si="19"/>
        <v>Low Priority Data Gap</v>
      </c>
      <c r="AL22" s="296"/>
    </row>
    <row r="23" spans="1:44" s="4" customFormat="1" ht="88.25" customHeight="1" thickBot="1">
      <c r="A23" s="31" t="s">
        <v>278</v>
      </c>
      <c r="B23" s="24" t="s">
        <v>60</v>
      </c>
      <c r="C23" s="24" t="s">
        <v>60</v>
      </c>
      <c r="D23" s="24" t="s">
        <v>39</v>
      </c>
      <c r="E23" s="16" t="s">
        <v>65</v>
      </c>
      <c r="F23" s="17">
        <v>20</v>
      </c>
      <c r="G23" s="38" t="s">
        <v>304</v>
      </c>
      <c r="H23" s="21">
        <v>1</v>
      </c>
      <c r="I23" s="21">
        <v>1</v>
      </c>
      <c r="J23" s="21">
        <v>1</v>
      </c>
      <c r="K23" s="21"/>
      <c r="L23" s="181">
        <f t="shared" si="10"/>
        <v>1</v>
      </c>
      <c r="M23" s="42" t="str">
        <f t="shared" si="0"/>
        <v>Very Low</v>
      </c>
      <c r="N23" s="43">
        <f t="shared" si="1"/>
        <v>1</v>
      </c>
      <c r="O23" s="43">
        <f t="shared" si="2"/>
        <v>1</v>
      </c>
      <c r="P23" s="44">
        <v>3</v>
      </c>
      <c r="Q23" s="44">
        <v>3</v>
      </c>
      <c r="R23" s="181" t="str">
        <f t="shared" si="8"/>
        <v>13</v>
      </c>
      <c r="S23" s="42" t="str">
        <f t="shared" si="3"/>
        <v>Very Low</v>
      </c>
      <c r="T23" s="295" t="s">
        <v>181</v>
      </c>
      <c r="U23" s="300" t="s">
        <v>182</v>
      </c>
      <c r="V23" s="188"/>
      <c r="W23" s="188"/>
      <c r="X23" s="188"/>
      <c r="Y23" s="188"/>
      <c r="Z23" s="21">
        <v>1</v>
      </c>
      <c r="AA23" s="21">
        <v>1</v>
      </c>
      <c r="AB23" s="21">
        <v>1</v>
      </c>
      <c r="AC23" s="21"/>
      <c r="AD23" s="181">
        <f t="shared" si="14"/>
        <v>1</v>
      </c>
      <c r="AE23" s="42" t="str">
        <f t="shared" si="4"/>
        <v>Very Low</v>
      </c>
      <c r="AF23" s="43">
        <f t="shared" si="5"/>
        <v>1</v>
      </c>
      <c r="AG23" s="43">
        <f t="shared" si="6"/>
        <v>1</v>
      </c>
      <c r="AH23" s="44">
        <v>3</v>
      </c>
      <c r="AI23" s="44">
        <v>3</v>
      </c>
      <c r="AJ23" s="181" t="str">
        <f t="shared" si="9"/>
        <v>13</v>
      </c>
      <c r="AK23" s="394" t="str">
        <f t="shared" si="19"/>
        <v>Very Low</v>
      </c>
      <c r="AL23" s="296" t="s">
        <v>181</v>
      </c>
      <c r="AM23" s="300" t="s">
        <v>182</v>
      </c>
      <c r="AN23" s="188"/>
      <c r="AO23" s="188"/>
      <c r="AP23" s="188"/>
      <c r="AQ23" s="188"/>
      <c r="AR23" s="12"/>
    </row>
    <row r="24" spans="1:44" s="4" customFormat="1" ht="160.5" customHeight="1" thickBot="1">
      <c r="A24" s="31" t="s">
        <v>314</v>
      </c>
      <c r="B24" s="24" t="s">
        <v>60</v>
      </c>
      <c r="C24" s="24" t="s">
        <v>60</v>
      </c>
      <c r="D24" s="24" t="s">
        <v>54</v>
      </c>
      <c r="E24" s="16" t="s">
        <v>66</v>
      </c>
      <c r="F24" s="17">
        <v>21</v>
      </c>
      <c r="G24" s="38" t="s">
        <v>315</v>
      </c>
      <c r="H24" s="21">
        <v>4</v>
      </c>
      <c r="I24" s="21">
        <v>1</v>
      </c>
      <c r="J24" s="21">
        <v>5</v>
      </c>
      <c r="K24" s="21" t="s">
        <v>164</v>
      </c>
      <c r="L24" s="181">
        <f t="shared" si="10"/>
        <v>10</v>
      </c>
      <c r="M24" s="42" t="str">
        <f t="shared" si="0"/>
        <v>Moderate</v>
      </c>
      <c r="N24" s="43">
        <f t="shared" si="1"/>
        <v>2</v>
      </c>
      <c r="O24" s="43">
        <f t="shared" si="2"/>
        <v>3</v>
      </c>
      <c r="P24" s="44">
        <v>3</v>
      </c>
      <c r="Q24" s="44">
        <v>4</v>
      </c>
      <c r="R24" s="181" t="str">
        <f t="shared" si="8"/>
        <v>34</v>
      </c>
      <c r="S24" s="42" t="str">
        <f t="shared" si="3"/>
        <v>High</v>
      </c>
      <c r="T24" s="295"/>
      <c r="U24" s="188" t="s">
        <v>908</v>
      </c>
      <c r="V24" s="188"/>
      <c r="W24" s="188"/>
      <c r="X24" s="188"/>
      <c r="Y24" s="188"/>
      <c r="Z24" s="21">
        <v>4</v>
      </c>
      <c r="AA24" s="21">
        <v>1</v>
      </c>
      <c r="AB24" s="21">
        <v>5</v>
      </c>
      <c r="AC24" s="21" t="s">
        <v>164</v>
      </c>
      <c r="AD24" s="181">
        <f t="shared" si="14"/>
        <v>10</v>
      </c>
      <c r="AE24" s="42" t="str">
        <f t="shared" si="4"/>
        <v>Moderate</v>
      </c>
      <c r="AF24" s="43">
        <f t="shared" si="5"/>
        <v>2</v>
      </c>
      <c r="AG24" s="43">
        <f t="shared" si="6"/>
        <v>3</v>
      </c>
      <c r="AH24" s="44">
        <v>3</v>
      </c>
      <c r="AI24" s="44">
        <v>4</v>
      </c>
      <c r="AJ24" s="181" t="str">
        <f t="shared" si="9"/>
        <v>34</v>
      </c>
      <c r="AK24" s="394" t="str">
        <f t="shared" si="19"/>
        <v>High</v>
      </c>
      <c r="AL24" s="296"/>
      <c r="AM24" s="188" t="s">
        <v>908</v>
      </c>
      <c r="AN24" s="188"/>
      <c r="AO24" s="188"/>
      <c r="AP24" s="188"/>
      <c r="AQ24" s="188"/>
      <c r="AR24" s="12"/>
    </row>
    <row r="25" spans="1:44" s="4" customFormat="1" ht="286.5" customHeight="1" thickBot="1">
      <c r="A25" s="31" t="s">
        <v>314</v>
      </c>
      <c r="B25" s="24" t="s">
        <v>60</v>
      </c>
      <c r="C25" s="24" t="s">
        <v>60</v>
      </c>
      <c r="D25" s="24" t="s">
        <v>54</v>
      </c>
      <c r="E25" s="16" t="s">
        <v>67</v>
      </c>
      <c r="F25" s="17">
        <v>22</v>
      </c>
      <c r="G25" s="38" t="s">
        <v>315</v>
      </c>
      <c r="H25" s="21">
        <v>4</v>
      </c>
      <c r="I25" s="21">
        <v>5</v>
      </c>
      <c r="J25" s="21">
        <v>5</v>
      </c>
      <c r="K25" s="21" t="s">
        <v>172</v>
      </c>
      <c r="L25" s="181">
        <f t="shared" si="10"/>
        <v>25</v>
      </c>
      <c r="M25" s="42" t="str">
        <f t="shared" si="0"/>
        <v>Very High</v>
      </c>
      <c r="N25" s="43">
        <f t="shared" si="1"/>
        <v>5</v>
      </c>
      <c r="O25" s="43">
        <f t="shared" si="2"/>
        <v>5</v>
      </c>
      <c r="P25" s="44">
        <v>3</v>
      </c>
      <c r="Q25" s="44">
        <v>4</v>
      </c>
      <c r="R25" s="181" t="str">
        <f t="shared" si="8"/>
        <v>54</v>
      </c>
      <c r="S25" s="42" t="str">
        <f t="shared" si="3"/>
        <v>Very High</v>
      </c>
      <c r="T25" s="295"/>
      <c r="U25" s="188" t="s">
        <v>909</v>
      </c>
      <c r="V25" s="188"/>
      <c r="W25" s="188"/>
      <c r="X25" s="188"/>
      <c r="Y25" s="188"/>
      <c r="Z25" s="21">
        <v>4</v>
      </c>
      <c r="AA25" s="21">
        <v>5</v>
      </c>
      <c r="AB25" s="21">
        <v>5</v>
      </c>
      <c r="AC25" s="21" t="s">
        <v>172</v>
      </c>
      <c r="AD25" s="181">
        <f t="shared" si="14"/>
        <v>25</v>
      </c>
      <c r="AE25" s="42" t="str">
        <f t="shared" si="4"/>
        <v>Very High</v>
      </c>
      <c r="AF25" s="43">
        <f t="shared" si="5"/>
        <v>5</v>
      </c>
      <c r="AG25" s="43">
        <f t="shared" si="6"/>
        <v>5</v>
      </c>
      <c r="AH25" s="44">
        <v>3</v>
      </c>
      <c r="AI25" s="44">
        <v>4</v>
      </c>
      <c r="AJ25" s="181" t="str">
        <f t="shared" si="9"/>
        <v>54</v>
      </c>
      <c r="AK25" s="394" t="str">
        <f t="shared" si="19"/>
        <v>Very High</v>
      </c>
      <c r="AL25" s="296"/>
      <c r="AM25" s="188" t="s">
        <v>909</v>
      </c>
      <c r="AN25" s="188"/>
      <c r="AO25" s="188"/>
      <c r="AP25" s="188"/>
      <c r="AQ25" s="188"/>
      <c r="AR25" s="12"/>
    </row>
    <row r="26" spans="1:44" s="4" customFormat="1" ht="88.25" customHeight="1" thickBot="1">
      <c r="A26" s="31" t="s">
        <v>326</v>
      </c>
      <c r="B26" s="24" t="s">
        <v>60</v>
      </c>
      <c r="C26" s="24" t="s">
        <v>60</v>
      </c>
      <c r="D26" s="24" t="s">
        <v>54</v>
      </c>
      <c r="E26" s="16" t="s">
        <v>69</v>
      </c>
      <c r="F26" s="17">
        <v>23</v>
      </c>
      <c r="G26" s="38"/>
      <c r="H26" s="21"/>
      <c r="I26" s="21"/>
      <c r="J26" s="21"/>
      <c r="K26" s="21"/>
      <c r="L26" s="181">
        <f t="shared" si="10"/>
        <v>0</v>
      </c>
      <c r="M26" s="42" t="str">
        <f t="shared" si="0"/>
        <v>Low Priority Data Gap</v>
      </c>
      <c r="N26" s="43">
        <f t="shared" si="1"/>
        <v>0</v>
      </c>
      <c r="O26" s="43">
        <f t="shared" si="2"/>
        <v>0</v>
      </c>
      <c r="P26" s="44"/>
      <c r="Q26" s="44"/>
      <c r="R26" s="181" t="str">
        <f t="shared" si="8"/>
        <v>0</v>
      </c>
      <c r="S26" s="42" t="str">
        <f t="shared" si="3"/>
        <v>Low Priority Data Gap</v>
      </c>
      <c r="T26" s="295"/>
      <c r="U26" s="188"/>
      <c r="V26" s="188"/>
      <c r="W26" s="188"/>
      <c r="X26" s="188"/>
      <c r="Y26" s="188"/>
      <c r="Z26" s="21"/>
      <c r="AA26" s="21"/>
      <c r="AB26" s="21"/>
      <c r="AC26" s="21"/>
      <c r="AD26" s="181">
        <f t="shared" si="14"/>
        <v>0</v>
      </c>
      <c r="AE26" s="42" t="str">
        <f t="shared" si="4"/>
        <v>Low Priority Data Gap</v>
      </c>
      <c r="AF26" s="43">
        <f t="shared" si="5"/>
        <v>0</v>
      </c>
      <c r="AG26" s="43">
        <f t="shared" si="6"/>
        <v>0</v>
      </c>
      <c r="AH26" s="44"/>
      <c r="AI26" s="44"/>
      <c r="AJ26" s="181" t="str">
        <f t="shared" si="9"/>
        <v>0</v>
      </c>
      <c r="AK26" s="394" t="str">
        <f t="shared" si="19"/>
        <v>Low Priority Data Gap</v>
      </c>
      <c r="AL26" s="296"/>
      <c r="AM26" s="188"/>
      <c r="AN26" s="188"/>
      <c r="AO26" s="188"/>
      <c r="AP26" s="188"/>
      <c r="AQ26" s="188"/>
      <c r="AR26" s="12"/>
    </row>
    <row r="27" spans="1:44" ht="88.25" customHeight="1" thickBot="1">
      <c r="A27" s="31" t="s">
        <v>326</v>
      </c>
      <c r="B27" s="24" t="s">
        <v>60</v>
      </c>
      <c r="C27" s="24" t="s">
        <v>60</v>
      </c>
      <c r="D27" s="24" t="s">
        <v>54</v>
      </c>
      <c r="E27" s="16" t="s">
        <v>71</v>
      </c>
      <c r="F27" s="17">
        <v>24</v>
      </c>
      <c r="G27" s="38"/>
      <c r="H27" s="21"/>
      <c r="I27" s="21"/>
      <c r="J27" s="21"/>
      <c r="K27" s="21"/>
      <c r="L27" s="181">
        <f t="shared" si="10"/>
        <v>0</v>
      </c>
      <c r="M27" s="42" t="str">
        <f t="shared" si="0"/>
        <v>Low Priority Data Gap</v>
      </c>
      <c r="N27" s="43">
        <f t="shared" si="1"/>
        <v>0</v>
      </c>
      <c r="O27" s="43">
        <f t="shared" si="2"/>
        <v>0</v>
      </c>
      <c r="P27" s="44"/>
      <c r="Q27" s="44"/>
      <c r="R27" s="181" t="str">
        <f t="shared" si="8"/>
        <v>0</v>
      </c>
      <c r="S27" s="42" t="str">
        <f t="shared" si="3"/>
        <v>Low Priority Data Gap</v>
      </c>
      <c r="T27" s="295"/>
      <c r="Z27" s="21"/>
      <c r="AA27" s="21"/>
      <c r="AB27" s="21"/>
      <c r="AC27" s="21"/>
      <c r="AD27" s="181">
        <f t="shared" si="14"/>
        <v>0</v>
      </c>
      <c r="AE27" s="42" t="str">
        <f t="shared" si="4"/>
        <v>Low Priority Data Gap</v>
      </c>
      <c r="AF27" s="43">
        <f t="shared" si="5"/>
        <v>0</v>
      </c>
      <c r="AG27" s="43">
        <f t="shared" si="6"/>
        <v>0</v>
      </c>
      <c r="AH27" s="44"/>
      <c r="AI27" s="44"/>
      <c r="AJ27" s="181" t="str">
        <f t="shared" si="9"/>
        <v>0</v>
      </c>
      <c r="AK27" s="394" t="str">
        <f t="shared" si="19"/>
        <v>Low Priority Data Gap</v>
      </c>
      <c r="AL27" s="296"/>
    </row>
    <row r="28" spans="1:44" ht="88.25" customHeight="1" thickBot="1">
      <c r="A28" s="31" t="s">
        <v>278</v>
      </c>
      <c r="B28" s="24" t="s">
        <v>60</v>
      </c>
      <c r="C28" s="24" t="s">
        <v>60</v>
      </c>
      <c r="D28" s="24" t="s">
        <v>47</v>
      </c>
      <c r="E28" s="16" t="s">
        <v>72</v>
      </c>
      <c r="F28" s="17">
        <v>25</v>
      </c>
      <c r="G28" s="38" t="s">
        <v>329</v>
      </c>
      <c r="H28" s="21">
        <v>-1</v>
      </c>
      <c r="I28" s="21">
        <v>-1</v>
      </c>
      <c r="J28" s="21">
        <v>-1</v>
      </c>
      <c r="K28" s="21"/>
      <c r="L28" s="181">
        <f t="shared" si="10"/>
        <v>-1</v>
      </c>
      <c r="M28" s="42" t="str">
        <f t="shared" si="0"/>
        <v>High Priority Data Gap</v>
      </c>
      <c r="N28" s="43">
        <f t="shared" si="1"/>
        <v>1</v>
      </c>
      <c r="O28" s="43">
        <f t="shared" si="2"/>
        <v>-1</v>
      </c>
      <c r="P28" s="44">
        <v>-1</v>
      </c>
      <c r="Q28" s="44">
        <v>-1</v>
      </c>
      <c r="R28" s="181" t="str">
        <f t="shared" si="8"/>
        <v>-1-1</v>
      </c>
      <c r="S28" s="42" t="str">
        <f t="shared" si="3"/>
        <v>High Priority Data Gap</v>
      </c>
      <c r="T28" s="295"/>
      <c r="U28" s="188" t="s">
        <v>910</v>
      </c>
      <c r="V28" s="188" t="s">
        <v>782</v>
      </c>
      <c r="Z28" s="21"/>
      <c r="AA28" s="21"/>
      <c r="AB28" s="21"/>
      <c r="AC28" s="21"/>
      <c r="AD28" s="181">
        <f t="shared" si="14"/>
        <v>0</v>
      </c>
      <c r="AE28" s="42" t="str">
        <f t="shared" si="4"/>
        <v>Low Priority Data Gap</v>
      </c>
      <c r="AF28" s="43">
        <f t="shared" si="5"/>
        <v>0</v>
      </c>
      <c r="AG28" s="43">
        <f t="shared" si="6"/>
        <v>0</v>
      </c>
      <c r="AH28" s="44"/>
      <c r="AI28" s="44"/>
      <c r="AJ28" s="181" t="str">
        <f t="shared" si="9"/>
        <v>0</v>
      </c>
      <c r="AK28" s="394" t="str">
        <f t="shared" si="19"/>
        <v>Low Priority Data Gap</v>
      </c>
      <c r="AL28" s="296"/>
      <c r="AM28" s="188" t="s">
        <v>911</v>
      </c>
    </row>
    <row r="29" spans="1:44" ht="240" customHeight="1" thickBot="1">
      <c r="A29" s="31" t="s">
        <v>278</v>
      </c>
      <c r="B29" s="24" t="s">
        <v>60</v>
      </c>
      <c r="C29" s="24"/>
      <c r="D29" s="24" t="s">
        <v>54</v>
      </c>
      <c r="E29" s="16" t="s">
        <v>73</v>
      </c>
      <c r="F29" s="17">
        <v>26</v>
      </c>
      <c r="G29" s="38" t="s">
        <v>337</v>
      </c>
      <c r="H29" s="21"/>
      <c r="I29" s="21"/>
      <c r="J29" s="21"/>
      <c r="K29" s="34"/>
      <c r="L29" s="181">
        <f t="shared" si="10"/>
        <v>0</v>
      </c>
      <c r="M29" s="42" t="str">
        <f t="shared" si="0"/>
        <v>Low Priority Data Gap</v>
      </c>
      <c r="N29" s="43">
        <f t="shared" si="1"/>
        <v>0</v>
      </c>
      <c r="O29" s="43">
        <f t="shared" si="2"/>
        <v>0</v>
      </c>
      <c r="P29" s="44"/>
      <c r="Q29" s="44"/>
      <c r="R29" s="181" t="str">
        <f t="shared" si="8"/>
        <v>0</v>
      </c>
      <c r="S29" s="42" t="str">
        <f t="shared" si="3"/>
        <v>Low Priority Data Gap</v>
      </c>
      <c r="T29" s="295"/>
      <c r="Z29" s="21"/>
      <c r="AA29" s="21"/>
      <c r="AB29" s="21"/>
      <c r="AC29" s="34"/>
      <c r="AD29" s="181">
        <f t="shared" si="14"/>
        <v>0</v>
      </c>
      <c r="AE29" s="42" t="str">
        <f t="shared" si="4"/>
        <v>Low Priority Data Gap</v>
      </c>
      <c r="AF29" s="43">
        <f t="shared" si="5"/>
        <v>0</v>
      </c>
      <c r="AG29" s="43">
        <f t="shared" si="6"/>
        <v>0</v>
      </c>
      <c r="AH29" s="44"/>
      <c r="AI29" s="44"/>
      <c r="AJ29" s="181" t="str">
        <f t="shared" si="9"/>
        <v>0</v>
      </c>
      <c r="AK29" s="394" t="str">
        <f t="shared" si="19"/>
        <v>Low Priority Data Gap</v>
      </c>
      <c r="AL29" s="296"/>
    </row>
    <row r="30" spans="1:44" ht="120" customHeight="1" thickBot="1">
      <c r="A30" s="31" t="s">
        <v>278</v>
      </c>
      <c r="B30" s="24" t="s">
        <v>60</v>
      </c>
      <c r="C30" s="24"/>
      <c r="D30" s="24" t="s">
        <v>54</v>
      </c>
      <c r="E30" s="16" t="s">
        <v>74</v>
      </c>
      <c r="F30" s="17">
        <v>27</v>
      </c>
      <c r="G30" s="38" t="s">
        <v>265</v>
      </c>
      <c r="H30" s="21"/>
      <c r="I30" s="21"/>
      <c r="J30" s="21"/>
      <c r="K30" s="21"/>
      <c r="L30" s="181">
        <f t="shared" si="10"/>
        <v>0</v>
      </c>
      <c r="M30" s="42" t="str">
        <f t="shared" si="0"/>
        <v>Low Priority Data Gap</v>
      </c>
      <c r="N30" s="43">
        <f t="shared" si="1"/>
        <v>0</v>
      </c>
      <c r="O30" s="43">
        <f t="shared" si="2"/>
        <v>0</v>
      </c>
      <c r="P30" s="44"/>
      <c r="Q30" s="44"/>
      <c r="R30" s="181" t="str">
        <f t="shared" si="8"/>
        <v>0</v>
      </c>
      <c r="S30" s="42" t="str">
        <f t="shared" si="3"/>
        <v>Low Priority Data Gap</v>
      </c>
      <c r="T30" s="295"/>
      <c r="Z30" s="21"/>
      <c r="AA30" s="21"/>
      <c r="AB30" s="21"/>
      <c r="AC30" s="21"/>
      <c r="AD30" s="181">
        <f t="shared" si="14"/>
        <v>0</v>
      </c>
      <c r="AE30" s="42" t="str">
        <f t="shared" si="4"/>
        <v>Low Priority Data Gap</v>
      </c>
      <c r="AF30" s="43">
        <f t="shared" si="5"/>
        <v>0</v>
      </c>
      <c r="AG30" s="43">
        <f t="shared" si="6"/>
        <v>0</v>
      </c>
      <c r="AH30" s="44"/>
      <c r="AI30" s="44"/>
      <c r="AJ30" s="181" t="str">
        <f t="shared" si="9"/>
        <v>0</v>
      </c>
      <c r="AK30" s="394" t="str">
        <f t="shared" si="19"/>
        <v>Low Priority Data Gap</v>
      </c>
      <c r="AL30" s="296"/>
    </row>
    <row r="31" spans="1:44" ht="105" customHeight="1" thickBot="1">
      <c r="A31" s="31" t="s">
        <v>278</v>
      </c>
      <c r="B31" s="24" t="s">
        <v>60</v>
      </c>
      <c r="C31" s="24"/>
      <c r="D31" s="24" t="s">
        <v>54</v>
      </c>
      <c r="E31" s="16" t="s">
        <v>75</v>
      </c>
      <c r="F31" s="17">
        <v>28</v>
      </c>
      <c r="G31" s="38" t="s">
        <v>339</v>
      </c>
      <c r="H31" s="21"/>
      <c r="I31" s="21"/>
      <c r="J31" s="21"/>
      <c r="K31" s="21"/>
      <c r="L31" s="181">
        <f t="shared" si="10"/>
        <v>0</v>
      </c>
      <c r="M31" s="42" t="str">
        <f t="shared" si="0"/>
        <v>Low Priority Data Gap</v>
      </c>
      <c r="N31" s="43">
        <f t="shared" si="1"/>
        <v>0</v>
      </c>
      <c r="O31" s="43">
        <f t="shared" si="2"/>
        <v>0</v>
      </c>
      <c r="P31" s="44"/>
      <c r="Q31" s="44"/>
      <c r="R31" s="181" t="str">
        <f t="shared" si="8"/>
        <v>0</v>
      </c>
      <c r="S31" s="42" t="str">
        <f t="shared" si="3"/>
        <v>Low Priority Data Gap</v>
      </c>
      <c r="T31" s="295"/>
      <c r="Z31" s="21"/>
      <c r="AA31" s="21"/>
      <c r="AB31" s="21"/>
      <c r="AC31" s="21"/>
      <c r="AD31" s="181">
        <f t="shared" si="14"/>
        <v>0</v>
      </c>
      <c r="AE31" s="42" t="str">
        <f t="shared" si="4"/>
        <v>Low Priority Data Gap</v>
      </c>
      <c r="AF31" s="43">
        <f t="shared" si="5"/>
        <v>0</v>
      </c>
      <c r="AG31" s="43">
        <f t="shared" si="6"/>
        <v>0</v>
      </c>
      <c r="AH31" s="44"/>
      <c r="AI31" s="44"/>
      <c r="AJ31" s="181" t="str">
        <f t="shared" si="9"/>
        <v>0</v>
      </c>
      <c r="AK31" s="394" t="str">
        <f t="shared" si="19"/>
        <v>Low Priority Data Gap</v>
      </c>
      <c r="AL31" s="296"/>
    </row>
    <row r="32" spans="1:44" ht="372.75" customHeight="1" thickBot="1">
      <c r="A32" s="31" t="s">
        <v>278</v>
      </c>
      <c r="B32" s="24" t="s">
        <v>60</v>
      </c>
      <c r="C32" s="24"/>
      <c r="D32" s="24" t="s">
        <v>54</v>
      </c>
      <c r="E32" s="16" t="s">
        <v>76</v>
      </c>
      <c r="F32" s="17">
        <v>29</v>
      </c>
      <c r="G32" s="38" t="s">
        <v>340</v>
      </c>
      <c r="H32" s="21"/>
      <c r="I32" s="21"/>
      <c r="J32" s="21"/>
      <c r="K32" s="21"/>
      <c r="L32" s="181">
        <f t="shared" si="10"/>
        <v>0</v>
      </c>
      <c r="M32" s="42" t="str">
        <f t="shared" si="0"/>
        <v>Low Priority Data Gap</v>
      </c>
      <c r="N32" s="43">
        <f t="shared" si="1"/>
        <v>0</v>
      </c>
      <c r="O32" s="43">
        <f t="shared" si="2"/>
        <v>0</v>
      </c>
      <c r="P32" s="44"/>
      <c r="Q32" s="44"/>
      <c r="R32" s="181" t="str">
        <f t="shared" si="8"/>
        <v>0</v>
      </c>
      <c r="S32" s="42" t="str">
        <f t="shared" si="3"/>
        <v>Low Priority Data Gap</v>
      </c>
      <c r="T32" s="295"/>
      <c r="Z32" s="21"/>
      <c r="AA32" s="21"/>
      <c r="AB32" s="21"/>
      <c r="AC32" s="21"/>
      <c r="AD32" s="181">
        <f t="shared" si="14"/>
        <v>0</v>
      </c>
      <c r="AE32" s="42" t="str">
        <f t="shared" si="4"/>
        <v>Low Priority Data Gap</v>
      </c>
      <c r="AF32" s="43">
        <f t="shared" si="5"/>
        <v>0</v>
      </c>
      <c r="AG32" s="43">
        <f t="shared" si="6"/>
        <v>0</v>
      </c>
      <c r="AH32" s="44"/>
      <c r="AI32" s="44"/>
      <c r="AJ32" s="181" t="str">
        <f t="shared" si="9"/>
        <v>0</v>
      </c>
      <c r="AK32" s="394" t="str">
        <f t="shared" si="19"/>
        <v>Low Priority Data Gap</v>
      </c>
      <c r="AL32" s="296"/>
    </row>
    <row r="33" spans="1:39" ht="120.75" customHeight="1" thickBot="1">
      <c r="A33" s="29" t="s">
        <v>212</v>
      </c>
      <c r="B33" s="24" t="s">
        <v>77</v>
      </c>
      <c r="C33" s="24"/>
      <c r="D33" s="24" t="s">
        <v>39</v>
      </c>
      <c r="E33" s="16" t="s">
        <v>78</v>
      </c>
      <c r="F33" s="17">
        <v>30</v>
      </c>
      <c r="G33" s="38" t="s">
        <v>343</v>
      </c>
      <c r="H33" s="21"/>
      <c r="I33" s="21"/>
      <c r="J33" s="21"/>
      <c r="K33" s="34"/>
      <c r="L33" s="181">
        <f t="shared" si="10"/>
        <v>0</v>
      </c>
      <c r="M33" s="42" t="str">
        <f t="shared" si="0"/>
        <v>Low Priority Data Gap</v>
      </c>
      <c r="N33" s="43">
        <f t="shared" si="1"/>
        <v>0</v>
      </c>
      <c r="O33" s="43">
        <f t="shared" si="2"/>
        <v>0</v>
      </c>
      <c r="P33" s="44"/>
      <c r="Q33" s="44"/>
      <c r="R33" s="181" t="str">
        <f t="shared" si="8"/>
        <v>0</v>
      </c>
      <c r="S33" s="42" t="str">
        <f t="shared" si="3"/>
        <v>Low Priority Data Gap</v>
      </c>
      <c r="T33" s="295"/>
      <c r="Z33" s="21"/>
      <c r="AA33" s="21"/>
      <c r="AB33" s="21"/>
      <c r="AC33" s="34"/>
      <c r="AD33" s="181">
        <f t="shared" si="14"/>
        <v>0</v>
      </c>
      <c r="AE33" s="42" t="str">
        <f t="shared" si="4"/>
        <v>Low Priority Data Gap</v>
      </c>
      <c r="AF33" s="43">
        <f t="shared" si="5"/>
        <v>0</v>
      </c>
      <c r="AG33" s="43">
        <f t="shared" si="6"/>
        <v>0</v>
      </c>
      <c r="AH33" s="44"/>
      <c r="AI33" s="44"/>
      <c r="AJ33" s="181" t="str">
        <f t="shared" si="9"/>
        <v>0</v>
      </c>
      <c r="AK33" s="394" t="str">
        <f t="shared" si="19"/>
        <v>Low Priority Data Gap</v>
      </c>
      <c r="AL33" s="296"/>
    </row>
    <row r="34" spans="1:39" ht="88.25" customHeight="1" thickBot="1">
      <c r="A34" s="29" t="s">
        <v>326</v>
      </c>
      <c r="B34" s="24" t="s">
        <v>77</v>
      </c>
      <c r="C34" s="24"/>
      <c r="D34" s="24" t="s">
        <v>39</v>
      </c>
      <c r="E34" s="18" t="s">
        <v>79</v>
      </c>
      <c r="F34" s="17">
        <v>31</v>
      </c>
      <c r="G34" s="38"/>
      <c r="H34" s="21"/>
      <c r="I34" s="21"/>
      <c r="J34" s="21"/>
      <c r="K34" s="34"/>
      <c r="L34" s="181">
        <f t="shared" si="10"/>
        <v>0</v>
      </c>
      <c r="M34" s="42" t="str">
        <f t="shared" si="0"/>
        <v>Low Priority Data Gap</v>
      </c>
      <c r="N34" s="43">
        <f t="shared" si="1"/>
        <v>0</v>
      </c>
      <c r="O34" s="43">
        <f t="shared" si="2"/>
        <v>0</v>
      </c>
      <c r="P34" s="44"/>
      <c r="Q34" s="44"/>
      <c r="R34" s="181" t="str">
        <f t="shared" si="8"/>
        <v>0</v>
      </c>
      <c r="S34" s="42" t="str">
        <f t="shared" si="3"/>
        <v>Low Priority Data Gap</v>
      </c>
      <c r="T34" s="295"/>
      <c r="Z34" s="21"/>
      <c r="AA34" s="21"/>
      <c r="AB34" s="21"/>
      <c r="AC34" s="34"/>
      <c r="AD34" s="181">
        <f t="shared" si="14"/>
        <v>0</v>
      </c>
      <c r="AE34" s="42" t="str">
        <f t="shared" si="4"/>
        <v>Low Priority Data Gap</v>
      </c>
      <c r="AF34" s="43">
        <f t="shared" si="5"/>
        <v>0</v>
      </c>
      <c r="AG34" s="43">
        <f t="shared" si="6"/>
        <v>0</v>
      </c>
      <c r="AH34" s="44"/>
      <c r="AI34" s="44"/>
      <c r="AJ34" s="181" t="str">
        <f t="shared" si="9"/>
        <v>0</v>
      </c>
      <c r="AK34" s="394" t="str">
        <f t="shared" si="19"/>
        <v>Low Priority Data Gap</v>
      </c>
      <c r="AL34" s="296"/>
    </row>
    <row r="35" spans="1:39" ht="258" customHeight="1" thickBot="1">
      <c r="A35" s="29" t="s">
        <v>212</v>
      </c>
      <c r="B35" s="24" t="s">
        <v>77</v>
      </c>
      <c r="C35" s="24"/>
      <c r="D35" s="24" t="s">
        <v>39</v>
      </c>
      <c r="E35" s="18" t="s">
        <v>80</v>
      </c>
      <c r="F35" s="17">
        <v>32</v>
      </c>
      <c r="G35" s="38" t="s">
        <v>349</v>
      </c>
      <c r="H35" s="21">
        <v>1</v>
      </c>
      <c r="I35" s="21">
        <v>1</v>
      </c>
      <c r="J35" s="21">
        <v>1</v>
      </c>
      <c r="K35" s="21"/>
      <c r="L35" s="181">
        <f t="shared" si="10"/>
        <v>1</v>
      </c>
      <c r="M35" s="42" t="str">
        <f t="shared" si="0"/>
        <v>Very Low</v>
      </c>
      <c r="N35" s="43">
        <f t="shared" si="1"/>
        <v>1</v>
      </c>
      <c r="O35" s="43">
        <f t="shared" si="2"/>
        <v>1</v>
      </c>
      <c r="P35" s="44">
        <v>3</v>
      </c>
      <c r="Q35" s="44">
        <v>3</v>
      </c>
      <c r="R35" s="181" t="str">
        <f t="shared" si="8"/>
        <v>13</v>
      </c>
      <c r="S35" s="42" t="str">
        <f t="shared" si="3"/>
        <v>Very Low</v>
      </c>
      <c r="T35" s="295" t="s">
        <v>181</v>
      </c>
      <c r="U35" s="300" t="s">
        <v>182</v>
      </c>
      <c r="Z35" s="21">
        <v>1</v>
      </c>
      <c r="AA35" s="21">
        <v>1</v>
      </c>
      <c r="AB35" s="21">
        <v>1</v>
      </c>
      <c r="AC35" s="21"/>
      <c r="AD35" s="181">
        <f t="shared" si="14"/>
        <v>1</v>
      </c>
      <c r="AE35" s="42" t="str">
        <f t="shared" si="4"/>
        <v>Very Low</v>
      </c>
      <c r="AF35" s="43">
        <f t="shared" si="5"/>
        <v>1</v>
      </c>
      <c r="AG35" s="43">
        <f t="shared" si="6"/>
        <v>1</v>
      </c>
      <c r="AH35" s="44">
        <v>3</v>
      </c>
      <c r="AI35" s="44">
        <v>3</v>
      </c>
      <c r="AJ35" s="181" t="str">
        <f t="shared" si="9"/>
        <v>13</v>
      </c>
      <c r="AK35" s="394" t="str">
        <f t="shared" si="19"/>
        <v>Very Low</v>
      </c>
      <c r="AL35" s="296" t="s">
        <v>181</v>
      </c>
      <c r="AM35" s="300" t="s">
        <v>182</v>
      </c>
    </row>
    <row r="36" spans="1:39" ht="210" customHeight="1" thickBot="1">
      <c r="A36" s="29" t="s">
        <v>212</v>
      </c>
      <c r="B36" s="24" t="s">
        <v>77</v>
      </c>
      <c r="C36" s="24" t="s">
        <v>77</v>
      </c>
      <c r="D36" s="24" t="s">
        <v>39</v>
      </c>
      <c r="E36" s="18" t="s">
        <v>81</v>
      </c>
      <c r="F36" s="17">
        <v>33</v>
      </c>
      <c r="G36" s="38" t="s">
        <v>912</v>
      </c>
      <c r="H36" s="21">
        <v>1</v>
      </c>
      <c r="I36" s="21">
        <v>1</v>
      </c>
      <c r="J36" s="21">
        <v>1</v>
      </c>
      <c r="K36" s="34" t="s">
        <v>172</v>
      </c>
      <c r="L36" s="181">
        <f t="shared" si="10"/>
        <v>1</v>
      </c>
      <c r="M36" s="42" t="str">
        <f t="shared" ref="M36:M67" si="20">VLOOKUP(N36*J36,biorisk,3,FALSE)</f>
        <v>Very Low</v>
      </c>
      <c r="N36" s="43">
        <f t="shared" ref="N36:N67" si="21">VLOOKUP(H36*I36,likelihood,2,FALSE)</f>
        <v>1</v>
      </c>
      <c r="O36" s="43">
        <f t="shared" ref="O36:O67" si="22">VLOOKUP(N36*J36,biorisk,2,FALSE)</f>
        <v>1</v>
      </c>
      <c r="P36" s="44">
        <v>3</v>
      </c>
      <c r="Q36" s="44">
        <v>3</v>
      </c>
      <c r="R36" s="181" t="str">
        <f t="shared" si="8"/>
        <v>13</v>
      </c>
      <c r="S36" s="42" t="str">
        <f t="shared" ref="S36:S67" si="23">VLOOKUP(O36&amp;Q36,futurerisk,3,FALSE)</f>
        <v>Very Low</v>
      </c>
      <c r="T36" s="295"/>
      <c r="U36" s="188" t="s">
        <v>913</v>
      </c>
      <c r="Z36" s="21">
        <v>1</v>
      </c>
      <c r="AA36" s="21">
        <v>1</v>
      </c>
      <c r="AB36" s="21">
        <v>1</v>
      </c>
      <c r="AC36" s="34" t="s">
        <v>172</v>
      </c>
      <c r="AD36" s="181">
        <f t="shared" si="14"/>
        <v>1</v>
      </c>
      <c r="AE36" s="42" t="str">
        <f t="shared" ref="AE36:AE67" si="24">VLOOKUP(AF36*AB36,biorisk,3,FALSE)</f>
        <v>Very Low</v>
      </c>
      <c r="AF36" s="43">
        <f t="shared" ref="AF36:AF67" si="25">VLOOKUP(Z36*AA36,likelihood,2,FALSE)</f>
        <v>1</v>
      </c>
      <c r="AG36" s="43">
        <f t="shared" ref="AG36:AG67" si="26">VLOOKUP(AF36*AB36,biorisk,2,FALSE)</f>
        <v>1</v>
      </c>
      <c r="AH36" s="44">
        <v>3</v>
      </c>
      <c r="AI36" s="44">
        <v>3</v>
      </c>
      <c r="AJ36" s="181" t="str">
        <f t="shared" si="9"/>
        <v>13</v>
      </c>
      <c r="AK36" s="394" t="str">
        <f t="shared" si="19"/>
        <v>Very Low</v>
      </c>
      <c r="AL36" s="296"/>
      <c r="AM36" s="188" t="s">
        <v>913</v>
      </c>
    </row>
    <row r="37" spans="1:39" ht="118.5" customHeight="1" thickBot="1">
      <c r="A37" s="29" t="s">
        <v>212</v>
      </c>
      <c r="B37" s="24" t="s">
        <v>77</v>
      </c>
      <c r="C37" s="24" t="s">
        <v>77</v>
      </c>
      <c r="D37" s="24" t="s">
        <v>39</v>
      </c>
      <c r="E37" s="18" t="s">
        <v>82</v>
      </c>
      <c r="F37" s="17">
        <v>34</v>
      </c>
      <c r="G37" s="38" t="s">
        <v>370</v>
      </c>
      <c r="H37" s="21">
        <v>1</v>
      </c>
      <c r="I37" s="21">
        <v>1</v>
      </c>
      <c r="J37" s="21">
        <v>1</v>
      </c>
      <c r="K37" s="21"/>
      <c r="L37" s="181">
        <f t="shared" si="10"/>
        <v>1</v>
      </c>
      <c r="M37" s="42" t="str">
        <f t="shared" si="20"/>
        <v>Very Low</v>
      </c>
      <c r="N37" s="43">
        <f t="shared" si="21"/>
        <v>1</v>
      </c>
      <c r="O37" s="43">
        <f t="shared" si="22"/>
        <v>1</v>
      </c>
      <c r="P37" s="44">
        <v>3</v>
      </c>
      <c r="Q37" s="44">
        <v>3</v>
      </c>
      <c r="R37" s="181" t="str">
        <f t="shared" si="8"/>
        <v>13</v>
      </c>
      <c r="S37" s="42" t="str">
        <f t="shared" si="23"/>
        <v>Very Low</v>
      </c>
      <c r="T37" s="295" t="s">
        <v>181</v>
      </c>
      <c r="U37" s="300" t="s">
        <v>182</v>
      </c>
      <c r="Z37" s="21">
        <v>1</v>
      </c>
      <c r="AA37" s="21">
        <v>1</v>
      </c>
      <c r="AB37" s="21">
        <v>1</v>
      </c>
      <c r="AC37" s="21"/>
      <c r="AD37" s="181">
        <f t="shared" si="14"/>
        <v>1</v>
      </c>
      <c r="AE37" s="42" t="str">
        <f t="shared" si="24"/>
        <v>Very Low</v>
      </c>
      <c r="AF37" s="43">
        <f t="shared" si="25"/>
        <v>1</v>
      </c>
      <c r="AG37" s="43">
        <f t="shared" si="26"/>
        <v>1</v>
      </c>
      <c r="AH37" s="44">
        <v>3</v>
      </c>
      <c r="AI37" s="44">
        <v>3</v>
      </c>
      <c r="AJ37" s="181" t="str">
        <f t="shared" si="9"/>
        <v>13</v>
      </c>
      <c r="AK37" s="394" t="str">
        <f t="shared" si="19"/>
        <v>Very Low</v>
      </c>
      <c r="AL37" s="296" t="s">
        <v>181</v>
      </c>
      <c r="AM37" s="300" t="s">
        <v>182</v>
      </c>
    </row>
    <row r="38" spans="1:39" ht="142.5" customHeight="1" thickBot="1">
      <c r="A38" s="29" t="s">
        <v>212</v>
      </c>
      <c r="B38" s="24" t="s">
        <v>77</v>
      </c>
      <c r="C38" s="24" t="s">
        <v>77</v>
      </c>
      <c r="D38" s="24" t="s">
        <v>39</v>
      </c>
      <c r="E38" s="18" t="s">
        <v>83</v>
      </c>
      <c r="F38" s="17">
        <v>35</v>
      </c>
      <c r="G38" s="38" t="s">
        <v>380</v>
      </c>
      <c r="H38" s="21"/>
      <c r="I38" s="21"/>
      <c r="J38" s="21"/>
      <c r="K38" s="21"/>
      <c r="L38" s="181">
        <f t="shared" si="10"/>
        <v>0</v>
      </c>
      <c r="M38" s="42" t="str">
        <f t="shared" si="20"/>
        <v>Low Priority Data Gap</v>
      </c>
      <c r="N38" s="43">
        <f t="shared" si="21"/>
        <v>0</v>
      </c>
      <c r="O38" s="43">
        <f t="shared" si="22"/>
        <v>0</v>
      </c>
      <c r="P38" s="44"/>
      <c r="Q38" s="21"/>
      <c r="R38" s="181" t="str">
        <f t="shared" si="8"/>
        <v>0</v>
      </c>
      <c r="S38" s="42" t="str">
        <f t="shared" si="23"/>
        <v>Low Priority Data Gap</v>
      </c>
      <c r="T38" s="295"/>
      <c r="U38" s="188" t="s">
        <v>914</v>
      </c>
      <c r="Z38" s="21"/>
      <c r="AA38" s="21"/>
      <c r="AB38" s="21"/>
      <c r="AC38" s="21"/>
      <c r="AD38" s="181">
        <f t="shared" si="14"/>
        <v>0</v>
      </c>
      <c r="AE38" s="42" t="str">
        <f t="shared" si="24"/>
        <v>Low Priority Data Gap</v>
      </c>
      <c r="AF38" s="43">
        <f t="shared" si="25"/>
        <v>0</v>
      </c>
      <c r="AG38" s="43">
        <f t="shared" si="26"/>
        <v>0</v>
      </c>
      <c r="AH38" s="21"/>
      <c r="AI38" s="21"/>
      <c r="AJ38" s="181" t="str">
        <f t="shared" si="9"/>
        <v>0</v>
      </c>
      <c r="AK38" s="394" t="str">
        <f t="shared" si="19"/>
        <v>Low Priority Data Gap</v>
      </c>
      <c r="AL38" s="296"/>
      <c r="AM38" s="188" t="s">
        <v>914</v>
      </c>
    </row>
    <row r="39" spans="1:39" ht="390.75" customHeight="1" thickBot="1">
      <c r="A39" s="29" t="s">
        <v>212</v>
      </c>
      <c r="B39" s="24" t="s">
        <v>77</v>
      </c>
      <c r="C39" s="24" t="s">
        <v>77</v>
      </c>
      <c r="D39" s="24" t="s">
        <v>47</v>
      </c>
      <c r="E39" s="18" t="s">
        <v>84</v>
      </c>
      <c r="F39" s="17">
        <v>36</v>
      </c>
      <c r="G39" s="38" t="s">
        <v>391</v>
      </c>
      <c r="H39" s="21">
        <v>3</v>
      </c>
      <c r="I39" s="21">
        <v>5</v>
      </c>
      <c r="J39" s="21">
        <v>2</v>
      </c>
      <c r="K39" s="34" t="s">
        <v>172</v>
      </c>
      <c r="L39" s="181">
        <f t="shared" si="10"/>
        <v>8</v>
      </c>
      <c r="M39" s="42" t="str">
        <f t="shared" si="20"/>
        <v>Moderate</v>
      </c>
      <c r="N39" s="43">
        <f t="shared" si="21"/>
        <v>4</v>
      </c>
      <c r="O39" s="43">
        <f t="shared" si="22"/>
        <v>3</v>
      </c>
      <c r="P39" s="44">
        <v>4</v>
      </c>
      <c r="Q39" s="44">
        <v>4</v>
      </c>
      <c r="R39" s="181" t="str">
        <f t="shared" si="8"/>
        <v>34</v>
      </c>
      <c r="S39" s="42" t="str">
        <f t="shared" si="23"/>
        <v>High</v>
      </c>
      <c r="T39" s="295"/>
      <c r="U39" s="188" t="s">
        <v>915</v>
      </c>
      <c r="Y39" s="188" t="s">
        <v>916</v>
      </c>
      <c r="Z39" s="21">
        <v>3</v>
      </c>
      <c r="AA39" s="21">
        <v>5</v>
      </c>
      <c r="AB39" s="21">
        <v>2</v>
      </c>
      <c r="AC39" s="34" t="s">
        <v>172</v>
      </c>
      <c r="AD39" s="181">
        <f t="shared" si="14"/>
        <v>8</v>
      </c>
      <c r="AE39" s="42" t="str">
        <f t="shared" si="24"/>
        <v>Moderate</v>
      </c>
      <c r="AF39" s="43">
        <f t="shared" si="25"/>
        <v>4</v>
      </c>
      <c r="AG39" s="43">
        <f t="shared" si="26"/>
        <v>3</v>
      </c>
      <c r="AH39" s="44">
        <v>4</v>
      </c>
      <c r="AI39" s="44">
        <v>4</v>
      </c>
      <c r="AJ39" s="181" t="str">
        <f t="shared" si="9"/>
        <v>34</v>
      </c>
      <c r="AK39" s="394" t="str">
        <f t="shared" si="19"/>
        <v>High</v>
      </c>
      <c r="AL39" s="296"/>
      <c r="AM39" s="188" t="s">
        <v>917</v>
      </c>
    </row>
    <row r="40" spans="1:39" ht="402" customHeight="1" thickBot="1">
      <c r="A40" s="29" t="s">
        <v>212</v>
      </c>
      <c r="B40" s="24" t="s">
        <v>77</v>
      </c>
      <c r="C40" s="24" t="s">
        <v>77</v>
      </c>
      <c r="D40" s="24" t="s">
        <v>47</v>
      </c>
      <c r="E40" s="18" t="s">
        <v>85</v>
      </c>
      <c r="F40" s="17">
        <v>37</v>
      </c>
      <c r="G40" s="37" t="s">
        <v>402</v>
      </c>
      <c r="H40" s="21">
        <v>3</v>
      </c>
      <c r="I40" s="21">
        <v>5</v>
      </c>
      <c r="J40" s="21">
        <v>2</v>
      </c>
      <c r="K40" s="34" t="s">
        <v>172</v>
      </c>
      <c r="L40" s="181">
        <f t="shared" si="10"/>
        <v>8</v>
      </c>
      <c r="M40" s="42" t="str">
        <f t="shared" si="20"/>
        <v>Moderate</v>
      </c>
      <c r="N40" s="43">
        <f t="shared" si="21"/>
        <v>4</v>
      </c>
      <c r="O40" s="43">
        <f t="shared" si="22"/>
        <v>3</v>
      </c>
      <c r="P40" s="44">
        <v>4</v>
      </c>
      <c r="Q40" s="44">
        <v>4</v>
      </c>
      <c r="R40" s="181" t="str">
        <f t="shared" si="8"/>
        <v>34</v>
      </c>
      <c r="S40" s="42" t="str">
        <f t="shared" si="23"/>
        <v>High</v>
      </c>
      <c r="T40" s="295"/>
      <c r="U40" s="188" t="s">
        <v>918</v>
      </c>
      <c r="Z40" s="21">
        <v>3</v>
      </c>
      <c r="AA40" s="21">
        <v>5</v>
      </c>
      <c r="AB40" s="21">
        <v>2</v>
      </c>
      <c r="AC40" s="34" t="s">
        <v>172</v>
      </c>
      <c r="AD40" s="181">
        <f t="shared" si="14"/>
        <v>8</v>
      </c>
      <c r="AE40" s="42" t="str">
        <f t="shared" si="24"/>
        <v>Moderate</v>
      </c>
      <c r="AF40" s="43">
        <f t="shared" si="25"/>
        <v>4</v>
      </c>
      <c r="AG40" s="43">
        <f t="shared" si="26"/>
        <v>3</v>
      </c>
      <c r="AH40" s="44">
        <v>4</v>
      </c>
      <c r="AI40" s="44">
        <v>4</v>
      </c>
      <c r="AJ40" s="181" t="str">
        <f t="shared" si="9"/>
        <v>34</v>
      </c>
      <c r="AK40" s="394" t="str">
        <f t="shared" si="19"/>
        <v>High</v>
      </c>
      <c r="AL40" s="296"/>
      <c r="AM40" s="217" t="s">
        <v>918</v>
      </c>
    </row>
    <row r="41" spans="1:39" ht="88.25" customHeight="1" thickBot="1">
      <c r="A41" s="29" t="s">
        <v>411</v>
      </c>
      <c r="B41" s="24" t="s">
        <v>77</v>
      </c>
      <c r="C41" s="24" t="s">
        <v>77</v>
      </c>
      <c r="D41" s="24" t="s">
        <v>47</v>
      </c>
      <c r="E41" s="18" t="s">
        <v>86</v>
      </c>
      <c r="F41" s="17">
        <v>38</v>
      </c>
      <c r="G41" s="38" t="s">
        <v>919</v>
      </c>
      <c r="H41" s="21">
        <v>3</v>
      </c>
      <c r="I41" s="21">
        <v>5</v>
      </c>
      <c r="J41" s="21">
        <v>2</v>
      </c>
      <c r="K41" s="34" t="s">
        <v>172</v>
      </c>
      <c r="L41" s="181">
        <f t="shared" si="10"/>
        <v>8</v>
      </c>
      <c r="M41" s="42" t="str">
        <f t="shared" si="20"/>
        <v>Moderate</v>
      </c>
      <c r="N41" s="43">
        <f t="shared" si="21"/>
        <v>4</v>
      </c>
      <c r="O41" s="43">
        <f t="shared" si="22"/>
        <v>3</v>
      </c>
      <c r="P41" s="44">
        <v>4</v>
      </c>
      <c r="Q41" s="44">
        <v>4</v>
      </c>
      <c r="R41" s="181" t="str">
        <f t="shared" si="8"/>
        <v>34</v>
      </c>
      <c r="S41" s="42" t="str">
        <f t="shared" si="23"/>
        <v>High</v>
      </c>
      <c r="T41" s="295"/>
      <c r="U41" s="188" t="s">
        <v>920</v>
      </c>
      <c r="Z41" s="21">
        <v>3</v>
      </c>
      <c r="AA41" s="21">
        <v>5</v>
      </c>
      <c r="AB41" s="21">
        <v>2</v>
      </c>
      <c r="AC41" s="34" t="s">
        <v>172</v>
      </c>
      <c r="AD41" s="181">
        <f t="shared" si="14"/>
        <v>8</v>
      </c>
      <c r="AE41" s="42" t="str">
        <f t="shared" si="24"/>
        <v>Moderate</v>
      </c>
      <c r="AF41" s="43">
        <f t="shared" si="25"/>
        <v>4</v>
      </c>
      <c r="AG41" s="43">
        <f t="shared" si="26"/>
        <v>3</v>
      </c>
      <c r="AH41" s="44">
        <v>4</v>
      </c>
      <c r="AI41" s="44">
        <v>4</v>
      </c>
      <c r="AJ41" s="181" t="str">
        <f t="shared" si="9"/>
        <v>34</v>
      </c>
      <c r="AK41" s="394" t="str">
        <f t="shared" si="19"/>
        <v>High</v>
      </c>
      <c r="AL41" s="296"/>
      <c r="AM41" s="188" t="s">
        <v>921</v>
      </c>
    </row>
    <row r="42" spans="1:39" ht="150" customHeight="1" thickBot="1">
      <c r="A42" s="29" t="s">
        <v>212</v>
      </c>
      <c r="B42" s="24" t="s">
        <v>77</v>
      </c>
      <c r="C42" s="24" t="s">
        <v>77</v>
      </c>
      <c r="D42" s="24" t="s">
        <v>47</v>
      </c>
      <c r="E42" s="18" t="s">
        <v>87</v>
      </c>
      <c r="F42" s="17">
        <v>39</v>
      </c>
      <c r="G42" s="38" t="s">
        <v>420</v>
      </c>
      <c r="H42" s="21">
        <v>-1</v>
      </c>
      <c r="I42" s="21">
        <v>-1</v>
      </c>
      <c r="J42" s="21">
        <v>-1</v>
      </c>
      <c r="K42" s="34"/>
      <c r="L42" s="181">
        <f t="shared" si="10"/>
        <v>-1</v>
      </c>
      <c r="M42" s="42" t="str">
        <f t="shared" si="20"/>
        <v>High Priority Data Gap</v>
      </c>
      <c r="N42" s="43">
        <f t="shared" si="21"/>
        <v>1</v>
      </c>
      <c r="O42" s="43">
        <f t="shared" si="22"/>
        <v>-1</v>
      </c>
      <c r="P42" s="44">
        <v>-1</v>
      </c>
      <c r="Q42" s="44">
        <v>-1</v>
      </c>
      <c r="R42" s="181" t="str">
        <f t="shared" si="8"/>
        <v>-1-1</v>
      </c>
      <c r="S42" s="42" t="str">
        <f t="shared" si="23"/>
        <v>High Priority Data Gap</v>
      </c>
      <c r="T42" s="295"/>
      <c r="U42" s="188" t="s">
        <v>922</v>
      </c>
      <c r="Y42" s="188" t="s">
        <v>923</v>
      </c>
      <c r="Z42" s="21">
        <v>-1</v>
      </c>
      <c r="AA42" s="21">
        <v>-1</v>
      </c>
      <c r="AB42" s="21">
        <v>-1</v>
      </c>
      <c r="AC42" s="34"/>
      <c r="AD42" s="181">
        <f t="shared" si="14"/>
        <v>-1</v>
      </c>
      <c r="AE42" s="42" t="str">
        <f t="shared" si="24"/>
        <v>High Priority Data Gap</v>
      </c>
      <c r="AF42" s="43">
        <f t="shared" si="25"/>
        <v>1</v>
      </c>
      <c r="AG42" s="43">
        <f t="shared" si="26"/>
        <v>-1</v>
      </c>
      <c r="AH42" s="44">
        <v>-1</v>
      </c>
      <c r="AI42" s="44">
        <v>-1</v>
      </c>
      <c r="AJ42" s="181" t="str">
        <f t="shared" si="9"/>
        <v>-1-1</v>
      </c>
      <c r="AK42" s="394" t="str">
        <f t="shared" si="19"/>
        <v>High Priority Data Gap</v>
      </c>
      <c r="AL42" s="296"/>
      <c r="AM42" s="188" t="s">
        <v>922</v>
      </c>
    </row>
    <row r="43" spans="1:39" ht="96" customHeight="1" thickBot="1">
      <c r="A43" s="29" t="s">
        <v>430</v>
      </c>
      <c r="B43" s="24" t="s">
        <v>77</v>
      </c>
      <c r="C43" s="24" t="s">
        <v>77</v>
      </c>
      <c r="D43" s="24" t="s">
        <v>54</v>
      </c>
      <c r="E43" s="18" t="s">
        <v>88</v>
      </c>
      <c r="F43" s="17">
        <v>40</v>
      </c>
      <c r="G43" s="38" t="s">
        <v>431</v>
      </c>
      <c r="H43" s="21">
        <v>5</v>
      </c>
      <c r="I43" s="21">
        <v>2</v>
      </c>
      <c r="J43" s="21">
        <v>2</v>
      </c>
      <c r="K43" s="21" t="s">
        <v>172</v>
      </c>
      <c r="L43" s="181">
        <f t="shared" si="10"/>
        <v>6</v>
      </c>
      <c r="M43" s="42" t="str">
        <f t="shared" si="20"/>
        <v>Low</v>
      </c>
      <c r="N43" s="43">
        <f t="shared" si="21"/>
        <v>3</v>
      </c>
      <c r="O43" s="43">
        <f t="shared" si="22"/>
        <v>2</v>
      </c>
      <c r="P43" s="44">
        <v>3</v>
      </c>
      <c r="Q43" s="44">
        <v>4</v>
      </c>
      <c r="R43" s="181" t="str">
        <f t="shared" si="8"/>
        <v>24</v>
      </c>
      <c r="S43" s="42" t="str">
        <f t="shared" si="23"/>
        <v>Moderate</v>
      </c>
      <c r="T43" s="295"/>
      <c r="U43" s="188" t="s">
        <v>924</v>
      </c>
      <c r="Z43" s="21">
        <v>5</v>
      </c>
      <c r="AA43" s="21">
        <v>2</v>
      </c>
      <c r="AB43" s="21">
        <v>2</v>
      </c>
      <c r="AC43" s="21" t="s">
        <v>172</v>
      </c>
      <c r="AD43" s="181">
        <f t="shared" si="14"/>
        <v>6</v>
      </c>
      <c r="AE43" s="42" t="str">
        <f t="shared" si="24"/>
        <v>Low</v>
      </c>
      <c r="AF43" s="43">
        <f t="shared" si="25"/>
        <v>3</v>
      </c>
      <c r="AG43" s="43">
        <f t="shared" si="26"/>
        <v>2</v>
      </c>
      <c r="AH43" s="44">
        <v>3</v>
      </c>
      <c r="AI43" s="44">
        <v>4</v>
      </c>
      <c r="AJ43" s="181" t="str">
        <f t="shared" si="9"/>
        <v>24</v>
      </c>
      <c r="AK43" s="394" t="str">
        <f t="shared" si="19"/>
        <v>Moderate</v>
      </c>
      <c r="AL43" s="296"/>
      <c r="AM43" s="188" t="s">
        <v>924</v>
      </c>
    </row>
    <row r="44" spans="1:39" ht="88.25" customHeight="1" thickBot="1">
      <c r="A44" s="29" t="s">
        <v>430</v>
      </c>
      <c r="B44" s="24" t="s">
        <v>77</v>
      </c>
      <c r="C44" s="24" t="s">
        <v>77</v>
      </c>
      <c r="D44" s="24" t="s">
        <v>51</v>
      </c>
      <c r="E44" s="18" t="s">
        <v>89</v>
      </c>
      <c r="F44" s="17">
        <v>41</v>
      </c>
      <c r="G44" s="38" t="s">
        <v>443</v>
      </c>
      <c r="H44" s="21">
        <v>1</v>
      </c>
      <c r="I44" s="21">
        <v>1</v>
      </c>
      <c r="J44" s="21">
        <v>1</v>
      </c>
      <c r="K44" s="21" t="s">
        <v>164</v>
      </c>
      <c r="L44" s="181">
        <f t="shared" si="10"/>
        <v>1</v>
      </c>
      <c r="M44" s="42" t="str">
        <f t="shared" si="20"/>
        <v>Very Low</v>
      </c>
      <c r="N44" s="43">
        <f t="shared" si="21"/>
        <v>1</v>
      </c>
      <c r="O44" s="43">
        <f t="shared" si="22"/>
        <v>1</v>
      </c>
      <c r="P44" s="44">
        <v>3</v>
      </c>
      <c r="Q44" s="44">
        <v>3</v>
      </c>
      <c r="R44" s="181" t="str">
        <f t="shared" si="8"/>
        <v>13</v>
      </c>
      <c r="S44" s="42" t="str">
        <f t="shared" si="23"/>
        <v>Very Low</v>
      </c>
      <c r="T44" s="295"/>
      <c r="U44" s="188" t="s">
        <v>925</v>
      </c>
      <c r="Z44" s="21">
        <v>1</v>
      </c>
      <c r="AA44" s="21">
        <v>1</v>
      </c>
      <c r="AB44" s="21">
        <v>1</v>
      </c>
      <c r="AC44" s="21" t="s">
        <v>164</v>
      </c>
      <c r="AD44" s="181">
        <f t="shared" si="14"/>
        <v>1</v>
      </c>
      <c r="AE44" s="42" t="str">
        <f t="shared" si="24"/>
        <v>Very Low</v>
      </c>
      <c r="AF44" s="43">
        <f t="shared" si="25"/>
        <v>1</v>
      </c>
      <c r="AG44" s="43">
        <f t="shared" si="26"/>
        <v>1</v>
      </c>
      <c r="AH44" s="44">
        <v>3</v>
      </c>
      <c r="AI44" s="44">
        <v>3</v>
      </c>
      <c r="AJ44" s="181" t="str">
        <f t="shared" si="9"/>
        <v>13</v>
      </c>
      <c r="AK44" s="394" t="str">
        <f t="shared" si="19"/>
        <v>Very Low</v>
      </c>
      <c r="AL44" s="296"/>
      <c r="AM44" s="188" t="s">
        <v>925</v>
      </c>
    </row>
    <row r="45" spans="1:39" ht="163.5" customHeight="1" thickBot="1">
      <c r="A45" s="29" t="s">
        <v>430</v>
      </c>
      <c r="B45" s="24" t="s">
        <v>77</v>
      </c>
      <c r="C45" s="24"/>
      <c r="D45" s="24" t="s">
        <v>54</v>
      </c>
      <c r="E45" s="18" t="s">
        <v>90</v>
      </c>
      <c r="F45" s="17">
        <v>42</v>
      </c>
      <c r="G45" s="38" t="s">
        <v>555</v>
      </c>
      <c r="H45" s="21">
        <v>1</v>
      </c>
      <c r="I45" s="21">
        <v>1</v>
      </c>
      <c r="J45" s="21">
        <v>1</v>
      </c>
      <c r="K45" s="21"/>
      <c r="L45" s="181">
        <f t="shared" si="10"/>
        <v>1</v>
      </c>
      <c r="M45" s="42" t="str">
        <f t="shared" si="20"/>
        <v>Very Low</v>
      </c>
      <c r="N45" s="43">
        <f t="shared" si="21"/>
        <v>1</v>
      </c>
      <c r="O45" s="43">
        <f t="shared" si="22"/>
        <v>1</v>
      </c>
      <c r="P45" s="44">
        <v>3</v>
      </c>
      <c r="Q45" s="44">
        <v>3</v>
      </c>
      <c r="R45" s="181" t="str">
        <f t="shared" si="8"/>
        <v>13</v>
      </c>
      <c r="S45" s="42" t="str">
        <f t="shared" si="23"/>
        <v>Very Low</v>
      </c>
      <c r="T45" s="295" t="s">
        <v>181</v>
      </c>
      <c r="U45" s="300" t="s">
        <v>182</v>
      </c>
      <c r="Z45" s="21">
        <v>1</v>
      </c>
      <c r="AA45" s="21">
        <v>1</v>
      </c>
      <c r="AB45" s="21">
        <v>1</v>
      </c>
      <c r="AC45" s="21"/>
      <c r="AD45" s="181">
        <f t="shared" si="14"/>
        <v>1</v>
      </c>
      <c r="AE45" s="42" t="str">
        <f t="shared" si="24"/>
        <v>Very Low</v>
      </c>
      <c r="AF45" s="43">
        <f t="shared" si="25"/>
        <v>1</v>
      </c>
      <c r="AG45" s="43">
        <f t="shared" si="26"/>
        <v>1</v>
      </c>
      <c r="AH45" s="44">
        <v>3</v>
      </c>
      <c r="AI45" s="44">
        <v>3</v>
      </c>
      <c r="AJ45" s="181" t="str">
        <f t="shared" si="9"/>
        <v>13</v>
      </c>
      <c r="AK45" s="394" t="str">
        <f t="shared" si="19"/>
        <v>Very Low</v>
      </c>
      <c r="AL45" s="296" t="s">
        <v>181</v>
      </c>
      <c r="AM45" s="300" t="s">
        <v>182</v>
      </c>
    </row>
    <row r="46" spans="1:39" ht="115.5" customHeight="1" thickBot="1">
      <c r="A46" s="29" t="s">
        <v>430</v>
      </c>
      <c r="B46" s="24" t="s">
        <v>77</v>
      </c>
      <c r="C46" s="24"/>
      <c r="D46" s="24" t="s">
        <v>54</v>
      </c>
      <c r="E46" s="19" t="s">
        <v>92</v>
      </c>
      <c r="F46" s="17">
        <v>43</v>
      </c>
      <c r="G46" s="37" t="s">
        <v>455</v>
      </c>
      <c r="H46" s="21"/>
      <c r="I46" s="21"/>
      <c r="J46" s="21"/>
      <c r="K46" s="34"/>
      <c r="L46" s="181">
        <f t="shared" si="10"/>
        <v>0</v>
      </c>
      <c r="M46" s="42" t="str">
        <f t="shared" si="20"/>
        <v>Low Priority Data Gap</v>
      </c>
      <c r="N46" s="43">
        <f t="shared" si="21"/>
        <v>0</v>
      </c>
      <c r="O46" s="43">
        <f t="shared" si="22"/>
        <v>0</v>
      </c>
      <c r="P46" s="44"/>
      <c r="Q46" s="44"/>
      <c r="R46" s="181" t="str">
        <f t="shared" si="8"/>
        <v>0</v>
      </c>
      <c r="S46" s="42" t="str">
        <f t="shared" si="23"/>
        <v>Low Priority Data Gap</v>
      </c>
      <c r="T46" s="295"/>
      <c r="Z46" s="21"/>
      <c r="AA46" s="21"/>
      <c r="AB46" s="21"/>
      <c r="AC46" s="34"/>
      <c r="AD46" s="181">
        <f t="shared" si="14"/>
        <v>0</v>
      </c>
      <c r="AE46" s="42" t="str">
        <f t="shared" si="24"/>
        <v>Low Priority Data Gap</v>
      </c>
      <c r="AF46" s="43">
        <f t="shared" si="25"/>
        <v>0</v>
      </c>
      <c r="AG46" s="43">
        <f t="shared" si="26"/>
        <v>0</v>
      </c>
      <c r="AH46" s="44"/>
      <c r="AI46" s="44"/>
      <c r="AJ46" s="181" t="str">
        <f t="shared" si="9"/>
        <v>0</v>
      </c>
      <c r="AK46" s="394" t="str">
        <f t="shared" si="19"/>
        <v>Low Priority Data Gap</v>
      </c>
      <c r="AL46" s="296"/>
    </row>
    <row r="47" spans="1:39" ht="97.5" customHeight="1" thickBot="1">
      <c r="A47" s="29" t="s">
        <v>430</v>
      </c>
      <c r="B47" s="24" t="s">
        <v>77</v>
      </c>
      <c r="C47" s="24"/>
      <c r="D47" s="24" t="s">
        <v>54</v>
      </c>
      <c r="E47" s="19" t="s">
        <v>93</v>
      </c>
      <c r="F47" s="17">
        <v>44</v>
      </c>
      <c r="G47" s="37" t="s">
        <v>339</v>
      </c>
      <c r="H47" s="21"/>
      <c r="I47" s="21"/>
      <c r="J47" s="21"/>
      <c r="K47" s="34"/>
      <c r="L47" s="181">
        <f t="shared" si="10"/>
        <v>0</v>
      </c>
      <c r="M47" s="42" t="str">
        <f t="shared" si="20"/>
        <v>Low Priority Data Gap</v>
      </c>
      <c r="N47" s="43">
        <f t="shared" si="21"/>
        <v>0</v>
      </c>
      <c r="O47" s="43">
        <f t="shared" si="22"/>
        <v>0</v>
      </c>
      <c r="P47" s="44"/>
      <c r="Q47" s="44"/>
      <c r="R47" s="181" t="str">
        <f t="shared" si="8"/>
        <v>0</v>
      </c>
      <c r="S47" s="42" t="str">
        <f t="shared" si="23"/>
        <v>Low Priority Data Gap</v>
      </c>
      <c r="T47" s="295"/>
      <c r="Z47" s="21"/>
      <c r="AA47" s="21"/>
      <c r="AB47" s="21"/>
      <c r="AC47" s="34"/>
      <c r="AD47" s="181">
        <f t="shared" si="14"/>
        <v>0</v>
      </c>
      <c r="AE47" s="42" t="str">
        <f t="shared" si="24"/>
        <v>Low Priority Data Gap</v>
      </c>
      <c r="AF47" s="43">
        <f t="shared" si="25"/>
        <v>0</v>
      </c>
      <c r="AG47" s="43">
        <f t="shared" si="26"/>
        <v>0</v>
      </c>
      <c r="AH47" s="44"/>
      <c r="AI47" s="44"/>
      <c r="AJ47" s="181" t="str">
        <f t="shared" si="9"/>
        <v>0</v>
      </c>
      <c r="AK47" s="394" t="str">
        <f t="shared" ref="AK47:AK73" si="27">VLOOKUP(AG47&amp;AI47,futurerisk,3,FALSE)</f>
        <v>Low Priority Data Gap</v>
      </c>
      <c r="AL47" s="296"/>
    </row>
    <row r="48" spans="1:39" ht="367.5" customHeight="1" thickBot="1">
      <c r="A48" s="29" t="s">
        <v>430</v>
      </c>
      <c r="B48" s="24" t="s">
        <v>77</v>
      </c>
      <c r="C48" s="24"/>
      <c r="D48" s="24" t="s">
        <v>54</v>
      </c>
      <c r="E48" s="19" t="s">
        <v>94</v>
      </c>
      <c r="F48" s="17">
        <v>45</v>
      </c>
      <c r="G48" s="37" t="s">
        <v>340</v>
      </c>
      <c r="H48" s="21"/>
      <c r="I48" s="21"/>
      <c r="J48" s="21"/>
      <c r="K48" s="34"/>
      <c r="L48" s="181">
        <f t="shared" si="10"/>
        <v>0</v>
      </c>
      <c r="M48" s="42" t="str">
        <f t="shared" si="20"/>
        <v>Low Priority Data Gap</v>
      </c>
      <c r="N48" s="43">
        <f t="shared" si="21"/>
        <v>0</v>
      </c>
      <c r="O48" s="43">
        <f t="shared" si="22"/>
        <v>0</v>
      </c>
      <c r="P48" s="44"/>
      <c r="Q48" s="44"/>
      <c r="R48" s="181" t="str">
        <f t="shared" si="8"/>
        <v>0</v>
      </c>
      <c r="S48" s="42" t="str">
        <f t="shared" si="23"/>
        <v>Low Priority Data Gap</v>
      </c>
      <c r="T48" s="295"/>
      <c r="Z48" s="21"/>
      <c r="AA48" s="21"/>
      <c r="AB48" s="21"/>
      <c r="AC48" s="34"/>
      <c r="AD48" s="181">
        <f t="shared" si="14"/>
        <v>0</v>
      </c>
      <c r="AE48" s="42" t="str">
        <f t="shared" si="24"/>
        <v>Low Priority Data Gap</v>
      </c>
      <c r="AF48" s="43">
        <f t="shared" si="25"/>
        <v>0</v>
      </c>
      <c r="AG48" s="43">
        <f t="shared" si="26"/>
        <v>0</v>
      </c>
      <c r="AH48" s="44"/>
      <c r="AI48" s="44"/>
      <c r="AJ48" s="181" t="str">
        <f t="shared" si="9"/>
        <v>0</v>
      </c>
      <c r="AK48" s="394" t="str">
        <f t="shared" si="27"/>
        <v>Low Priority Data Gap</v>
      </c>
      <c r="AL48" s="296"/>
    </row>
    <row r="49" spans="1:39" ht="88.25" customHeight="1" thickBot="1">
      <c r="A49" s="31" t="s">
        <v>326</v>
      </c>
      <c r="B49" s="24" t="s">
        <v>77</v>
      </c>
      <c r="C49" s="24"/>
      <c r="D49" s="24" t="s">
        <v>54</v>
      </c>
      <c r="E49" s="19" t="s">
        <v>95</v>
      </c>
      <c r="F49" s="17">
        <v>46</v>
      </c>
      <c r="G49" s="37"/>
      <c r="H49" s="21"/>
      <c r="I49" s="21"/>
      <c r="J49" s="21"/>
      <c r="K49" s="21"/>
      <c r="L49" s="181">
        <f t="shared" si="10"/>
        <v>0</v>
      </c>
      <c r="M49" s="42" t="str">
        <f t="shared" si="20"/>
        <v>Low Priority Data Gap</v>
      </c>
      <c r="N49" s="43">
        <f t="shared" si="21"/>
        <v>0</v>
      </c>
      <c r="O49" s="43">
        <f t="shared" si="22"/>
        <v>0</v>
      </c>
      <c r="P49" s="44"/>
      <c r="Q49" s="44"/>
      <c r="R49" s="181" t="str">
        <f t="shared" si="8"/>
        <v>0</v>
      </c>
      <c r="S49" s="42" t="str">
        <f t="shared" si="23"/>
        <v>Low Priority Data Gap</v>
      </c>
      <c r="T49" s="295"/>
      <c r="Z49" s="21"/>
      <c r="AA49" s="21"/>
      <c r="AB49" s="21"/>
      <c r="AC49" s="21"/>
      <c r="AD49" s="181">
        <f t="shared" si="14"/>
        <v>0</v>
      </c>
      <c r="AE49" s="42" t="str">
        <f t="shared" si="24"/>
        <v>Low Priority Data Gap</v>
      </c>
      <c r="AF49" s="43">
        <f t="shared" si="25"/>
        <v>0</v>
      </c>
      <c r="AG49" s="43">
        <f t="shared" si="26"/>
        <v>0</v>
      </c>
      <c r="AH49" s="44"/>
      <c r="AI49" s="44"/>
      <c r="AJ49" s="181" t="str">
        <f t="shared" si="9"/>
        <v>0</v>
      </c>
      <c r="AK49" s="394" t="str">
        <f t="shared" si="27"/>
        <v>Low Priority Data Gap</v>
      </c>
      <c r="AL49" s="296"/>
    </row>
    <row r="50" spans="1:39" ht="175.5" customHeight="1" thickBot="1">
      <c r="A50" s="29" t="s">
        <v>162</v>
      </c>
      <c r="B50" s="24" t="s">
        <v>96</v>
      </c>
      <c r="C50" s="24"/>
      <c r="D50" s="24" t="s">
        <v>39</v>
      </c>
      <c r="E50" s="19" t="s">
        <v>97</v>
      </c>
      <c r="F50" s="17">
        <v>47</v>
      </c>
      <c r="G50" s="37" t="s">
        <v>459</v>
      </c>
      <c r="H50" s="21">
        <v>1</v>
      </c>
      <c r="I50" s="21">
        <v>1</v>
      </c>
      <c r="J50" s="21">
        <v>1</v>
      </c>
      <c r="K50" s="21"/>
      <c r="L50" s="181">
        <f t="shared" si="10"/>
        <v>1</v>
      </c>
      <c r="M50" s="42" t="str">
        <f t="shared" si="20"/>
        <v>Very Low</v>
      </c>
      <c r="N50" s="43">
        <f t="shared" si="21"/>
        <v>1</v>
      </c>
      <c r="O50" s="43">
        <f t="shared" si="22"/>
        <v>1</v>
      </c>
      <c r="P50" s="44">
        <v>3</v>
      </c>
      <c r="Q50" s="44">
        <v>3</v>
      </c>
      <c r="R50" s="181" t="str">
        <f t="shared" si="8"/>
        <v>13</v>
      </c>
      <c r="S50" s="42" t="str">
        <f t="shared" si="23"/>
        <v>Very Low</v>
      </c>
      <c r="T50" s="295" t="s">
        <v>181</v>
      </c>
      <c r="U50" s="300" t="s">
        <v>182</v>
      </c>
      <c r="Z50" s="21">
        <v>1</v>
      </c>
      <c r="AA50" s="21">
        <v>1</v>
      </c>
      <c r="AB50" s="21">
        <v>1</v>
      </c>
      <c r="AC50" s="21"/>
      <c r="AD50" s="181">
        <f t="shared" si="14"/>
        <v>1</v>
      </c>
      <c r="AE50" s="42" t="str">
        <f t="shared" si="24"/>
        <v>Very Low</v>
      </c>
      <c r="AF50" s="43">
        <f t="shared" si="25"/>
        <v>1</v>
      </c>
      <c r="AG50" s="43">
        <f t="shared" si="26"/>
        <v>1</v>
      </c>
      <c r="AH50" s="44">
        <v>3</v>
      </c>
      <c r="AI50" s="44">
        <v>3</v>
      </c>
      <c r="AJ50" s="181" t="str">
        <f t="shared" si="9"/>
        <v>13</v>
      </c>
      <c r="AK50" s="394" t="str">
        <f t="shared" si="27"/>
        <v>Very Low</v>
      </c>
      <c r="AL50" s="296" t="s">
        <v>181</v>
      </c>
      <c r="AM50" s="300" t="s">
        <v>182</v>
      </c>
    </row>
    <row r="51" spans="1:39" ht="88.25" customHeight="1" thickBot="1">
      <c r="A51" s="29" t="s">
        <v>162</v>
      </c>
      <c r="B51" s="24" t="s">
        <v>96</v>
      </c>
      <c r="C51" s="24"/>
      <c r="D51" s="24" t="s">
        <v>39</v>
      </c>
      <c r="E51" s="19" t="s">
        <v>98</v>
      </c>
      <c r="F51" s="17">
        <v>48</v>
      </c>
      <c r="G51" s="37" t="s">
        <v>470</v>
      </c>
      <c r="H51" s="21">
        <v>1</v>
      </c>
      <c r="I51" s="21">
        <v>1</v>
      </c>
      <c r="J51" s="21">
        <v>1</v>
      </c>
      <c r="K51" s="21"/>
      <c r="L51" s="181">
        <f t="shared" si="10"/>
        <v>1</v>
      </c>
      <c r="M51" s="42" t="str">
        <f t="shared" si="20"/>
        <v>Very Low</v>
      </c>
      <c r="N51" s="43">
        <f t="shared" si="21"/>
        <v>1</v>
      </c>
      <c r="O51" s="43">
        <f t="shared" si="22"/>
        <v>1</v>
      </c>
      <c r="P51" s="44">
        <v>3</v>
      </c>
      <c r="Q51" s="44">
        <v>3</v>
      </c>
      <c r="R51" s="181" t="str">
        <f t="shared" si="8"/>
        <v>13</v>
      </c>
      <c r="S51" s="42" t="str">
        <f t="shared" si="23"/>
        <v>Very Low</v>
      </c>
      <c r="T51" s="295" t="s">
        <v>181</v>
      </c>
      <c r="U51" s="300" t="s">
        <v>182</v>
      </c>
      <c r="Z51" s="21">
        <v>1</v>
      </c>
      <c r="AA51" s="21">
        <v>1</v>
      </c>
      <c r="AB51" s="21">
        <v>1</v>
      </c>
      <c r="AC51" s="21"/>
      <c r="AD51" s="181">
        <f t="shared" si="14"/>
        <v>1</v>
      </c>
      <c r="AE51" s="42" t="str">
        <f t="shared" si="24"/>
        <v>Very Low</v>
      </c>
      <c r="AF51" s="43">
        <f t="shared" si="25"/>
        <v>1</v>
      </c>
      <c r="AG51" s="43">
        <f t="shared" si="26"/>
        <v>1</v>
      </c>
      <c r="AH51" s="44">
        <v>3</v>
      </c>
      <c r="AI51" s="44">
        <v>3</v>
      </c>
      <c r="AJ51" s="181" t="str">
        <f t="shared" si="9"/>
        <v>13</v>
      </c>
      <c r="AK51" s="394" t="str">
        <f t="shared" si="27"/>
        <v>Very Low</v>
      </c>
      <c r="AL51" s="296" t="s">
        <v>181</v>
      </c>
      <c r="AM51" s="300" t="s">
        <v>182</v>
      </c>
    </row>
    <row r="52" spans="1:39" ht="88.25" customHeight="1" thickBot="1">
      <c r="A52" s="29" t="s">
        <v>162</v>
      </c>
      <c r="B52" s="24" t="s">
        <v>96</v>
      </c>
      <c r="C52" s="24"/>
      <c r="D52" s="24" t="s">
        <v>39</v>
      </c>
      <c r="E52" s="19" t="s">
        <v>99</v>
      </c>
      <c r="F52" s="17">
        <v>49</v>
      </c>
      <c r="G52" s="37" t="s">
        <v>476</v>
      </c>
      <c r="H52" s="21"/>
      <c r="I52" s="21"/>
      <c r="J52" s="21"/>
      <c r="K52" s="34"/>
      <c r="L52" s="181">
        <f t="shared" si="10"/>
        <v>0</v>
      </c>
      <c r="M52" s="42" t="str">
        <f t="shared" si="20"/>
        <v>Low Priority Data Gap</v>
      </c>
      <c r="N52" s="43">
        <f t="shared" si="21"/>
        <v>0</v>
      </c>
      <c r="O52" s="43">
        <f t="shared" si="22"/>
        <v>0</v>
      </c>
      <c r="P52" s="45"/>
      <c r="Q52" s="44"/>
      <c r="R52" s="181" t="str">
        <f t="shared" si="8"/>
        <v>0</v>
      </c>
      <c r="S52" s="42" t="str">
        <f t="shared" si="23"/>
        <v>Low Priority Data Gap</v>
      </c>
      <c r="T52" s="295"/>
      <c r="Z52" s="21"/>
      <c r="AA52" s="21"/>
      <c r="AB52" s="21"/>
      <c r="AC52" s="34"/>
      <c r="AD52" s="181">
        <f t="shared" si="14"/>
        <v>0</v>
      </c>
      <c r="AE52" s="42" t="str">
        <f t="shared" si="24"/>
        <v>Low Priority Data Gap</v>
      </c>
      <c r="AF52" s="43">
        <f t="shared" si="25"/>
        <v>0</v>
      </c>
      <c r="AG52" s="43">
        <f t="shared" si="26"/>
        <v>0</v>
      </c>
      <c r="AH52" s="45"/>
      <c r="AI52" s="44"/>
      <c r="AJ52" s="181" t="str">
        <f t="shared" si="9"/>
        <v>0</v>
      </c>
      <c r="AK52" s="394" t="str">
        <f t="shared" si="27"/>
        <v>Low Priority Data Gap</v>
      </c>
      <c r="AL52" s="296"/>
    </row>
    <row r="53" spans="1:39" ht="261.75" customHeight="1" thickBot="1">
      <c r="A53" s="29" t="s">
        <v>162</v>
      </c>
      <c r="B53" s="24" t="s">
        <v>96</v>
      </c>
      <c r="C53" s="24" t="s">
        <v>96</v>
      </c>
      <c r="D53" s="24" t="s">
        <v>39</v>
      </c>
      <c r="E53" s="15" t="s">
        <v>100</v>
      </c>
      <c r="F53" s="96">
        <v>50</v>
      </c>
      <c r="G53" s="37" t="s">
        <v>349</v>
      </c>
      <c r="H53" s="21">
        <v>1</v>
      </c>
      <c r="I53" s="21">
        <v>1</v>
      </c>
      <c r="J53" s="21">
        <v>1</v>
      </c>
      <c r="K53" s="34" t="s">
        <v>164</v>
      </c>
      <c r="L53" s="181">
        <f t="shared" si="10"/>
        <v>1</v>
      </c>
      <c r="M53" s="42" t="str">
        <f t="shared" si="20"/>
        <v>Very Low</v>
      </c>
      <c r="N53" s="43">
        <f t="shared" si="21"/>
        <v>1</v>
      </c>
      <c r="O53" s="43">
        <f t="shared" si="22"/>
        <v>1</v>
      </c>
      <c r="P53" s="45">
        <v>3</v>
      </c>
      <c r="Q53" s="44">
        <v>3</v>
      </c>
      <c r="R53" s="181" t="str">
        <f t="shared" si="8"/>
        <v>13</v>
      </c>
      <c r="S53" s="42" t="str">
        <f t="shared" si="23"/>
        <v>Very Low</v>
      </c>
      <c r="T53" s="295"/>
      <c r="U53" s="188" t="s">
        <v>926</v>
      </c>
      <c r="Z53" s="21">
        <v>3</v>
      </c>
      <c r="AA53" s="21">
        <v>5</v>
      </c>
      <c r="AB53" s="21">
        <v>2</v>
      </c>
      <c r="AC53" s="34" t="s">
        <v>164</v>
      </c>
      <c r="AD53" s="181">
        <f t="shared" si="14"/>
        <v>8</v>
      </c>
      <c r="AE53" s="42" t="str">
        <f t="shared" si="24"/>
        <v>Moderate</v>
      </c>
      <c r="AF53" s="43">
        <f t="shared" si="25"/>
        <v>4</v>
      </c>
      <c r="AG53" s="43">
        <f t="shared" si="26"/>
        <v>3</v>
      </c>
      <c r="AH53" s="45">
        <v>3</v>
      </c>
      <c r="AI53" s="44">
        <v>4</v>
      </c>
      <c r="AJ53" s="181" t="str">
        <f t="shared" si="9"/>
        <v>34</v>
      </c>
      <c r="AK53" s="394" t="str">
        <f t="shared" si="27"/>
        <v>High</v>
      </c>
      <c r="AL53" s="296"/>
      <c r="AM53" s="188" t="s">
        <v>927</v>
      </c>
    </row>
    <row r="54" spans="1:39" ht="216.75" customHeight="1" thickBot="1">
      <c r="A54" s="29" t="s">
        <v>162</v>
      </c>
      <c r="B54" s="25" t="s">
        <v>96</v>
      </c>
      <c r="C54" s="24" t="s">
        <v>96</v>
      </c>
      <c r="D54" s="25" t="s">
        <v>39</v>
      </c>
      <c r="E54" s="39" t="s">
        <v>101</v>
      </c>
      <c r="F54" s="17">
        <v>51</v>
      </c>
      <c r="G54" s="37" t="s">
        <v>730</v>
      </c>
      <c r="H54" s="21">
        <v>1</v>
      </c>
      <c r="I54" s="21">
        <v>1</v>
      </c>
      <c r="J54" s="21">
        <v>1</v>
      </c>
      <c r="K54" s="34" t="s">
        <v>172</v>
      </c>
      <c r="L54" s="181">
        <f t="shared" si="10"/>
        <v>1</v>
      </c>
      <c r="M54" s="42" t="str">
        <f t="shared" si="20"/>
        <v>Very Low</v>
      </c>
      <c r="N54" s="43">
        <f t="shared" si="21"/>
        <v>1</v>
      </c>
      <c r="O54" s="43">
        <f t="shared" si="22"/>
        <v>1</v>
      </c>
      <c r="P54" s="44">
        <v>3</v>
      </c>
      <c r="Q54" s="44">
        <v>3</v>
      </c>
      <c r="R54" s="181" t="str">
        <f t="shared" si="8"/>
        <v>13</v>
      </c>
      <c r="S54" s="42" t="str">
        <f t="shared" si="23"/>
        <v>Very Low</v>
      </c>
      <c r="T54" s="295"/>
      <c r="U54" s="188" t="s">
        <v>928</v>
      </c>
      <c r="Z54" s="21">
        <v>1</v>
      </c>
      <c r="AA54" s="21">
        <v>1</v>
      </c>
      <c r="AB54" s="21">
        <v>1</v>
      </c>
      <c r="AC54" s="34" t="s">
        <v>172</v>
      </c>
      <c r="AD54" s="181">
        <f t="shared" si="14"/>
        <v>1</v>
      </c>
      <c r="AE54" s="42" t="str">
        <f t="shared" si="24"/>
        <v>Very Low</v>
      </c>
      <c r="AF54" s="43">
        <f t="shared" si="25"/>
        <v>1</v>
      </c>
      <c r="AG54" s="43">
        <f t="shared" si="26"/>
        <v>1</v>
      </c>
      <c r="AH54" s="44">
        <v>3</v>
      </c>
      <c r="AI54" s="44">
        <v>3</v>
      </c>
      <c r="AJ54" s="181" t="str">
        <f t="shared" si="9"/>
        <v>13</v>
      </c>
      <c r="AK54" s="394" t="str">
        <f t="shared" si="27"/>
        <v>Very Low</v>
      </c>
      <c r="AL54" s="296"/>
      <c r="AM54" s="188" t="s">
        <v>928</v>
      </c>
    </row>
    <row r="55" spans="1:39" ht="124.5" customHeight="1" thickBot="1">
      <c r="A55" s="29" t="s">
        <v>162</v>
      </c>
      <c r="B55" s="25" t="s">
        <v>96</v>
      </c>
      <c r="C55" s="24" t="s">
        <v>96</v>
      </c>
      <c r="D55" s="25" t="s">
        <v>39</v>
      </c>
      <c r="E55" s="39" t="s">
        <v>102</v>
      </c>
      <c r="F55" s="17">
        <v>52</v>
      </c>
      <c r="G55" s="37" t="s">
        <v>380</v>
      </c>
      <c r="H55" s="21"/>
      <c r="I55" s="21"/>
      <c r="J55" s="21"/>
      <c r="K55" s="21"/>
      <c r="L55" s="181">
        <f t="shared" si="10"/>
        <v>0</v>
      </c>
      <c r="M55" s="42" t="str">
        <f t="shared" si="20"/>
        <v>Low Priority Data Gap</v>
      </c>
      <c r="N55" s="43">
        <f t="shared" si="21"/>
        <v>0</v>
      </c>
      <c r="O55" s="43">
        <f t="shared" si="22"/>
        <v>0</v>
      </c>
      <c r="P55" s="44"/>
      <c r="Q55" s="44"/>
      <c r="R55" s="181" t="str">
        <f t="shared" si="8"/>
        <v>0</v>
      </c>
      <c r="S55" s="42" t="str">
        <f t="shared" si="23"/>
        <v>Low Priority Data Gap</v>
      </c>
      <c r="T55" s="295"/>
      <c r="Z55" s="21"/>
      <c r="AA55" s="21"/>
      <c r="AB55" s="21"/>
      <c r="AC55" s="21"/>
      <c r="AD55" s="181">
        <f t="shared" si="14"/>
        <v>0</v>
      </c>
      <c r="AE55" s="42" t="str">
        <f t="shared" si="24"/>
        <v>Low Priority Data Gap</v>
      </c>
      <c r="AF55" s="43">
        <f t="shared" si="25"/>
        <v>0</v>
      </c>
      <c r="AG55" s="43">
        <f t="shared" si="26"/>
        <v>0</v>
      </c>
      <c r="AH55" s="44"/>
      <c r="AI55" s="44"/>
      <c r="AJ55" s="181" t="str">
        <f t="shared" si="9"/>
        <v>0</v>
      </c>
      <c r="AK55" s="394" t="str">
        <f t="shared" si="27"/>
        <v>Low Priority Data Gap</v>
      </c>
      <c r="AL55" s="296"/>
    </row>
    <row r="56" spans="1:39" ht="83" customHeight="1" thickBot="1">
      <c r="A56" s="29" t="s">
        <v>162</v>
      </c>
      <c r="B56" s="25" t="s">
        <v>96</v>
      </c>
      <c r="C56" s="24" t="s">
        <v>96</v>
      </c>
      <c r="D56" s="25" t="s">
        <v>39</v>
      </c>
      <c r="E56" s="39" t="s">
        <v>103</v>
      </c>
      <c r="F56" s="17">
        <v>53</v>
      </c>
      <c r="G56" s="37" t="s">
        <v>509</v>
      </c>
      <c r="H56" s="21">
        <v>2</v>
      </c>
      <c r="I56" s="21">
        <v>2</v>
      </c>
      <c r="J56" s="21">
        <v>2</v>
      </c>
      <c r="K56" s="21"/>
      <c r="L56" s="181">
        <f t="shared" si="10"/>
        <v>4</v>
      </c>
      <c r="M56" s="42" t="str">
        <f t="shared" si="20"/>
        <v>Low</v>
      </c>
      <c r="N56" s="43">
        <f t="shared" si="21"/>
        <v>2</v>
      </c>
      <c r="O56" s="43">
        <f t="shared" si="22"/>
        <v>2</v>
      </c>
      <c r="P56" s="44">
        <v>2</v>
      </c>
      <c r="Q56" s="44">
        <v>3</v>
      </c>
      <c r="R56" s="181" t="str">
        <f t="shared" si="8"/>
        <v>23</v>
      </c>
      <c r="S56" s="42" t="str">
        <f t="shared" si="23"/>
        <v>Low</v>
      </c>
      <c r="T56" s="295" t="s">
        <v>181</v>
      </c>
      <c r="U56" s="300" t="s">
        <v>182</v>
      </c>
      <c r="Z56" s="21">
        <v>1</v>
      </c>
      <c r="AA56" s="21">
        <v>1</v>
      </c>
      <c r="AB56" s="21">
        <v>1</v>
      </c>
      <c r="AC56" s="21"/>
      <c r="AD56" s="181">
        <f t="shared" si="14"/>
        <v>1</v>
      </c>
      <c r="AE56" s="42" t="str">
        <f t="shared" si="24"/>
        <v>Very Low</v>
      </c>
      <c r="AF56" s="43">
        <f t="shared" si="25"/>
        <v>1</v>
      </c>
      <c r="AG56" s="43">
        <f t="shared" si="26"/>
        <v>1</v>
      </c>
      <c r="AH56" s="44">
        <v>3</v>
      </c>
      <c r="AI56" s="44">
        <v>3</v>
      </c>
      <c r="AJ56" s="181" t="str">
        <f t="shared" si="9"/>
        <v>13</v>
      </c>
      <c r="AK56" s="394" t="str">
        <f t="shared" si="27"/>
        <v>Very Low</v>
      </c>
      <c r="AL56" s="296" t="s">
        <v>181</v>
      </c>
      <c r="AM56" s="300" t="s">
        <v>182</v>
      </c>
    </row>
    <row r="57" spans="1:39" ht="221.25" customHeight="1" thickBot="1">
      <c r="A57" s="29" t="s">
        <v>162</v>
      </c>
      <c r="B57" s="25" t="s">
        <v>96</v>
      </c>
      <c r="C57" s="24" t="s">
        <v>96</v>
      </c>
      <c r="D57" s="25" t="s">
        <v>47</v>
      </c>
      <c r="E57" s="37" t="s">
        <v>104</v>
      </c>
      <c r="F57" s="17">
        <v>54</v>
      </c>
      <c r="G57" s="37" t="s">
        <v>521</v>
      </c>
      <c r="H57" s="21"/>
      <c r="I57" s="21"/>
      <c r="J57" s="21"/>
      <c r="K57" s="34"/>
      <c r="L57" s="181">
        <f t="shared" si="10"/>
        <v>0</v>
      </c>
      <c r="M57" s="42" t="str">
        <f t="shared" si="20"/>
        <v>Low Priority Data Gap</v>
      </c>
      <c r="N57" s="43">
        <f t="shared" si="21"/>
        <v>0</v>
      </c>
      <c r="O57" s="43">
        <f t="shared" si="22"/>
        <v>0</v>
      </c>
      <c r="P57" s="44"/>
      <c r="Q57" s="44"/>
      <c r="R57" s="181" t="str">
        <f t="shared" si="8"/>
        <v>0</v>
      </c>
      <c r="S57" s="42" t="str">
        <f t="shared" si="23"/>
        <v>Low Priority Data Gap</v>
      </c>
      <c r="T57" s="295"/>
      <c r="U57" s="188" t="s">
        <v>929</v>
      </c>
      <c r="Z57" s="21">
        <v>1</v>
      </c>
      <c r="AA57" s="21">
        <v>1</v>
      </c>
      <c r="AB57" s="21">
        <v>1</v>
      </c>
      <c r="AC57" s="34" t="s">
        <v>186</v>
      </c>
      <c r="AD57" s="181">
        <f t="shared" si="14"/>
        <v>1</v>
      </c>
      <c r="AE57" s="42" t="str">
        <f t="shared" si="24"/>
        <v>Very Low</v>
      </c>
      <c r="AF57" s="43">
        <f t="shared" si="25"/>
        <v>1</v>
      </c>
      <c r="AG57" s="43">
        <f t="shared" si="26"/>
        <v>1</v>
      </c>
      <c r="AH57" s="44">
        <v>1</v>
      </c>
      <c r="AI57" s="44">
        <v>3</v>
      </c>
      <c r="AJ57" s="181" t="str">
        <f t="shared" si="9"/>
        <v>13</v>
      </c>
      <c r="AK57" s="394" t="str">
        <f t="shared" si="27"/>
        <v>Very Low</v>
      </c>
      <c r="AL57" s="296"/>
      <c r="AM57" s="188" t="s">
        <v>929</v>
      </c>
    </row>
    <row r="58" spans="1:39" ht="220.5" customHeight="1" thickBot="1">
      <c r="A58" s="29" t="s">
        <v>162</v>
      </c>
      <c r="B58" s="25" t="s">
        <v>96</v>
      </c>
      <c r="C58" s="24" t="s">
        <v>96</v>
      </c>
      <c r="D58" s="25" t="s">
        <v>47</v>
      </c>
      <c r="E58" s="37" t="s">
        <v>105</v>
      </c>
      <c r="F58" s="17">
        <v>55</v>
      </c>
      <c r="G58" s="37" t="s">
        <v>521</v>
      </c>
      <c r="H58" s="21"/>
      <c r="I58" s="21"/>
      <c r="J58" s="21"/>
      <c r="K58" s="34"/>
      <c r="L58" s="181">
        <f t="shared" si="10"/>
        <v>0</v>
      </c>
      <c r="M58" s="42" t="str">
        <f t="shared" si="20"/>
        <v>Low Priority Data Gap</v>
      </c>
      <c r="N58" s="43">
        <f t="shared" si="21"/>
        <v>0</v>
      </c>
      <c r="O58" s="43">
        <f t="shared" si="22"/>
        <v>0</v>
      </c>
      <c r="P58" s="44"/>
      <c r="Q58" s="44"/>
      <c r="R58" s="181" t="str">
        <f t="shared" si="8"/>
        <v>0</v>
      </c>
      <c r="S58" s="42" t="str">
        <f t="shared" si="23"/>
        <v>Low Priority Data Gap</v>
      </c>
      <c r="T58" s="295"/>
      <c r="U58" s="188" t="s">
        <v>930</v>
      </c>
      <c r="Z58" s="21">
        <v>1</v>
      </c>
      <c r="AA58" s="21">
        <v>1</v>
      </c>
      <c r="AB58" s="21">
        <v>1</v>
      </c>
      <c r="AC58" s="34" t="s">
        <v>186</v>
      </c>
      <c r="AD58" s="181">
        <f t="shared" si="14"/>
        <v>1</v>
      </c>
      <c r="AE58" s="42" t="str">
        <f t="shared" si="24"/>
        <v>Very Low</v>
      </c>
      <c r="AF58" s="43">
        <f t="shared" si="25"/>
        <v>1</v>
      </c>
      <c r="AG58" s="43">
        <f t="shared" si="26"/>
        <v>1</v>
      </c>
      <c r="AH58" s="44">
        <v>1</v>
      </c>
      <c r="AI58" s="44">
        <v>3</v>
      </c>
      <c r="AJ58" s="181" t="str">
        <f t="shared" si="9"/>
        <v>13</v>
      </c>
      <c r="AK58" s="394" t="str">
        <f t="shared" si="27"/>
        <v>Very Low</v>
      </c>
      <c r="AL58" s="296"/>
      <c r="AM58" s="188" t="s">
        <v>929</v>
      </c>
    </row>
    <row r="59" spans="1:39" ht="160.5" customHeight="1" thickBot="1">
      <c r="A59" s="29" t="s">
        <v>162</v>
      </c>
      <c r="B59" s="25" t="s">
        <v>96</v>
      </c>
      <c r="C59" s="24" t="s">
        <v>96</v>
      </c>
      <c r="D59" s="25" t="s">
        <v>47</v>
      </c>
      <c r="E59" s="37" t="s">
        <v>106</v>
      </c>
      <c r="F59" s="17">
        <v>56</v>
      </c>
      <c r="G59" s="37" t="s">
        <v>529</v>
      </c>
      <c r="H59" s="21"/>
      <c r="I59" s="21"/>
      <c r="J59" s="21"/>
      <c r="K59" s="34"/>
      <c r="L59" s="181">
        <f t="shared" si="10"/>
        <v>0</v>
      </c>
      <c r="M59" s="42" t="str">
        <f t="shared" si="20"/>
        <v>Low Priority Data Gap</v>
      </c>
      <c r="N59" s="43">
        <f t="shared" si="21"/>
        <v>0</v>
      </c>
      <c r="O59" s="43">
        <f t="shared" si="22"/>
        <v>0</v>
      </c>
      <c r="P59" s="44"/>
      <c r="Q59" s="44"/>
      <c r="R59" s="181" t="str">
        <f t="shared" si="8"/>
        <v>0</v>
      </c>
      <c r="S59" s="42" t="str">
        <f t="shared" si="23"/>
        <v>Low Priority Data Gap</v>
      </c>
      <c r="T59" s="295"/>
      <c r="U59" s="188" t="s">
        <v>930</v>
      </c>
      <c r="Z59" s="21">
        <v>2</v>
      </c>
      <c r="AA59" s="21">
        <v>5</v>
      </c>
      <c r="AB59" s="21">
        <v>2</v>
      </c>
      <c r="AC59" s="34" t="s">
        <v>186</v>
      </c>
      <c r="AD59" s="181">
        <f t="shared" si="14"/>
        <v>6</v>
      </c>
      <c r="AE59" s="42" t="str">
        <f t="shared" si="24"/>
        <v>Low</v>
      </c>
      <c r="AF59" s="43">
        <f t="shared" si="25"/>
        <v>3</v>
      </c>
      <c r="AG59" s="43">
        <f t="shared" si="26"/>
        <v>2</v>
      </c>
      <c r="AH59" s="44">
        <v>1</v>
      </c>
      <c r="AI59" s="44">
        <v>2</v>
      </c>
      <c r="AJ59" s="181" t="str">
        <f t="shared" si="9"/>
        <v>22</v>
      </c>
      <c r="AK59" s="394" t="str">
        <f t="shared" si="27"/>
        <v>Very Low</v>
      </c>
      <c r="AL59" s="296"/>
      <c r="AM59" s="188" t="s">
        <v>931</v>
      </c>
    </row>
    <row r="60" spans="1:39" ht="157.5" customHeight="1" thickBot="1">
      <c r="A60" s="29" t="s">
        <v>162</v>
      </c>
      <c r="B60" s="25" t="s">
        <v>96</v>
      </c>
      <c r="C60" s="24" t="s">
        <v>96</v>
      </c>
      <c r="D60" s="25" t="s">
        <v>47</v>
      </c>
      <c r="E60" s="37" t="s">
        <v>107</v>
      </c>
      <c r="F60" s="17">
        <v>57</v>
      </c>
      <c r="G60" s="37" t="s">
        <v>529</v>
      </c>
      <c r="H60" s="21"/>
      <c r="I60" s="21"/>
      <c r="J60" s="21"/>
      <c r="K60" s="34"/>
      <c r="L60" s="181">
        <f t="shared" si="10"/>
        <v>0</v>
      </c>
      <c r="M60" s="42" t="str">
        <f t="shared" si="20"/>
        <v>Low Priority Data Gap</v>
      </c>
      <c r="N60" s="43">
        <f t="shared" si="21"/>
        <v>0</v>
      </c>
      <c r="O60" s="43">
        <f t="shared" si="22"/>
        <v>0</v>
      </c>
      <c r="P60" s="44"/>
      <c r="Q60" s="44"/>
      <c r="R60" s="181" t="str">
        <f t="shared" si="8"/>
        <v>0</v>
      </c>
      <c r="S60" s="42" t="str">
        <f t="shared" si="23"/>
        <v>Low Priority Data Gap</v>
      </c>
      <c r="T60" s="295"/>
      <c r="U60" s="188" t="s">
        <v>930</v>
      </c>
      <c r="Z60" s="21">
        <v>2</v>
      </c>
      <c r="AA60" s="21">
        <v>5</v>
      </c>
      <c r="AB60" s="21">
        <v>2</v>
      </c>
      <c r="AC60" s="34" t="s">
        <v>186</v>
      </c>
      <c r="AD60" s="181">
        <f t="shared" si="14"/>
        <v>6</v>
      </c>
      <c r="AE60" s="42" t="str">
        <f t="shared" si="24"/>
        <v>Low</v>
      </c>
      <c r="AF60" s="43">
        <f t="shared" si="25"/>
        <v>3</v>
      </c>
      <c r="AG60" s="43">
        <f t="shared" si="26"/>
        <v>2</v>
      </c>
      <c r="AH60" s="44">
        <v>1</v>
      </c>
      <c r="AI60" s="44">
        <v>2</v>
      </c>
      <c r="AJ60" s="181" t="str">
        <f t="shared" si="9"/>
        <v>22</v>
      </c>
      <c r="AK60" s="394" t="str">
        <f t="shared" si="27"/>
        <v>Very Low</v>
      </c>
      <c r="AL60" s="296"/>
      <c r="AM60" s="188" t="s">
        <v>931</v>
      </c>
    </row>
    <row r="61" spans="1:39" ht="252.75" customHeight="1" thickBot="1">
      <c r="A61" s="29" t="s">
        <v>162</v>
      </c>
      <c r="B61" s="25" t="s">
        <v>96</v>
      </c>
      <c r="C61" s="24" t="s">
        <v>96</v>
      </c>
      <c r="D61" s="25" t="s">
        <v>47</v>
      </c>
      <c r="E61" s="37" t="s">
        <v>108</v>
      </c>
      <c r="F61" s="17">
        <v>58</v>
      </c>
      <c r="G61" s="37" t="s">
        <v>542</v>
      </c>
      <c r="H61" s="21">
        <v>-1</v>
      </c>
      <c r="I61" s="21">
        <v>-1</v>
      </c>
      <c r="J61" s="21">
        <v>-1</v>
      </c>
      <c r="K61" s="34"/>
      <c r="L61" s="181">
        <f t="shared" si="10"/>
        <v>-1</v>
      </c>
      <c r="M61" s="42" t="str">
        <f t="shared" si="20"/>
        <v>High Priority Data Gap</v>
      </c>
      <c r="N61" s="43">
        <f t="shared" si="21"/>
        <v>1</v>
      </c>
      <c r="O61" s="43">
        <f t="shared" si="22"/>
        <v>-1</v>
      </c>
      <c r="P61" s="44">
        <v>-1</v>
      </c>
      <c r="Q61" s="44">
        <v>-1</v>
      </c>
      <c r="R61" s="181" t="str">
        <f t="shared" si="8"/>
        <v>-1-1</v>
      </c>
      <c r="S61" s="42" t="str">
        <f t="shared" si="23"/>
        <v>High Priority Data Gap</v>
      </c>
      <c r="T61" s="295"/>
      <c r="U61" s="188" t="s">
        <v>932</v>
      </c>
      <c r="Z61" s="21">
        <v>2</v>
      </c>
      <c r="AA61" s="21">
        <v>5</v>
      </c>
      <c r="AB61" s="21">
        <v>3</v>
      </c>
      <c r="AC61" s="21" t="s">
        <v>172</v>
      </c>
      <c r="AD61" s="181">
        <f t="shared" si="14"/>
        <v>9</v>
      </c>
      <c r="AE61" s="42" t="str">
        <f t="shared" si="24"/>
        <v>Moderate</v>
      </c>
      <c r="AF61" s="43">
        <f t="shared" si="25"/>
        <v>3</v>
      </c>
      <c r="AG61" s="43">
        <f t="shared" si="26"/>
        <v>3</v>
      </c>
      <c r="AH61" s="44">
        <v>3</v>
      </c>
      <c r="AI61" s="44">
        <v>4</v>
      </c>
      <c r="AJ61" s="181" t="str">
        <f t="shared" si="9"/>
        <v>34</v>
      </c>
      <c r="AK61" s="394" t="str">
        <f t="shared" si="27"/>
        <v>High</v>
      </c>
      <c r="AL61" s="296"/>
      <c r="AM61" s="188" t="s">
        <v>933</v>
      </c>
    </row>
    <row r="62" spans="1:39" ht="263.25" customHeight="1" thickBot="1">
      <c r="A62" s="29" t="s">
        <v>162</v>
      </c>
      <c r="B62" s="25" t="s">
        <v>96</v>
      </c>
      <c r="C62" s="24" t="s">
        <v>96</v>
      </c>
      <c r="D62" s="25" t="s">
        <v>47</v>
      </c>
      <c r="E62" s="37" t="s">
        <v>109</v>
      </c>
      <c r="F62" s="17">
        <v>59</v>
      </c>
      <c r="G62" s="37" t="s">
        <v>542</v>
      </c>
      <c r="H62" s="21">
        <v>-1</v>
      </c>
      <c r="I62" s="21">
        <v>-1</v>
      </c>
      <c r="J62" s="21">
        <v>-1</v>
      </c>
      <c r="K62" s="34"/>
      <c r="L62" s="181">
        <f t="shared" si="10"/>
        <v>-1</v>
      </c>
      <c r="M62" s="42" t="str">
        <f t="shared" si="20"/>
        <v>High Priority Data Gap</v>
      </c>
      <c r="N62" s="43">
        <f t="shared" si="21"/>
        <v>1</v>
      </c>
      <c r="O62" s="43">
        <f t="shared" si="22"/>
        <v>-1</v>
      </c>
      <c r="P62" s="44">
        <v>-1</v>
      </c>
      <c r="Q62" s="44">
        <v>-1</v>
      </c>
      <c r="R62" s="181" t="str">
        <f t="shared" si="8"/>
        <v>-1-1</v>
      </c>
      <c r="S62" s="42" t="str">
        <f t="shared" si="23"/>
        <v>High Priority Data Gap</v>
      </c>
      <c r="T62" s="295"/>
      <c r="U62" s="188" t="s">
        <v>932</v>
      </c>
      <c r="Y62" s="188" t="s">
        <v>934</v>
      </c>
      <c r="Z62" s="21">
        <v>2</v>
      </c>
      <c r="AA62" s="21">
        <v>5</v>
      </c>
      <c r="AB62" s="21">
        <v>3</v>
      </c>
      <c r="AC62" s="21" t="s">
        <v>172</v>
      </c>
      <c r="AD62" s="181">
        <f t="shared" si="14"/>
        <v>9</v>
      </c>
      <c r="AE62" s="42" t="str">
        <f t="shared" si="24"/>
        <v>Moderate</v>
      </c>
      <c r="AF62" s="43">
        <f t="shared" si="25"/>
        <v>3</v>
      </c>
      <c r="AG62" s="43">
        <f t="shared" si="26"/>
        <v>3</v>
      </c>
      <c r="AH62" s="44">
        <v>3</v>
      </c>
      <c r="AI62" s="44">
        <v>4</v>
      </c>
      <c r="AJ62" s="181" t="str">
        <f t="shared" si="9"/>
        <v>34</v>
      </c>
      <c r="AK62" s="394" t="str">
        <f t="shared" si="27"/>
        <v>High</v>
      </c>
      <c r="AL62" s="296"/>
      <c r="AM62" s="188" t="s">
        <v>933</v>
      </c>
    </row>
    <row r="63" spans="1:39" ht="83" customHeight="1" thickBot="1">
      <c r="A63" s="24" t="s">
        <v>162</v>
      </c>
      <c r="B63" s="25" t="s">
        <v>96</v>
      </c>
      <c r="C63" s="24" t="s">
        <v>96</v>
      </c>
      <c r="D63" s="30" t="s">
        <v>51</v>
      </c>
      <c r="E63" s="37" t="s">
        <v>110</v>
      </c>
      <c r="F63" s="17">
        <v>60</v>
      </c>
      <c r="G63" s="37" t="s">
        <v>443</v>
      </c>
      <c r="H63" s="21"/>
      <c r="I63" s="21"/>
      <c r="J63" s="21"/>
      <c r="K63" s="34"/>
      <c r="L63" s="181">
        <f t="shared" si="10"/>
        <v>0</v>
      </c>
      <c r="M63" s="42" t="str">
        <f t="shared" si="20"/>
        <v>Low Priority Data Gap</v>
      </c>
      <c r="N63" s="43">
        <f t="shared" si="21"/>
        <v>0</v>
      </c>
      <c r="O63" s="43">
        <f t="shared" si="22"/>
        <v>0</v>
      </c>
      <c r="P63" s="44"/>
      <c r="Q63" s="44"/>
      <c r="R63" s="181" t="str">
        <f t="shared" si="8"/>
        <v>0</v>
      </c>
      <c r="S63" s="42" t="str">
        <f t="shared" si="23"/>
        <v>Low Priority Data Gap</v>
      </c>
      <c r="T63" s="295"/>
      <c r="Z63" s="21"/>
      <c r="AA63" s="21"/>
      <c r="AB63" s="21"/>
      <c r="AC63" s="34"/>
      <c r="AD63" s="181">
        <f t="shared" si="14"/>
        <v>0</v>
      </c>
      <c r="AE63" s="42" t="str">
        <f t="shared" si="24"/>
        <v>Low Priority Data Gap</v>
      </c>
      <c r="AF63" s="43">
        <f t="shared" si="25"/>
        <v>0</v>
      </c>
      <c r="AG63" s="43">
        <f t="shared" si="26"/>
        <v>0</v>
      </c>
      <c r="AH63" s="44"/>
      <c r="AI63" s="44"/>
      <c r="AJ63" s="181" t="str">
        <f t="shared" si="9"/>
        <v>0</v>
      </c>
      <c r="AK63" s="394" t="str">
        <f t="shared" si="27"/>
        <v>Low Priority Data Gap</v>
      </c>
      <c r="AL63" s="296"/>
    </row>
    <row r="64" spans="1:39" ht="172.5" customHeight="1" thickBot="1">
      <c r="A64" s="31" t="s">
        <v>162</v>
      </c>
      <c r="B64" s="25" t="s">
        <v>96</v>
      </c>
      <c r="C64" s="24" t="s">
        <v>96</v>
      </c>
      <c r="D64" s="25" t="s">
        <v>54</v>
      </c>
      <c r="E64" s="37" t="s">
        <v>111</v>
      </c>
      <c r="F64" s="17">
        <v>61</v>
      </c>
      <c r="G64" s="37" t="s">
        <v>555</v>
      </c>
      <c r="H64" s="21">
        <v>1</v>
      </c>
      <c r="I64" s="21">
        <v>1</v>
      </c>
      <c r="J64" s="21">
        <v>1</v>
      </c>
      <c r="K64" s="34" t="s">
        <v>172</v>
      </c>
      <c r="L64" s="181">
        <f t="shared" si="10"/>
        <v>1</v>
      </c>
      <c r="M64" s="42" t="str">
        <f t="shared" si="20"/>
        <v>Very Low</v>
      </c>
      <c r="N64" s="43">
        <f t="shared" si="21"/>
        <v>1</v>
      </c>
      <c r="O64" s="43">
        <f t="shared" si="22"/>
        <v>1</v>
      </c>
      <c r="P64" s="44">
        <v>3</v>
      </c>
      <c r="Q64" s="44">
        <v>3</v>
      </c>
      <c r="R64" s="181" t="str">
        <f t="shared" si="8"/>
        <v>13</v>
      </c>
      <c r="S64" s="42" t="str">
        <f t="shared" si="23"/>
        <v>Very Low</v>
      </c>
      <c r="T64" s="295"/>
      <c r="U64" s="188" t="s">
        <v>935</v>
      </c>
      <c r="Z64" s="21">
        <v>1</v>
      </c>
      <c r="AA64" s="21">
        <v>1</v>
      </c>
      <c r="AB64" s="21">
        <v>1</v>
      </c>
      <c r="AC64" s="34" t="s">
        <v>172</v>
      </c>
      <c r="AD64" s="181">
        <f t="shared" si="14"/>
        <v>1</v>
      </c>
      <c r="AE64" s="42" t="str">
        <f t="shared" si="24"/>
        <v>Very Low</v>
      </c>
      <c r="AF64" s="43">
        <f t="shared" si="25"/>
        <v>1</v>
      </c>
      <c r="AG64" s="43">
        <f t="shared" si="26"/>
        <v>1</v>
      </c>
      <c r="AH64" s="44">
        <v>3</v>
      </c>
      <c r="AI64" s="44">
        <v>3</v>
      </c>
      <c r="AJ64" s="181" t="str">
        <f t="shared" si="9"/>
        <v>13</v>
      </c>
      <c r="AK64" s="394" t="str">
        <f t="shared" si="27"/>
        <v>Very Low</v>
      </c>
      <c r="AL64" s="296"/>
      <c r="AM64" s="188" t="s">
        <v>935</v>
      </c>
    </row>
    <row r="65" spans="1:43" ht="150.75" customHeight="1" thickBot="1">
      <c r="A65" s="31" t="s">
        <v>162</v>
      </c>
      <c r="B65" s="25" t="s">
        <v>96</v>
      </c>
      <c r="C65" s="24" t="s">
        <v>96</v>
      </c>
      <c r="D65" s="25" t="s">
        <v>54</v>
      </c>
      <c r="E65" s="37" t="s">
        <v>112</v>
      </c>
      <c r="F65" s="17">
        <v>62</v>
      </c>
      <c r="G65" s="37" t="s">
        <v>563</v>
      </c>
      <c r="H65" s="21"/>
      <c r="I65" s="21"/>
      <c r="J65" s="21"/>
      <c r="K65" s="34"/>
      <c r="L65" s="181">
        <f t="shared" si="10"/>
        <v>0</v>
      </c>
      <c r="M65" s="42" t="str">
        <f t="shared" si="20"/>
        <v>Low Priority Data Gap</v>
      </c>
      <c r="N65" s="43">
        <f t="shared" si="21"/>
        <v>0</v>
      </c>
      <c r="O65" s="43">
        <f t="shared" si="22"/>
        <v>0</v>
      </c>
      <c r="P65" s="44"/>
      <c r="Q65" s="44"/>
      <c r="R65" s="181" t="str">
        <f t="shared" si="8"/>
        <v>0</v>
      </c>
      <c r="S65" s="42" t="str">
        <f t="shared" si="23"/>
        <v>Low Priority Data Gap</v>
      </c>
      <c r="T65" s="295"/>
      <c r="Z65" s="21"/>
      <c r="AA65" s="21"/>
      <c r="AB65" s="21"/>
      <c r="AC65" s="34"/>
      <c r="AD65" s="181">
        <f t="shared" si="14"/>
        <v>0</v>
      </c>
      <c r="AE65" s="42" t="str">
        <f t="shared" si="24"/>
        <v>Low Priority Data Gap</v>
      </c>
      <c r="AF65" s="43">
        <f t="shared" si="25"/>
        <v>0</v>
      </c>
      <c r="AG65" s="43">
        <f t="shared" si="26"/>
        <v>0</v>
      </c>
      <c r="AH65" s="44"/>
      <c r="AI65" s="44"/>
      <c r="AJ65" s="181" t="str">
        <f t="shared" si="9"/>
        <v>0</v>
      </c>
      <c r="AK65" s="394" t="str">
        <f t="shared" si="27"/>
        <v>Low Priority Data Gap</v>
      </c>
      <c r="AL65" s="296"/>
    </row>
    <row r="66" spans="1:43" ht="126" customHeight="1" thickBot="1">
      <c r="A66" s="31" t="s">
        <v>162</v>
      </c>
      <c r="B66" s="25" t="s">
        <v>96</v>
      </c>
      <c r="C66" s="24" t="s">
        <v>96</v>
      </c>
      <c r="D66" s="25" t="s">
        <v>54</v>
      </c>
      <c r="E66" s="37" t="s">
        <v>113</v>
      </c>
      <c r="F66" s="17">
        <v>63</v>
      </c>
      <c r="G66" s="37" t="s">
        <v>568</v>
      </c>
      <c r="H66" s="21"/>
      <c r="I66" s="21"/>
      <c r="J66" s="21"/>
      <c r="K66" s="34"/>
      <c r="L66" s="181">
        <f t="shared" si="10"/>
        <v>0</v>
      </c>
      <c r="M66" s="42" t="str">
        <f t="shared" si="20"/>
        <v>Low Priority Data Gap</v>
      </c>
      <c r="N66" s="43">
        <f t="shared" si="21"/>
        <v>0</v>
      </c>
      <c r="O66" s="43">
        <f t="shared" si="22"/>
        <v>0</v>
      </c>
      <c r="P66" s="44"/>
      <c r="Q66" s="44"/>
      <c r="R66" s="181" t="str">
        <f t="shared" si="8"/>
        <v>0</v>
      </c>
      <c r="S66" s="42" t="str">
        <f t="shared" si="23"/>
        <v>Low Priority Data Gap</v>
      </c>
      <c r="T66" s="295"/>
      <c r="Z66" s="21"/>
      <c r="AA66" s="21"/>
      <c r="AB66" s="21"/>
      <c r="AC66" s="34"/>
      <c r="AD66" s="181">
        <f t="shared" si="14"/>
        <v>0</v>
      </c>
      <c r="AE66" s="42" t="str">
        <f t="shared" si="24"/>
        <v>Low Priority Data Gap</v>
      </c>
      <c r="AF66" s="43">
        <f t="shared" si="25"/>
        <v>0</v>
      </c>
      <c r="AG66" s="43">
        <f t="shared" si="26"/>
        <v>0</v>
      </c>
      <c r="AH66" s="44"/>
      <c r="AI66" s="44"/>
      <c r="AJ66" s="181" t="str">
        <f t="shared" si="9"/>
        <v>0</v>
      </c>
      <c r="AK66" s="394" t="str">
        <f t="shared" si="27"/>
        <v>Low Priority Data Gap</v>
      </c>
      <c r="AL66" s="296"/>
    </row>
    <row r="67" spans="1:43" ht="83" customHeight="1" thickBot="1">
      <c r="A67" s="29" t="s">
        <v>162</v>
      </c>
      <c r="B67" s="25" t="s">
        <v>96</v>
      </c>
      <c r="C67" s="24" t="s">
        <v>96</v>
      </c>
      <c r="D67" s="25" t="s">
        <v>54</v>
      </c>
      <c r="E67" s="37" t="s">
        <v>114</v>
      </c>
      <c r="F67" s="17">
        <v>64</v>
      </c>
      <c r="G67" s="37" t="s">
        <v>569</v>
      </c>
      <c r="H67" s="21"/>
      <c r="I67" s="21"/>
      <c r="J67" s="21"/>
      <c r="K67" s="21"/>
      <c r="L67" s="181">
        <f t="shared" si="10"/>
        <v>0</v>
      </c>
      <c r="M67" s="42" t="str">
        <f t="shared" si="20"/>
        <v>Low Priority Data Gap</v>
      </c>
      <c r="N67" s="43">
        <f t="shared" si="21"/>
        <v>0</v>
      </c>
      <c r="O67" s="43">
        <f t="shared" si="22"/>
        <v>0</v>
      </c>
      <c r="P67" s="44"/>
      <c r="Q67" s="44"/>
      <c r="R67" s="181" t="str">
        <f t="shared" si="8"/>
        <v>0</v>
      </c>
      <c r="S67" s="42" t="str">
        <f t="shared" si="23"/>
        <v>Low Priority Data Gap</v>
      </c>
      <c r="T67" s="295"/>
      <c r="Z67" s="21"/>
      <c r="AA67" s="21"/>
      <c r="AB67" s="21"/>
      <c r="AC67" s="21"/>
      <c r="AD67" s="181">
        <f t="shared" si="14"/>
        <v>0</v>
      </c>
      <c r="AE67" s="42" t="str">
        <f t="shared" si="24"/>
        <v>Low Priority Data Gap</v>
      </c>
      <c r="AF67" s="43">
        <f t="shared" si="25"/>
        <v>0</v>
      </c>
      <c r="AG67" s="43">
        <f t="shared" si="26"/>
        <v>0</v>
      </c>
      <c r="AH67" s="44"/>
      <c r="AI67" s="44"/>
      <c r="AJ67" s="181" t="str">
        <f t="shared" si="9"/>
        <v>0</v>
      </c>
      <c r="AK67" s="394" t="str">
        <f t="shared" si="27"/>
        <v>Low Priority Data Gap</v>
      </c>
      <c r="AL67" s="296"/>
    </row>
    <row r="68" spans="1:43" ht="363.75" customHeight="1" thickBot="1">
      <c r="A68" s="32" t="s">
        <v>162</v>
      </c>
      <c r="B68" s="25" t="s">
        <v>96</v>
      </c>
      <c r="C68" s="24" t="s">
        <v>96</v>
      </c>
      <c r="D68" s="25" t="s">
        <v>54</v>
      </c>
      <c r="E68" s="37" t="s">
        <v>115</v>
      </c>
      <c r="F68" s="17">
        <v>65</v>
      </c>
      <c r="G68" s="37" t="s">
        <v>340</v>
      </c>
      <c r="H68" s="21"/>
      <c r="I68" s="21"/>
      <c r="J68" s="21"/>
      <c r="K68" s="21"/>
      <c r="L68" s="181">
        <f t="shared" si="10"/>
        <v>0</v>
      </c>
      <c r="M68" s="42" t="str">
        <f t="shared" ref="M68:M73" si="28">VLOOKUP(N68*J68,biorisk,3,FALSE)</f>
        <v>Low Priority Data Gap</v>
      </c>
      <c r="N68" s="43">
        <f t="shared" ref="N68:N73" si="29">VLOOKUP(H68*I68,likelihood,2,FALSE)</f>
        <v>0</v>
      </c>
      <c r="O68" s="43">
        <f t="shared" ref="O68:O73" si="30">VLOOKUP(N68*J68,biorisk,2,FALSE)</f>
        <v>0</v>
      </c>
      <c r="P68" s="44"/>
      <c r="Q68" s="44"/>
      <c r="R68" s="181" t="str">
        <f t="shared" si="8"/>
        <v>0</v>
      </c>
      <c r="S68" s="42" t="str">
        <f t="shared" ref="S68:S73" si="31">VLOOKUP(O68&amp;Q68,futurerisk,3,FALSE)</f>
        <v>Low Priority Data Gap</v>
      </c>
      <c r="T68" s="295"/>
      <c r="Z68" s="21">
        <v>2</v>
      </c>
      <c r="AA68" s="21">
        <v>3</v>
      </c>
      <c r="AB68" s="21">
        <v>2</v>
      </c>
      <c r="AC68" s="21">
        <v>2</v>
      </c>
      <c r="AD68" s="181">
        <f t="shared" si="14"/>
        <v>4</v>
      </c>
      <c r="AE68" s="42" t="str">
        <f>VLOOKUP(AF68*AB68,biorisk,3,FALSE)</f>
        <v>Low</v>
      </c>
      <c r="AF68" s="43">
        <f t="shared" ref="AF68:AF73" si="32">VLOOKUP(Z68*AA68,likelihood,2,FALSE)</f>
        <v>2</v>
      </c>
      <c r="AG68" s="43">
        <f t="shared" ref="AG68:AG73" si="33">VLOOKUP(AF68*AB68,biorisk,2,FALSE)</f>
        <v>2</v>
      </c>
      <c r="AH68" s="44"/>
      <c r="AI68" s="44">
        <v>5</v>
      </c>
      <c r="AJ68" s="181" t="str">
        <f t="shared" si="9"/>
        <v>25</v>
      </c>
      <c r="AK68" s="394" t="str">
        <f>VLOOKUP(AG68&amp;AI68,futurerisk,3,FALSE)</f>
        <v>High</v>
      </c>
      <c r="AL68" s="296"/>
    </row>
    <row r="69" spans="1:43" ht="83" customHeight="1" thickBot="1">
      <c r="A69" s="32" t="s">
        <v>162</v>
      </c>
      <c r="B69" s="25" t="s">
        <v>96</v>
      </c>
      <c r="C69" s="24" t="s">
        <v>96</v>
      </c>
      <c r="D69" s="25" t="s">
        <v>54</v>
      </c>
      <c r="E69" s="37" t="s">
        <v>116</v>
      </c>
      <c r="F69" s="17">
        <v>66</v>
      </c>
      <c r="G69" s="37" t="s">
        <v>581</v>
      </c>
      <c r="H69" s="21"/>
      <c r="I69" s="21"/>
      <c r="J69" s="21"/>
      <c r="K69" s="34"/>
      <c r="L69" s="181">
        <f t="shared" si="10"/>
        <v>0</v>
      </c>
      <c r="M69" s="42" t="str">
        <f t="shared" si="28"/>
        <v>Low Priority Data Gap</v>
      </c>
      <c r="N69" s="43">
        <f t="shared" si="29"/>
        <v>0</v>
      </c>
      <c r="O69" s="43">
        <f t="shared" si="30"/>
        <v>0</v>
      </c>
      <c r="P69" s="44"/>
      <c r="Q69" s="44"/>
      <c r="R69" s="181" t="str">
        <f t="shared" ref="R69:R73" si="34">(O69&amp;Q69)</f>
        <v>0</v>
      </c>
      <c r="S69" s="42" t="str">
        <f t="shared" si="31"/>
        <v>Low Priority Data Gap</v>
      </c>
      <c r="T69" s="295"/>
      <c r="Z69" s="21"/>
      <c r="AA69" s="21"/>
      <c r="AB69" s="21"/>
      <c r="AC69" s="34"/>
      <c r="AD69" s="181">
        <f t="shared" si="14"/>
        <v>0</v>
      </c>
      <c r="AE69" s="42" t="str">
        <f t="shared" ref="AE69:AE73" si="35">VLOOKUP(AF69*AB69,biorisk,3,FALSE)</f>
        <v>Low Priority Data Gap</v>
      </c>
      <c r="AF69" s="43">
        <f t="shared" si="32"/>
        <v>0</v>
      </c>
      <c r="AG69" s="43">
        <f t="shared" si="33"/>
        <v>0</v>
      </c>
      <c r="AH69" s="44"/>
      <c r="AI69" s="44"/>
      <c r="AJ69" s="181" t="str">
        <f t="shared" ref="AJ69:AJ73" si="36">(AG69&amp;AI69)</f>
        <v>0</v>
      </c>
      <c r="AK69" s="394" t="str">
        <f t="shared" si="27"/>
        <v>Low Priority Data Gap</v>
      </c>
      <c r="AL69" s="296"/>
    </row>
    <row r="70" spans="1:43" ht="169.5" customHeight="1" thickBot="1">
      <c r="A70" s="29" t="s">
        <v>584</v>
      </c>
      <c r="B70" s="25" t="s">
        <v>117</v>
      </c>
      <c r="C70" s="24" t="s">
        <v>96</v>
      </c>
      <c r="D70" s="24" t="s">
        <v>51</v>
      </c>
      <c r="E70" s="37" t="s">
        <v>118</v>
      </c>
      <c r="F70" s="17">
        <v>67</v>
      </c>
      <c r="G70" s="37" t="s">
        <v>585</v>
      </c>
      <c r="H70" s="21">
        <v>5</v>
      </c>
      <c r="I70" s="21">
        <v>5</v>
      </c>
      <c r="J70" s="21">
        <v>4</v>
      </c>
      <c r="K70" s="34" t="s">
        <v>172</v>
      </c>
      <c r="L70" s="181">
        <f t="shared" ref="L70:L73" si="37">(N70*J70)</f>
        <v>20</v>
      </c>
      <c r="M70" s="42" t="str">
        <f t="shared" si="28"/>
        <v>Very High</v>
      </c>
      <c r="N70" s="43">
        <f t="shared" si="29"/>
        <v>5</v>
      </c>
      <c r="O70" s="43">
        <f t="shared" si="30"/>
        <v>5</v>
      </c>
      <c r="P70" s="44">
        <v>4</v>
      </c>
      <c r="Q70" s="44">
        <v>3</v>
      </c>
      <c r="R70" s="181" t="str">
        <f t="shared" si="34"/>
        <v>53</v>
      </c>
      <c r="S70" s="42" t="str">
        <f t="shared" si="31"/>
        <v>Very High</v>
      </c>
      <c r="T70" s="295" t="s">
        <v>181</v>
      </c>
      <c r="U70" s="188" t="s">
        <v>936</v>
      </c>
      <c r="V70" s="217"/>
      <c r="W70" s="217"/>
      <c r="Y70" s="188" t="s">
        <v>937</v>
      </c>
      <c r="Z70" s="21">
        <v>5</v>
      </c>
      <c r="AA70" s="21">
        <v>5</v>
      </c>
      <c r="AB70" s="21">
        <v>4</v>
      </c>
      <c r="AC70" s="34" t="s">
        <v>172</v>
      </c>
      <c r="AD70" s="181">
        <f t="shared" ref="AD70:AD73" si="38">(AF70*AB70)</f>
        <v>20</v>
      </c>
      <c r="AE70" s="42" t="str">
        <f t="shared" si="35"/>
        <v>Very High</v>
      </c>
      <c r="AF70" s="43">
        <f t="shared" si="32"/>
        <v>5</v>
      </c>
      <c r="AG70" s="43">
        <f t="shared" si="33"/>
        <v>5</v>
      </c>
      <c r="AH70" s="44">
        <v>4</v>
      </c>
      <c r="AI70" s="44">
        <v>3</v>
      </c>
      <c r="AJ70" s="181" t="str">
        <f t="shared" si="36"/>
        <v>53</v>
      </c>
      <c r="AK70" s="394" t="str">
        <f t="shared" si="27"/>
        <v>Very High</v>
      </c>
      <c r="AL70" s="296"/>
      <c r="AM70" s="188" t="s">
        <v>936</v>
      </c>
      <c r="AN70" s="217"/>
      <c r="AO70" s="217" t="s">
        <v>938</v>
      </c>
      <c r="AQ70" s="188" t="s">
        <v>937</v>
      </c>
    </row>
    <row r="71" spans="1:43" ht="219.5" customHeight="1" thickBot="1">
      <c r="A71" s="31" t="s">
        <v>584</v>
      </c>
      <c r="B71" s="25" t="s">
        <v>117</v>
      </c>
      <c r="C71" s="24" t="s">
        <v>96</v>
      </c>
      <c r="D71" s="24" t="s">
        <v>51</v>
      </c>
      <c r="E71" s="37" t="s">
        <v>119</v>
      </c>
      <c r="F71" s="17">
        <v>68</v>
      </c>
      <c r="G71" s="37" t="s">
        <v>601</v>
      </c>
      <c r="H71" s="21">
        <v>5</v>
      </c>
      <c r="I71" s="21">
        <v>5</v>
      </c>
      <c r="J71" s="21">
        <v>2</v>
      </c>
      <c r="K71" s="34" t="s">
        <v>172</v>
      </c>
      <c r="L71" s="181">
        <f t="shared" si="37"/>
        <v>10</v>
      </c>
      <c r="M71" s="42" t="str">
        <f t="shared" si="28"/>
        <v>Moderate</v>
      </c>
      <c r="N71" s="43">
        <f t="shared" si="29"/>
        <v>5</v>
      </c>
      <c r="O71" s="43">
        <f t="shared" si="30"/>
        <v>3</v>
      </c>
      <c r="P71" s="44">
        <v>3</v>
      </c>
      <c r="Q71" s="44">
        <v>2</v>
      </c>
      <c r="R71" s="181" t="str">
        <f t="shared" si="34"/>
        <v>32</v>
      </c>
      <c r="S71" s="42" t="str">
        <f t="shared" si="31"/>
        <v>Very Low</v>
      </c>
      <c r="T71" s="295" t="s">
        <v>181</v>
      </c>
      <c r="U71" s="188" t="s">
        <v>939</v>
      </c>
      <c r="Y71" s="188" t="s">
        <v>940</v>
      </c>
      <c r="Z71" s="21">
        <v>-1</v>
      </c>
      <c r="AA71" s="21">
        <v>-1</v>
      </c>
      <c r="AB71" s="21">
        <v>-1</v>
      </c>
      <c r="AC71" s="34"/>
      <c r="AD71" s="181">
        <f t="shared" si="38"/>
        <v>-1</v>
      </c>
      <c r="AE71" s="42" t="str">
        <f t="shared" si="35"/>
        <v>High Priority Data Gap</v>
      </c>
      <c r="AF71" s="43">
        <f t="shared" si="32"/>
        <v>1</v>
      </c>
      <c r="AG71" s="43">
        <f t="shared" si="33"/>
        <v>-1</v>
      </c>
      <c r="AH71" s="44">
        <v>-1</v>
      </c>
      <c r="AI71" s="44">
        <v>-1</v>
      </c>
      <c r="AJ71" s="181" t="str">
        <f t="shared" si="36"/>
        <v>-1-1</v>
      </c>
      <c r="AK71" s="394" t="str">
        <f t="shared" si="27"/>
        <v>High Priority Data Gap</v>
      </c>
      <c r="AL71" s="296"/>
      <c r="AM71" s="188" t="s">
        <v>941</v>
      </c>
      <c r="AQ71" s="188" t="s">
        <v>940</v>
      </c>
    </row>
    <row r="72" spans="1:43" ht="83" customHeight="1" thickBot="1">
      <c r="A72" s="29" t="s">
        <v>584</v>
      </c>
      <c r="B72" s="25" t="s">
        <v>117</v>
      </c>
      <c r="C72" s="24" t="s">
        <v>96</v>
      </c>
      <c r="D72" s="24" t="s">
        <v>51</v>
      </c>
      <c r="E72" s="37" t="s">
        <v>120</v>
      </c>
      <c r="F72" s="17">
        <v>69</v>
      </c>
      <c r="G72" s="37" t="s">
        <v>763</v>
      </c>
      <c r="H72" s="21">
        <v>1</v>
      </c>
      <c r="I72" s="21">
        <v>1</v>
      </c>
      <c r="J72" s="21">
        <v>1</v>
      </c>
      <c r="K72" s="34" t="s">
        <v>164</v>
      </c>
      <c r="L72" s="181">
        <f t="shared" si="37"/>
        <v>1</v>
      </c>
      <c r="M72" s="42" t="str">
        <f t="shared" si="28"/>
        <v>Very Low</v>
      </c>
      <c r="N72" s="43">
        <f t="shared" si="29"/>
        <v>1</v>
      </c>
      <c r="O72" s="43">
        <f t="shared" si="30"/>
        <v>1</v>
      </c>
      <c r="P72" s="44">
        <v>3</v>
      </c>
      <c r="Q72" s="44">
        <v>3</v>
      </c>
      <c r="R72" s="181" t="str">
        <f t="shared" si="34"/>
        <v>13</v>
      </c>
      <c r="S72" s="42" t="str">
        <f t="shared" si="31"/>
        <v>Very Low</v>
      </c>
      <c r="T72" s="295" t="s">
        <v>181</v>
      </c>
      <c r="U72" s="188" t="s">
        <v>942</v>
      </c>
      <c r="Y72" s="188" t="s">
        <v>943</v>
      </c>
      <c r="Z72" s="21">
        <v>1</v>
      </c>
      <c r="AA72" s="21">
        <v>1</v>
      </c>
      <c r="AB72" s="21">
        <v>1</v>
      </c>
      <c r="AC72" s="34" t="s">
        <v>164</v>
      </c>
      <c r="AD72" s="181">
        <f t="shared" si="38"/>
        <v>1</v>
      </c>
      <c r="AE72" s="42" t="str">
        <f t="shared" si="35"/>
        <v>Very Low</v>
      </c>
      <c r="AF72" s="43">
        <f t="shared" si="32"/>
        <v>1</v>
      </c>
      <c r="AG72" s="43">
        <f t="shared" si="33"/>
        <v>1</v>
      </c>
      <c r="AH72" s="44">
        <v>3</v>
      </c>
      <c r="AI72" s="44">
        <v>3</v>
      </c>
      <c r="AJ72" s="181" t="str">
        <f t="shared" si="36"/>
        <v>13</v>
      </c>
      <c r="AK72" s="394" t="str">
        <f t="shared" si="27"/>
        <v>Very Low</v>
      </c>
      <c r="AL72" s="296"/>
      <c r="AM72" s="188" t="s">
        <v>944</v>
      </c>
      <c r="AQ72" s="188" t="s">
        <v>943</v>
      </c>
    </row>
    <row r="73" spans="1:43" ht="120.5" customHeight="1">
      <c r="A73" s="31" t="s">
        <v>584</v>
      </c>
      <c r="B73" s="25" t="s">
        <v>117</v>
      </c>
      <c r="C73" s="24" t="s">
        <v>96</v>
      </c>
      <c r="D73" s="24" t="s">
        <v>51</v>
      </c>
      <c r="E73" s="37" t="s">
        <v>121</v>
      </c>
      <c r="F73" s="17">
        <v>70</v>
      </c>
      <c r="G73" s="37" t="s">
        <v>620</v>
      </c>
      <c r="H73" s="21">
        <v>1</v>
      </c>
      <c r="I73" s="21">
        <v>1</v>
      </c>
      <c r="J73" s="21">
        <v>1</v>
      </c>
      <c r="K73" s="21" t="s">
        <v>186</v>
      </c>
      <c r="L73" s="181">
        <f t="shared" si="37"/>
        <v>1</v>
      </c>
      <c r="M73" s="42" t="str">
        <f t="shared" si="28"/>
        <v>Very Low</v>
      </c>
      <c r="N73" s="43">
        <f t="shared" si="29"/>
        <v>1</v>
      </c>
      <c r="O73" s="43">
        <f t="shared" si="30"/>
        <v>1</v>
      </c>
      <c r="P73" s="44">
        <v>3</v>
      </c>
      <c r="Q73" s="44">
        <v>3</v>
      </c>
      <c r="R73" s="181" t="str">
        <f t="shared" si="34"/>
        <v>13</v>
      </c>
      <c r="S73" s="42" t="str">
        <f t="shared" si="31"/>
        <v>Very Low</v>
      </c>
      <c r="T73" s="295" t="s">
        <v>181</v>
      </c>
      <c r="U73" s="188" t="s">
        <v>945</v>
      </c>
      <c r="Y73" s="188" t="s">
        <v>943</v>
      </c>
      <c r="Z73" s="21">
        <v>1</v>
      </c>
      <c r="AA73" s="21">
        <v>1</v>
      </c>
      <c r="AB73" s="21">
        <v>1</v>
      </c>
      <c r="AC73" s="21" t="s">
        <v>186</v>
      </c>
      <c r="AD73" s="181">
        <f t="shared" si="38"/>
        <v>1</v>
      </c>
      <c r="AE73" s="42" t="str">
        <f t="shared" si="35"/>
        <v>Very Low</v>
      </c>
      <c r="AF73" s="43">
        <f t="shared" si="32"/>
        <v>1</v>
      </c>
      <c r="AG73" s="43">
        <f t="shared" si="33"/>
        <v>1</v>
      </c>
      <c r="AH73" s="44">
        <v>3</v>
      </c>
      <c r="AI73" s="44">
        <v>3</v>
      </c>
      <c r="AJ73" s="181" t="str">
        <f t="shared" si="36"/>
        <v>13</v>
      </c>
      <c r="AK73" s="394" t="str">
        <f t="shared" si="27"/>
        <v>Very Low</v>
      </c>
      <c r="AL73" s="296"/>
      <c r="AM73" s="188" t="s">
        <v>946</v>
      </c>
      <c r="AQ73" s="188" t="s">
        <v>943</v>
      </c>
    </row>
  </sheetData>
  <sheetProtection formatCells="0" formatColumns="0" formatRows="0" insertColumns="0" insertRows="0" insertHyperlinks="0" deleteColumns="0" deleteRows="0" selectLockedCells="1"/>
  <mergeCells count="14">
    <mergeCell ref="CY1:DE1"/>
    <mergeCell ref="Z2:AC2"/>
    <mergeCell ref="CO1:CX1"/>
    <mergeCell ref="H2:K2"/>
    <mergeCell ref="M2:O2"/>
    <mergeCell ref="P2:S2"/>
    <mergeCell ref="G1:S1"/>
    <mergeCell ref="Z1:AK1"/>
    <mergeCell ref="AZ1:BL1"/>
    <mergeCell ref="BM1:BS1"/>
    <mergeCell ref="BT1:BX1"/>
    <mergeCell ref="BY1:CN1"/>
    <mergeCell ref="AE2:AG2"/>
    <mergeCell ref="AH2:AK2"/>
  </mergeCells>
  <conditionalFormatting sqref="AE4 AE12 AE25:AE34 AE43 AE46:AE49 AE55 AE59 AE61 AE63:AE69 AE71:AE73 AE7 AE9 AE14:AE18 AE22 AE36 AE38 AE52:AE53 AE57">
    <cfRule type="cellIs" dxfId="701" priority="526" stopIfTrue="1" operator="equal">
      <formula>"Very High"</formula>
    </cfRule>
    <cfRule type="cellIs" dxfId="700" priority="527" stopIfTrue="1" operator="equal">
      <formula>"High"</formula>
    </cfRule>
    <cfRule type="cellIs" dxfId="699" priority="528" stopIfTrue="1" operator="equal">
      <formula>"Moderate"</formula>
    </cfRule>
  </conditionalFormatting>
  <conditionalFormatting sqref="AK4 AK43:AK44 AK7 AK9:AK12 AK14:AK18 AK22 AK24:AK34 AK36 AK38:AK39 AK46:AK49 AK52:AK55 AK57:AK73">
    <cfRule type="cellIs" dxfId="698" priority="523" stopIfTrue="1" operator="equal">
      <formula>"Very High"</formula>
    </cfRule>
    <cfRule type="cellIs" dxfId="697" priority="524" stopIfTrue="1" operator="equal">
      <formula>"High"</formula>
    </cfRule>
    <cfRule type="cellIs" dxfId="696" priority="525" stopIfTrue="1" operator="equal">
      <formula>"Moderate"</formula>
    </cfRule>
  </conditionalFormatting>
  <conditionalFormatting sqref="A4:A73">
    <cfRule type="expression" dxfId="695" priority="513">
      <formula>#REF!="Water Quality"</formula>
    </cfRule>
    <cfRule type="expression" dxfId="694" priority="514">
      <formula>#REF!="Hatcheries, Fisheries, and Genetics"</formula>
    </cfRule>
    <cfRule type="expression" dxfId="693" priority="515">
      <formula>#REF!="Habitat"</formula>
    </cfRule>
    <cfRule type="expression" dxfId="692" priority="516">
      <formula>#REF!="Ecology"</formula>
    </cfRule>
  </conditionalFormatting>
  <conditionalFormatting sqref="M4:M5 M12 M44 M55 M63:M73 M7 M9:M10 M14:M18 M22 M24:M34 M36 M38:M39 M46:M49 M52:M53 M57">
    <cfRule type="cellIs" dxfId="691" priority="507" stopIfTrue="1" operator="equal">
      <formula>"Very High"</formula>
    </cfRule>
    <cfRule type="cellIs" dxfId="690" priority="508" stopIfTrue="1" operator="equal">
      <formula>"High"</formula>
    </cfRule>
    <cfRule type="cellIs" dxfId="689" priority="509" stopIfTrue="1" operator="equal">
      <formula>"Moderate"</formula>
    </cfRule>
  </conditionalFormatting>
  <conditionalFormatting sqref="S4:S5 S12 S44 S55 S7 S9:S10 S14:S18 S22 S24:S34 S36 S38:S39 S46:S49 S52:S53 S57:S73">
    <cfRule type="cellIs" dxfId="688" priority="504" stopIfTrue="1" operator="equal">
      <formula>"Very High"</formula>
    </cfRule>
    <cfRule type="cellIs" dxfId="687" priority="505" stopIfTrue="1" operator="equal">
      <formula>"High"</formula>
    </cfRule>
    <cfRule type="cellIs" dxfId="686" priority="506" stopIfTrue="1" operator="equal">
      <formula>"Moderate"</formula>
    </cfRule>
  </conditionalFormatting>
  <conditionalFormatting sqref="M11">
    <cfRule type="cellIs" dxfId="685" priority="501" stopIfTrue="1" operator="equal">
      <formula>"Very High"</formula>
    </cfRule>
    <cfRule type="cellIs" dxfId="684" priority="502" stopIfTrue="1" operator="equal">
      <formula>"High"</formula>
    </cfRule>
    <cfRule type="cellIs" dxfId="683" priority="503" stopIfTrue="1" operator="equal">
      <formula>"Moderate"</formula>
    </cfRule>
  </conditionalFormatting>
  <conditionalFormatting sqref="S11">
    <cfRule type="cellIs" dxfId="682" priority="498" stopIfTrue="1" operator="equal">
      <formula>"Very High"</formula>
    </cfRule>
    <cfRule type="cellIs" dxfId="681" priority="499" stopIfTrue="1" operator="equal">
      <formula>"High"</formula>
    </cfRule>
    <cfRule type="cellIs" dxfId="680" priority="500" stopIfTrue="1" operator="equal">
      <formula>"Moderate"</formula>
    </cfRule>
  </conditionalFormatting>
  <conditionalFormatting sqref="AE10">
    <cfRule type="cellIs" dxfId="679" priority="495" stopIfTrue="1" operator="equal">
      <formula>"Very High"</formula>
    </cfRule>
    <cfRule type="cellIs" dxfId="678" priority="496" stopIfTrue="1" operator="equal">
      <formula>"High"</formula>
    </cfRule>
    <cfRule type="cellIs" dxfId="677" priority="497" stopIfTrue="1" operator="equal">
      <formula>"Moderate"</formula>
    </cfRule>
  </conditionalFormatting>
  <conditionalFormatting sqref="AE11">
    <cfRule type="cellIs" dxfId="676" priority="492" stopIfTrue="1" operator="equal">
      <formula>"Very High"</formula>
    </cfRule>
    <cfRule type="cellIs" dxfId="675" priority="493" stopIfTrue="1" operator="equal">
      <formula>"High"</formula>
    </cfRule>
    <cfRule type="cellIs" dxfId="674" priority="494" stopIfTrue="1" operator="equal">
      <formula>"Moderate"</formula>
    </cfRule>
  </conditionalFormatting>
  <conditionalFormatting sqref="AE24">
    <cfRule type="cellIs" dxfId="673" priority="489" stopIfTrue="1" operator="equal">
      <formula>"Very High"</formula>
    </cfRule>
    <cfRule type="cellIs" dxfId="672" priority="490" stopIfTrue="1" operator="equal">
      <formula>"High"</formula>
    </cfRule>
    <cfRule type="cellIs" dxfId="671" priority="491" stopIfTrue="1" operator="equal">
      <formula>"Moderate"</formula>
    </cfRule>
  </conditionalFormatting>
  <conditionalFormatting sqref="AE39">
    <cfRule type="cellIs" dxfId="670" priority="486" stopIfTrue="1" operator="equal">
      <formula>"Very High"</formula>
    </cfRule>
    <cfRule type="cellIs" dxfId="669" priority="487" stopIfTrue="1" operator="equal">
      <formula>"High"</formula>
    </cfRule>
    <cfRule type="cellIs" dxfId="668" priority="488" stopIfTrue="1" operator="equal">
      <formula>"Moderate"</formula>
    </cfRule>
  </conditionalFormatting>
  <conditionalFormatting sqref="AK40">
    <cfRule type="cellIs" dxfId="667" priority="483" stopIfTrue="1" operator="equal">
      <formula>"Very High"</formula>
    </cfRule>
    <cfRule type="cellIs" dxfId="666" priority="484" stopIfTrue="1" operator="equal">
      <formula>"High"</formula>
    </cfRule>
    <cfRule type="cellIs" dxfId="665" priority="485" stopIfTrue="1" operator="equal">
      <formula>"Moderate"</formula>
    </cfRule>
  </conditionalFormatting>
  <conditionalFormatting sqref="M40">
    <cfRule type="cellIs" dxfId="664" priority="480" stopIfTrue="1" operator="equal">
      <formula>"Very High"</formula>
    </cfRule>
    <cfRule type="cellIs" dxfId="663" priority="481" stopIfTrue="1" operator="equal">
      <formula>"High"</formula>
    </cfRule>
    <cfRule type="cellIs" dxfId="662" priority="482" stopIfTrue="1" operator="equal">
      <formula>"Moderate"</formula>
    </cfRule>
  </conditionalFormatting>
  <conditionalFormatting sqref="S40">
    <cfRule type="cellIs" dxfId="661" priority="477" stopIfTrue="1" operator="equal">
      <formula>"Very High"</formula>
    </cfRule>
    <cfRule type="cellIs" dxfId="660" priority="478" stopIfTrue="1" operator="equal">
      <formula>"High"</formula>
    </cfRule>
    <cfRule type="cellIs" dxfId="659" priority="479" stopIfTrue="1" operator="equal">
      <formula>"Moderate"</formula>
    </cfRule>
  </conditionalFormatting>
  <conditionalFormatting sqref="AE40">
    <cfRule type="cellIs" dxfId="658" priority="474" stopIfTrue="1" operator="equal">
      <formula>"Very High"</formula>
    </cfRule>
    <cfRule type="cellIs" dxfId="657" priority="475" stopIfTrue="1" operator="equal">
      <formula>"High"</formula>
    </cfRule>
    <cfRule type="cellIs" dxfId="656" priority="476" stopIfTrue="1" operator="equal">
      <formula>"Moderate"</formula>
    </cfRule>
  </conditionalFormatting>
  <conditionalFormatting sqref="AK41">
    <cfRule type="cellIs" dxfId="655" priority="471" stopIfTrue="1" operator="equal">
      <formula>"Very High"</formula>
    </cfRule>
    <cfRule type="cellIs" dxfId="654" priority="472" stopIfTrue="1" operator="equal">
      <formula>"High"</formula>
    </cfRule>
    <cfRule type="cellIs" dxfId="653" priority="473" stopIfTrue="1" operator="equal">
      <formula>"Moderate"</formula>
    </cfRule>
  </conditionalFormatting>
  <conditionalFormatting sqref="M41:M42">
    <cfRule type="cellIs" dxfId="652" priority="468" stopIfTrue="1" operator="equal">
      <formula>"Very High"</formula>
    </cfRule>
    <cfRule type="cellIs" dxfId="651" priority="469" stopIfTrue="1" operator="equal">
      <formula>"High"</formula>
    </cfRule>
    <cfRule type="cellIs" dxfId="650" priority="470" stopIfTrue="1" operator="equal">
      <formula>"Moderate"</formula>
    </cfRule>
  </conditionalFormatting>
  <conditionalFormatting sqref="S41:S42">
    <cfRule type="cellIs" dxfId="649" priority="465" stopIfTrue="1" operator="equal">
      <formula>"Very High"</formula>
    </cfRule>
    <cfRule type="cellIs" dxfId="648" priority="466" stopIfTrue="1" operator="equal">
      <formula>"High"</formula>
    </cfRule>
    <cfRule type="cellIs" dxfId="647" priority="467" stopIfTrue="1" operator="equal">
      <formula>"Moderate"</formula>
    </cfRule>
  </conditionalFormatting>
  <conditionalFormatting sqref="AE41">
    <cfRule type="cellIs" dxfId="646" priority="462" stopIfTrue="1" operator="equal">
      <formula>"Very High"</formula>
    </cfRule>
    <cfRule type="cellIs" dxfId="645" priority="463" stopIfTrue="1" operator="equal">
      <formula>"High"</formula>
    </cfRule>
    <cfRule type="cellIs" dxfId="644" priority="464" stopIfTrue="1" operator="equal">
      <formula>"Moderate"</formula>
    </cfRule>
  </conditionalFormatting>
  <conditionalFormatting sqref="AK42">
    <cfRule type="cellIs" dxfId="643" priority="459" stopIfTrue="1" operator="equal">
      <formula>"Very High"</formula>
    </cfRule>
    <cfRule type="cellIs" dxfId="642" priority="460" stopIfTrue="1" operator="equal">
      <formula>"High"</formula>
    </cfRule>
    <cfRule type="cellIs" dxfId="641" priority="461" stopIfTrue="1" operator="equal">
      <formula>"Moderate"</formula>
    </cfRule>
  </conditionalFormatting>
  <conditionalFormatting sqref="AE42">
    <cfRule type="cellIs" dxfId="640" priority="450" stopIfTrue="1" operator="equal">
      <formula>"Very High"</formula>
    </cfRule>
    <cfRule type="cellIs" dxfId="639" priority="451" stopIfTrue="1" operator="equal">
      <formula>"High"</formula>
    </cfRule>
    <cfRule type="cellIs" dxfId="638" priority="452" stopIfTrue="1" operator="equal">
      <formula>"Moderate"</formula>
    </cfRule>
  </conditionalFormatting>
  <conditionalFormatting sqref="M43">
    <cfRule type="cellIs" dxfId="637" priority="447" stopIfTrue="1" operator="equal">
      <formula>"Very High"</formula>
    </cfRule>
    <cfRule type="cellIs" dxfId="636" priority="448" stopIfTrue="1" operator="equal">
      <formula>"High"</formula>
    </cfRule>
    <cfRule type="cellIs" dxfId="635" priority="449" stopIfTrue="1" operator="equal">
      <formula>"Moderate"</formula>
    </cfRule>
  </conditionalFormatting>
  <conditionalFormatting sqref="S43">
    <cfRule type="cellIs" dxfId="634" priority="444" stopIfTrue="1" operator="equal">
      <formula>"Very High"</formula>
    </cfRule>
    <cfRule type="cellIs" dxfId="633" priority="445" stopIfTrue="1" operator="equal">
      <formula>"High"</formula>
    </cfRule>
    <cfRule type="cellIs" dxfId="632" priority="446" stopIfTrue="1" operator="equal">
      <formula>"Moderate"</formula>
    </cfRule>
  </conditionalFormatting>
  <conditionalFormatting sqref="AE44">
    <cfRule type="cellIs" dxfId="631" priority="441" stopIfTrue="1" operator="equal">
      <formula>"Very High"</formula>
    </cfRule>
    <cfRule type="cellIs" dxfId="630" priority="442" stopIfTrue="1" operator="equal">
      <formula>"High"</formula>
    </cfRule>
    <cfRule type="cellIs" dxfId="629" priority="443" stopIfTrue="1" operator="equal">
      <formula>"Moderate"</formula>
    </cfRule>
  </conditionalFormatting>
  <conditionalFormatting sqref="AE54">
    <cfRule type="cellIs" dxfId="628" priority="438" stopIfTrue="1" operator="equal">
      <formula>"Very High"</formula>
    </cfRule>
    <cfRule type="cellIs" dxfId="627" priority="439" stopIfTrue="1" operator="equal">
      <formula>"High"</formula>
    </cfRule>
    <cfRule type="cellIs" dxfId="626" priority="440" stopIfTrue="1" operator="equal">
      <formula>"Moderate"</formula>
    </cfRule>
  </conditionalFormatting>
  <conditionalFormatting sqref="M54">
    <cfRule type="cellIs" dxfId="625" priority="435" stopIfTrue="1" operator="equal">
      <formula>"Very High"</formula>
    </cfRule>
    <cfRule type="cellIs" dxfId="624" priority="436" stopIfTrue="1" operator="equal">
      <formula>"High"</formula>
    </cfRule>
    <cfRule type="cellIs" dxfId="623" priority="437" stopIfTrue="1" operator="equal">
      <formula>"Moderate"</formula>
    </cfRule>
  </conditionalFormatting>
  <conditionalFormatting sqref="S54">
    <cfRule type="cellIs" dxfId="622" priority="432" stopIfTrue="1" operator="equal">
      <formula>"Very High"</formula>
    </cfRule>
    <cfRule type="cellIs" dxfId="621" priority="433" stopIfTrue="1" operator="equal">
      <formula>"High"</formula>
    </cfRule>
    <cfRule type="cellIs" dxfId="620" priority="434" stopIfTrue="1" operator="equal">
      <formula>"Moderate"</formula>
    </cfRule>
  </conditionalFormatting>
  <conditionalFormatting sqref="AE58">
    <cfRule type="cellIs" dxfId="619" priority="429" stopIfTrue="1" operator="equal">
      <formula>"Very High"</formula>
    </cfRule>
    <cfRule type="cellIs" dxfId="618" priority="430" stopIfTrue="1" operator="equal">
      <formula>"High"</formula>
    </cfRule>
    <cfRule type="cellIs" dxfId="617" priority="431" stopIfTrue="1" operator="equal">
      <formula>"Moderate"</formula>
    </cfRule>
  </conditionalFormatting>
  <conditionalFormatting sqref="AE60">
    <cfRule type="cellIs" dxfId="616" priority="426" stopIfTrue="1" operator="equal">
      <formula>"Very High"</formula>
    </cfRule>
    <cfRule type="cellIs" dxfId="615" priority="427" stopIfTrue="1" operator="equal">
      <formula>"High"</formula>
    </cfRule>
    <cfRule type="cellIs" dxfId="614" priority="428" stopIfTrue="1" operator="equal">
      <formula>"Moderate"</formula>
    </cfRule>
  </conditionalFormatting>
  <conditionalFormatting sqref="AE62">
    <cfRule type="cellIs" dxfId="613" priority="423" stopIfTrue="1" operator="equal">
      <formula>"Very High"</formula>
    </cfRule>
    <cfRule type="cellIs" dxfId="612" priority="424" stopIfTrue="1" operator="equal">
      <formula>"High"</formula>
    </cfRule>
    <cfRule type="cellIs" dxfId="611" priority="425" stopIfTrue="1" operator="equal">
      <formula>"Moderate"</formula>
    </cfRule>
  </conditionalFormatting>
  <conditionalFormatting sqref="M58">
    <cfRule type="cellIs" dxfId="610" priority="420" stopIfTrue="1" operator="equal">
      <formula>"Very High"</formula>
    </cfRule>
    <cfRule type="cellIs" dxfId="609" priority="421" stopIfTrue="1" operator="equal">
      <formula>"High"</formula>
    </cfRule>
    <cfRule type="cellIs" dxfId="608" priority="422" stopIfTrue="1" operator="equal">
      <formula>"Moderate"</formula>
    </cfRule>
  </conditionalFormatting>
  <conditionalFormatting sqref="M59">
    <cfRule type="cellIs" dxfId="607" priority="417" stopIfTrue="1" operator="equal">
      <formula>"Very High"</formula>
    </cfRule>
    <cfRule type="cellIs" dxfId="606" priority="418" stopIfTrue="1" operator="equal">
      <formula>"High"</formula>
    </cfRule>
    <cfRule type="cellIs" dxfId="605" priority="419" stopIfTrue="1" operator="equal">
      <formula>"Moderate"</formula>
    </cfRule>
  </conditionalFormatting>
  <conditionalFormatting sqref="M60">
    <cfRule type="cellIs" dxfId="604" priority="414" stopIfTrue="1" operator="equal">
      <formula>"Very High"</formula>
    </cfRule>
    <cfRule type="cellIs" dxfId="603" priority="415" stopIfTrue="1" operator="equal">
      <formula>"High"</formula>
    </cfRule>
    <cfRule type="cellIs" dxfId="602" priority="416" stopIfTrue="1" operator="equal">
      <formula>"Moderate"</formula>
    </cfRule>
  </conditionalFormatting>
  <conditionalFormatting sqref="M61">
    <cfRule type="cellIs" dxfId="601" priority="411" stopIfTrue="1" operator="equal">
      <formula>"Very High"</formula>
    </cfRule>
    <cfRule type="cellIs" dxfId="600" priority="412" stopIfTrue="1" operator="equal">
      <formula>"High"</formula>
    </cfRule>
    <cfRule type="cellIs" dxfId="599" priority="413" stopIfTrue="1" operator="equal">
      <formula>"Moderate"</formula>
    </cfRule>
  </conditionalFormatting>
  <conditionalFormatting sqref="M62">
    <cfRule type="cellIs" dxfId="598" priority="408" stopIfTrue="1" operator="equal">
      <formula>"Very High"</formula>
    </cfRule>
    <cfRule type="cellIs" dxfId="597" priority="409" stopIfTrue="1" operator="equal">
      <formula>"High"</formula>
    </cfRule>
    <cfRule type="cellIs" dxfId="596" priority="410" stopIfTrue="1" operator="equal">
      <formula>"Moderate"</formula>
    </cfRule>
  </conditionalFormatting>
  <conditionalFormatting sqref="AE70">
    <cfRule type="cellIs" dxfId="595" priority="405" stopIfTrue="1" operator="equal">
      <formula>"Very High"</formula>
    </cfRule>
    <cfRule type="cellIs" dxfId="594" priority="406" stopIfTrue="1" operator="equal">
      <formula>"High"</formula>
    </cfRule>
    <cfRule type="cellIs" dxfId="593" priority="407" stopIfTrue="1" operator="equal">
      <formula>"Moderate"</formula>
    </cfRule>
  </conditionalFormatting>
  <conditionalFormatting sqref="U5 T1:T7 AL1:AL5">
    <cfRule type="cellIs" dxfId="592" priority="404" stopIfTrue="1" operator="equal">
      <formula>"Y"</formula>
    </cfRule>
  </conditionalFormatting>
  <conditionalFormatting sqref="T4:T7 T9:T12 T14:T18 T22 T24:T34 T36 T38:T44 T46:T49 T52:T55 T57:T73">
    <cfRule type="cellIs" dxfId="591" priority="401" stopIfTrue="1" operator="equal">
      <formula>"Very High"</formula>
    </cfRule>
    <cfRule type="cellIs" dxfId="590" priority="402" stopIfTrue="1" operator="equal">
      <formula>"High"</formula>
    </cfRule>
    <cfRule type="cellIs" dxfId="589" priority="403" stopIfTrue="1" operator="equal">
      <formula>"Moderate"</formula>
    </cfRule>
  </conditionalFormatting>
  <conditionalFormatting sqref="T9:T12 T14:T18 T22 T24:T34 T36 T38:T44 T46:T49 T52:T55 T57:T1048576">
    <cfRule type="cellIs" dxfId="588" priority="400" stopIfTrue="1" operator="equal">
      <formula>"Y"</formula>
    </cfRule>
  </conditionalFormatting>
  <conditionalFormatting sqref="M6">
    <cfRule type="cellIs" dxfId="587" priority="397" stopIfTrue="1" operator="equal">
      <formula>"Very High"</formula>
    </cfRule>
    <cfRule type="cellIs" dxfId="586" priority="398" stopIfTrue="1" operator="equal">
      <formula>"High"</formula>
    </cfRule>
    <cfRule type="cellIs" dxfId="585" priority="399" stopIfTrue="1" operator="equal">
      <formula>"Moderate"</formula>
    </cfRule>
  </conditionalFormatting>
  <conditionalFormatting sqref="S6">
    <cfRule type="cellIs" dxfId="584" priority="394" stopIfTrue="1" operator="equal">
      <formula>"Very High"</formula>
    </cfRule>
    <cfRule type="cellIs" dxfId="583" priority="395" stopIfTrue="1" operator="equal">
      <formula>"High"</formula>
    </cfRule>
    <cfRule type="cellIs" dxfId="582" priority="396" stopIfTrue="1" operator="equal">
      <formula>"Moderate"</formula>
    </cfRule>
  </conditionalFormatting>
  <conditionalFormatting sqref="U6">
    <cfRule type="cellIs" dxfId="581" priority="393" stopIfTrue="1" operator="equal">
      <formula>"Y"</formula>
    </cfRule>
  </conditionalFormatting>
  <conditionalFormatting sqref="U8">
    <cfRule type="cellIs" dxfId="580" priority="382" stopIfTrue="1" operator="equal">
      <formula>"Y"</formula>
    </cfRule>
  </conditionalFormatting>
  <conditionalFormatting sqref="U13">
    <cfRule type="cellIs" dxfId="579" priority="371" stopIfTrue="1" operator="equal">
      <formula>"Y"</formula>
    </cfRule>
  </conditionalFormatting>
  <conditionalFormatting sqref="T8">
    <cfRule type="cellIs" dxfId="578" priority="364" stopIfTrue="1" operator="equal">
      <formula>"Very High"</formula>
    </cfRule>
    <cfRule type="cellIs" dxfId="577" priority="365" stopIfTrue="1" operator="equal">
      <formula>"High"</formula>
    </cfRule>
    <cfRule type="cellIs" dxfId="576" priority="366" stopIfTrue="1" operator="equal">
      <formula>"Moderate"</formula>
    </cfRule>
  </conditionalFormatting>
  <conditionalFormatting sqref="T8">
    <cfRule type="cellIs" dxfId="575" priority="363" stopIfTrue="1" operator="equal">
      <formula>"Y"</formula>
    </cfRule>
  </conditionalFormatting>
  <conditionalFormatting sqref="M8">
    <cfRule type="cellIs" dxfId="574" priority="360" stopIfTrue="1" operator="equal">
      <formula>"Very High"</formula>
    </cfRule>
    <cfRule type="cellIs" dxfId="573" priority="361" stopIfTrue="1" operator="equal">
      <formula>"High"</formula>
    </cfRule>
    <cfRule type="cellIs" dxfId="572" priority="362" stopIfTrue="1" operator="equal">
      <formula>"Moderate"</formula>
    </cfRule>
  </conditionalFormatting>
  <conditionalFormatting sqref="S8">
    <cfRule type="cellIs" dxfId="571" priority="357" stopIfTrue="1" operator="equal">
      <formula>"Very High"</formula>
    </cfRule>
    <cfRule type="cellIs" dxfId="570" priority="358" stopIfTrue="1" operator="equal">
      <formula>"High"</formula>
    </cfRule>
    <cfRule type="cellIs" dxfId="569" priority="359" stopIfTrue="1" operator="equal">
      <formula>"Moderate"</formula>
    </cfRule>
  </conditionalFormatting>
  <conditionalFormatting sqref="T13">
    <cfRule type="cellIs" dxfId="568" priority="354" stopIfTrue="1" operator="equal">
      <formula>"Very High"</formula>
    </cfRule>
    <cfRule type="cellIs" dxfId="567" priority="355" stopIfTrue="1" operator="equal">
      <formula>"High"</formula>
    </cfRule>
    <cfRule type="cellIs" dxfId="566" priority="356" stopIfTrue="1" operator="equal">
      <formula>"Moderate"</formula>
    </cfRule>
  </conditionalFormatting>
  <conditionalFormatting sqref="T13">
    <cfRule type="cellIs" dxfId="565" priority="353" stopIfTrue="1" operator="equal">
      <formula>"Y"</formula>
    </cfRule>
  </conditionalFormatting>
  <conditionalFormatting sqref="M13">
    <cfRule type="cellIs" dxfId="564" priority="350" stopIfTrue="1" operator="equal">
      <formula>"Very High"</formula>
    </cfRule>
    <cfRule type="cellIs" dxfId="563" priority="351" stopIfTrue="1" operator="equal">
      <formula>"High"</formula>
    </cfRule>
    <cfRule type="cellIs" dxfId="562" priority="352" stopIfTrue="1" operator="equal">
      <formula>"Moderate"</formula>
    </cfRule>
  </conditionalFormatting>
  <conditionalFormatting sqref="S13">
    <cfRule type="cellIs" dxfId="561" priority="347" stopIfTrue="1" operator="equal">
      <formula>"Very High"</formula>
    </cfRule>
    <cfRule type="cellIs" dxfId="560" priority="348" stopIfTrue="1" operator="equal">
      <formula>"High"</formula>
    </cfRule>
    <cfRule type="cellIs" dxfId="559" priority="349" stopIfTrue="1" operator="equal">
      <formula>"Moderate"</formula>
    </cfRule>
  </conditionalFormatting>
  <conditionalFormatting sqref="T19">
    <cfRule type="cellIs" dxfId="558" priority="344" stopIfTrue="1" operator="equal">
      <formula>"Very High"</formula>
    </cfRule>
    <cfRule type="cellIs" dxfId="557" priority="345" stopIfTrue="1" operator="equal">
      <formula>"High"</formula>
    </cfRule>
    <cfRule type="cellIs" dxfId="556" priority="346" stopIfTrue="1" operator="equal">
      <formula>"Moderate"</formula>
    </cfRule>
  </conditionalFormatting>
  <conditionalFormatting sqref="T19">
    <cfRule type="cellIs" dxfId="555" priority="343" stopIfTrue="1" operator="equal">
      <formula>"Y"</formula>
    </cfRule>
  </conditionalFormatting>
  <conditionalFormatting sqref="M19">
    <cfRule type="cellIs" dxfId="554" priority="340" stopIfTrue="1" operator="equal">
      <formula>"Very High"</formula>
    </cfRule>
    <cfRule type="cellIs" dxfId="553" priority="341" stopIfTrue="1" operator="equal">
      <formula>"High"</formula>
    </cfRule>
    <cfRule type="cellIs" dxfId="552" priority="342" stopIfTrue="1" operator="equal">
      <formula>"Moderate"</formula>
    </cfRule>
  </conditionalFormatting>
  <conditionalFormatting sqref="S19">
    <cfRule type="cellIs" dxfId="551" priority="337" stopIfTrue="1" operator="equal">
      <formula>"Very High"</formula>
    </cfRule>
    <cfRule type="cellIs" dxfId="550" priority="338" stopIfTrue="1" operator="equal">
      <formula>"High"</formula>
    </cfRule>
    <cfRule type="cellIs" dxfId="549" priority="339" stopIfTrue="1" operator="equal">
      <formula>"Moderate"</formula>
    </cfRule>
  </conditionalFormatting>
  <conditionalFormatting sqref="T20">
    <cfRule type="cellIs" dxfId="548" priority="334" stopIfTrue="1" operator="equal">
      <formula>"Very High"</formula>
    </cfRule>
    <cfRule type="cellIs" dxfId="547" priority="335" stopIfTrue="1" operator="equal">
      <formula>"High"</formula>
    </cfRule>
    <cfRule type="cellIs" dxfId="546" priority="336" stopIfTrue="1" operator="equal">
      <formula>"Moderate"</formula>
    </cfRule>
  </conditionalFormatting>
  <conditionalFormatting sqref="T20">
    <cfRule type="cellIs" dxfId="545" priority="333" stopIfTrue="1" operator="equal">
      <formula>"Y"</formula>
    </cfRule>
  </conditionalFormatting>
  <conditionalFormatting sqref="M20">
    <cfRule type="cellIs" dxfId="544" priority="330" stopIfTrue="1" operator="equal">
      <formula>"Very High"</formula>
    </cfRule>
    <cfRule type="cellIs" dxfId="543" priority="331" stopIfTrue="1" operator="equal">
      <formula>"High"</formula>
    </cfRule>
    <cfRule type="cellIs" dxfId="542" priority="332" stopIfTrue="1" operator="equal">
      <formula>"Moderate"</formula>
    </cfRule>
  </conditionalFormatting>
  <conditionalFormatting sqref="S20">
    <cfRule type="cellIs" dxfId="541" priority="327" stopIfTrue="1" operator="equal">
      <formula>"Very High"</formula>
    </cfRule>
    <cfRule type="cellIs" dxfId="540" priority="328" stopIfTrue="1" operator="equal">
      <formula>"High"</formula>
    </cfRule>
    <cfRule type="cellIs" dxfId="539" priority="329" stopIfTrue="1" operator="equal">
      <formula>"Moderate"</formula>
    </cfRule>
  </conditionalFormatting>
  <conditionalFormatting sqref="T21">
    <cfRule type="cellIs" dxfId="538" priority="324" stopIfTrue="1" operator="equal">
      <formula>"Very High"</formula>
    </cfRule>
    <cfRule type="cellIs" dxfId="537" priority="325" stopIfTrue="1" operator="equal">
      <formula>"High"</formula>
    </cfRule>
    <cfRule type="cellIs" dxfId="536" priority="326" stopIfTrue="1" operator="equal">
      <formula>"Moderate"</formula>
    </cfRule>
  </conditionalFormatting>
  <conditionalFormatting sqref="T21">
    <cfRule type="cellIs" dxfId="535" priority="323" stopIfTrue="1" operator="equal">
      <formula>"Y"</formula>
    </cfRule>
  </conditionalFormatting>
  <conditionalFormatting sqref="M21">
    <cfRule type="cellIs" dxfId="534" priority="320" stopIfTrue="1" operator="equal">
      <formula>"Very High"</formula>
    </cfRule>
    <cfRule type="cellIs" dxfId="533" priority="321" stopIfTrue="1" operator="equal">
      <formula>"High"</formula>
    </cfRule>
    <cfRule type="cellIs" dxfId="532" priority="322" stopIfTrue="1" operator="equal">
      <formula>"Moderate"</formula>
    </cfRule>
  </conditionalFormatting>
  <conditionalFormatting sqref="S21">
    <cfRule type="cellIs" dxfId="531" priority="317" stopIfTrue="1" operator="equal">
      <formula>"Very High"</formula>
    </cfRule>
    <cfRule type="cellIs" dxfId="530" priority="318" stopIfTrue="1" operator="equal">
      <formula>"High"</formula>
    </cfRule>
    <cfRule type="cellIs" dxfId="529" priority="319" stopIfTrue="1" operator="equal">
      <formula>"Moderate"</formula>
    </cfRule>
  </conditionalFormatting>
  <conditionalFormatting sqref="T23">
    <cfRule type="cellIs" dxfId="528" priority="314" stopIfTrue="1" operator="equal">
      <formula>"Very High"</formula>
    </cfRule>
    <cfRule type="cellIs" dxfId="527" priority="315" stopIfTrue="1" operator="equal">
      <formula>"High"</formula>
    </cfRule>
    <cfRule type="cellIs" dxfId="526" priority="316" stopIfTrue="1" operator="equal">
      <formula>"Moderate"</formula>
    </cfRule>
  </conditionalFormatting>
  <conditionalFormatting sqref="T23">
    <cfRule type="cellIs" dxfId="525" priority="313" stopIfTrue="1" operator="equal">
      <formula>"Y"</formula>
    </cfRule>
  </conditionalFormatting>
  <conditionalFormatting sqref="M23">
    <cfRule type="cellIs" dxfId="524" priority="310" stopIfTrue="1" operator="equal">
      <formula>"Very High"</formula>
    </cfRule>
    <cfRule type="cellIs" dxfId="523" priority="311" stopIfTrue="1" operator="equal">
      <formula>"High"</formula>
    </cfRule>
    <cfRule type="cellIs" dxfId="522" priority="312" stopIfTrue="1" operator="equal">
      <formula>"Moderate"</formula>
    </cfRule>
  </conditionalFormatting>
  <conditionalFormatting sqref="S23">
    <cfRule type="cellIs" dxfId="521" priority="307" stopIfTrue="1" operator="equal">
      <formula>"Very High"</formula>
    </cfRule>
    <cfRule type="cellIs" dxfId="520" priority="308" stopIfTrue="1" operator="equal">
      <formula>"High"</formula>
    </cfRule>
    <cfRule type="cellIs" dxfId="519" priority="309" stopIfTrue="1" operator="equal">
      <formula>"Moderate"</formula>
    </cfRule>
  </conditionalFormatting>
  <conditionalFormatting sqref="T35">
    <cfRule type="cellIs" dxfId="518" priority="304" stopIfTrue="1" operator="equal">
      <formula>"Very High"</formula>
    </cfRule>
    <cfRule type="cellIs" dxfId="517" priority="305" stopIfTrue="1" operator="equal">
      <formula>"High"</formula>
    </cfRule>
    <cfRule type="cellIs" dxfId="516" priority="306" stopIfTrue="1" operator="equal">
      <formula>"Moderate"</formula>
    </cfRule>
  </conditionalFormatting>
  <conditionalFormatting sqref="T35">
    <cfRule type="cellIs" dxfId="515" priority="303" stopIfTrue="1" operator="equal">
      <formula>"Y"</formula>
    </cfRule>
  </conditionalFormatting>
  <conditionalFormatting sqref="M35">
    <cfRule type="cellIs" dxfId="514" priority="300" stopIfTrue="1" operator="equal">
      <formula>"Very High"</formula>
    </cfRule>
    <cfRule type="cellIs" dxfId="513" priority="301" stopIfTrue="1" operator="equal">
      <formula>"High"</formula>
    </cfRule>
    <cfRule type="cellIs" dxfId="512" priority="302" stopIfTrue="1" operator="equal">
      <formula>"Moderate"</formula>
    </cfRule>
  </conditionalFormatting>
  <conditionalFormatting sqref="S35">
    <cfRule type="cellIs" dxfId="511" priority="297" stopIfTrue="1" operator="equal">
      <formula>"Very High"</formula>
    </cfRule>
    <cfRule type="cellIs" dxfId="510" priority="298" stopIfTrue="1" operator="equal">
      <formula>"High"</formula>
    </cfRule>
    <cfRule type="cellIs" dxfId="509" priority="299" stopIfTrue="1" operator="equal">
      <formula>"Moderate"</formula>
    </cfRule>
  </conditionalFormatting>
  <conditionalFormatting sqref="T37">
    <cfRule type="cellIs" dxfId="508" priority="294" stopIfTrue="1" operator="equal">
      <formula>"Very High"</formula>
    </cfRule>
    <cfRule type="cellIs" dxfId="507" priority="295" stopIfTrue="1" operator="equal">
      <formula>"High"</formula>
    </cfRule>
    <cfRule type="cellIs" dxfId="506" priority="296" stopIfTrue="1" operator="equal">
      <formula>"Moderate"</formula>
    </cfRule>
  </conditionalFormatting>
  <conditionalFormatting sqref="T37">
    <cfRule type="cellIs" dxfId="505" priority="293" stopIfTrue="1" operator="equal">
      <formula>"Y"</formula>
    </cfRule>
  </conditionalFormatting>
  <conditionalFormatting sqref="T45">
    <cfRule type="cellIs" dxfId="504" priority="284" stopIfTrue="1" operator="equal">
      <formula>"Very High"</formula>
    </cfRule>
    <cfRule type="cellIs" dxfId="503" priority="285" stopIfTrue="1" operator="equal">
      <formula>"High"</formula>
    </cfRule>
    <cfRule type="cellIs" dxfId="502" priority="286" stopIfTrue="1" operator="equal">
      <formula>"Moderate"</formula>
    </cfRule>
  </conditionalFormatting>
  <conditionalFormatting sqref="T45">
    <cfRule type="cellIs" dxfId="501" priority="283" stopIfTrue="1" operator="equal">
      <formula>"Y"</formula>
    </cfRule>
  </conditionalFormatting>
  <conditionalFormatting sqref="M45">
    <cfRule type="cellIs" dxfId="500" priority="280" stopIfTrue="1" operator="equal">
      <formula>"Very High"</formula>
    </cfRule>
    <cfRule type="cellIs" dxfId="499" priority="281" stopIfTrue="1" operator="equal">
      <formula>"High"</formula>
    </cfRule>
    <cfRule type="cellIs" dxfId="498" priority="282" stopIfTrue="1" operator="equal">
      <formula>"Moderate"</formula>
    </cfRule>
  </conditionalFormatting>
  <conditionalFormatting sqref="S45">
    <cfRule type="cellIs" dxfId="497" priority="277" stopIfTrue="1" operator="equal">
      <formula>"Very High"</formula>
    </cfRule>
    <cfRule type="cellIs" dxfId="496" priority="278" stopIfTrue="1" operator="equal">
      <formula>"High"</formula>
    </cfRule>
    <cfRule type="cellIs" dxfId="495" priority="279" stopIfTrue="1" operator="equal">
      <formula>"Moderate"</formula>
    </cfRule>
  </conditionalFormatting>
  <conditionalFormatting sqref="T50">
    <cfRule type="cellIs" dxfId="494" priority="274" stopIfTrue="1" operator="equal">
      <formula>"Very High"</formula>
    </cfRule>
    <cfRule type="cellIs" dxfId="493" priority="275" stopIfTrue="1" operator="equal">
      <formula>"High"</formula>
    </cfRule>
    <cfRule type="cellIs" dxfId="492" priority="276" stopIfTrue="1" operator="equal">
      <formula>"Moderate"</formula>
    </cfRule>
  </conditionalFormatting>
  <conditionalFormatting sqref="T50">
    <cfRule type="cellIs" dxfId="491" priority="273" stopIfTrue="1" operator="equal">
      <formula>"Y"</formula>
    </cfRule>
  </conditionalFormatting>
  <conditionalFormatting sqref="M50">
    <cfRule type="cellIs" dxfId="490" priority="270" stopIfTrue="1" operator="equal">
      <formula>"Very High"</formula>
    </cfRule>
    <cfRule type="cellIs" dxfId="489" priority="271" stopIfTrue="1" operator="equal">
      <formula>"High"</formula>
    </cfRule>
    <cfRule type="cellIs" dxfId="488" priority="272" stopIfTrue="1" operator="equal">
      <formula>"Moderate"</formula>
    </cfRule>
  </conditionalFormatting>
  <conditionalFormatting sqref="S50">
    <cfRule type="cellIs" dxfId="487" priority="267" stopIfTrue="1" operator="equal">
      <formula>"Very High"</formula>
    </cfRule>
    <cfRule type="cellIs" dxfId="486" priority="268" stopIfTrue="1" operator="equal">
      <formula>"High"</formula>
    </cfRule>
    <cfRule type="cellIs" dxfId="485" priority="269" stopIfTrue="1" operator="equal">
      <formula>"Moderate"</formula>
    </cfRule>
  </conditionalFormatting>
  <conditionalFormatting sqref="T51">
    <cfRule type="cellIs" dxfId="484" priority="264" stopIfTrue="1" operator="equal">
      <formula>"Very High"</formula>
    </cfRule>
    <cfRule type="cellIs" dxfId="483" priority="265" stopIfTrue="1" operator="equal">
      <formula>"High"</formula>
    </cfRule>
    <cfRule type="cellIs" dxfId="482" priority="266" stopIfTrue="1" operator="equal">
      <formula>"Moderate"</formula>
    </cfRule>
  </conditionalFormatting>
  <conditionalFormatting sqref="T51">
    <cfRule type="cellIs" dxfId="481" priority="263" stopIfTrue="1" operator="equal">
      <formula>"Y"</formula>
    </cfRule>
  </conditionalFormatting>
  <conditionalFormatting sqref="M51">
    <cfRule type="cellIs" dxfId="480" priority="260" stopIfTrue="1" operator="equal">
      <formula>"Very High"</formula>
    </cfRule>
    <cfRule type="cellIs" dxfId="479" priority="261" stopIfTrue="1" operator="equal">
      <formula>"High"</formula>
    </cfRule>
    <cfRule type="cellIs" dxfId="478" priority="262" stopIfTrue="1" operator="equal">
      <formula>"Moderate"</formula>
    </cfRule>
  </conditionalFormatting>
  <conditionalFormatting sqref="S51">
    <cfRule type="cellIs" dxfId="477" priority="257" stopIfTrue="1" operator="equal">
      <formula>"Very High"</formula>
    </cfRule>
    <cfRule type="cellIs" dxfId="476" priority="258" stopIfTrue="1" operator="equal">
      <formula>"High"</formula>
    </cfRule>
    <cfRule type="cellIs" dxfId="475" priority="259" stopIfTrue="1" operator="equal">
      <formula>"Moderate"</formula>
    </cfRule>
  </conditionalFormatting>
  <conditionalFormatting sqref="T56">
    <cfRule type="cellIs" dxfId="474" priority="254" stopIfTrue="1" operator="equal">
      <formula>"Very High"</formula>
    </cfRule>
    <cfRule type="cellIs" dxfId="473" priority="255" stopIfTrue="1" operator="equal">
      <formula>"High"</formula>
    </cfRule>
    <cfRule type="cellIs" dxfId="472" priority="256" stopIfTrue="1" operator="equal">
      <formula>"Moderate"</formula>
    </cfRule>
  </conditionalFormatting>
  <conditionalFormatting sqref="T56">
    <cfRule type="cellIs" dxfId="471" priority="253" stopIfTrue="1" operator="equal">
      <formula>"Y"</formula>
    </cfRule>
  </conditionalFormatting>
  <conditionalFormatting sqref="M56">
    <cfRule type="cellIs" dxfId="470" priority="250" stopIfTrue="1" operator="equal">
      <formula>"Very High"</formula>
    </cfRule>
    <cfRule type="cellIs" dxfId="469" priority="251" stopIfTrue="1" operator="equal">
      <formula>"High"</formula>
    </cfRule>
    <cfRule type="cellIs" dxfId="468" priority="252" stopIfTrue="1" operator="equal">
      <formula>"Moderate"</formula>
    </cfRule>
  </conditionalFormatting>
  <conditionalFormatting sqref="S56">
    <cfRule type="cellIs" dxfId="467" priority="247" stopIfTrue="1" operator="equal">
      <formula>"Very High"</formula>
    </cfRule>
    <cfRule type="cellIs" dxfId="466" priority="248" stopIfTrue="1" operator="equal">
      <formula>"High"</formula>
    </cfRule>
    <cfRule type="cellIs" dxfId="465" priority="249" stopIfTrue="1" operator="equal">
      <formula>"Moderate"</formula>
    </cfRule>
  </conditionalFormatting>
  <conditionalFormatting sqref="AE5">
    <cfRule type="cellIs" dxfId="464" priority="240" stopIfTrue="1" operator="equal">
      <formula>"Very High"</formula>
    </cfRule>
    <cfRule type="cellIs" dxfId="463" priority="241" stopIfTrue="1" operator="equal">
      <formula>"High"</formula>
    </cfRule>
    <cfRule type="cellIs" dxfId="462" priority="242" stopIfTrue="1" operator="equal">
      <formula>"Moderate"</formula>
    </cfRule>
  </conditionalFormatting>
  <conditionalFormatting sqref="AK5">
    <cfRule type="cellIs" dxfId="461" priority="237" stopIfTrue="1" operator="equal">
      <formula>"Very High"</formula>
    </cfRule>
    <cfRule type="cellIs" dxfId="460" priority="238" stopIfTrue="1" operator="equal">
      <formula>"High"</formula>
    </cfRule>
    <cfRule type="cellIs" dxfId="459" priority="239" stopIfTrue="1" operator="equal">
      <formula>"Moderate"</formula>
    </cfRule>
  </conditionalFormatting>
  <conditionalFormatting sqref="AE8">
    <cfRule type="cellIs" dxfId="458" priority="230" stopIfTrue="1" operator="equal">
      <formula>"Very High"</formula>
    </cfRule>
    <cfRule type="cellIs" dxfId="457" priority="231" stopIfTrue="1" operator="equal">
      <formula>"High"</formula>
    </cfRule>
    <cfRule type="cellIs" dxfId="456" priority="232" stopIfTrue="1" operator="equal">
      <formula>"Moderate"</formula>
    </cfRule>
  </conditionalFormatting>
  <conditionalFormatting sqref="AK8">
    <cfRule type="cellIs" dxfId="455" priority="227" stopIfTrue="1" operator="equal">
      <formula>"Very High"</formula>
    </cfRule>
    <cfRule type="cellIs" dxfId="454" priority="228" stopIfTrue="1" operator="equal">
      <formula>"High"</formula>
    </cfRule>
    <cfRule type="cellIs" dxfId="453" priority="229" stopIfTrue="1" operator="equal">
      <formula>"Moderate"</formula>
    </cfRule>
  </conditionalFormatting>
  <conditionalFormatting sqref="AE13">
    <cfRule type="cellIs" dxfId="452" priority="220" stopIfTrue="1" operator="equal">
      <formula>"Very High"</formula>
    </cfRule>
    <cfRule type="cellIs" dxfId="451" priority="221" stopIfTrue="1" operator="equal">
      <formula>"High"</formula>
    </cfRule>
    <cfRule type="cellIs" dxfId="450" priority="222" stopIfTrue="1" operator="equal">
      <formula>"Moderate"</formula>
    </cfRule>
  </conditionalFormatting>
  <conditionalFormatting sqref="AK13">
    <cfRule type="cellIs" dxfId="449" priority="217" stopIfTrue="1" operator="equal">
      <formula>"Very High"</formula>
    </cfRule>
    <cfRule type="cellIs" dxfId="448" priority="218" stopIfTrue="1" operator="equal">
      <formula>"High"</formula>
    </cfRule>
    <cfRule type="cellIs" dxfId="447" priority="219" stopIfTrue="1" operator="equal">
      <formula>"Moderate"</formula>
    </cfRule>
  </conditionalFormatting>
  <conditionalFormatting sqref="AE19">
    <cfRule type="cellIs" dxfId="446" priority="210" stopIfTrue="1" operator="equal">
      <formula>"Very High"</formula>
    </cfRule>
    <cfRule type="cellIs" dxfId="445" priority="211" stopIfTrue="1" operator="equal">
      <formula>"High"</formula>
    </cfRule>
    <cfRule type="cellIs" dxfId="444" priority="212" stopIfTrue="1" operator="equal">
      <formula>"Moderate"</formula>
    </cfRule>
  </conditionalFormatting>
  <conditionalFormatting sqref="AK19">
    <cfRule type="cellIs" dxfId="443" priority="207" stopIfTrue="1" operator="equal">
      <formula>"Very High"</formula>
    </cfRule>
    <cfRule type="cellIs" dxfId="442" priority="208" stopIfTrue="1" operator="equal">
      <formula>"High"</formula>
    </cfRule>
    <cfRule type="cellIs" dxfId="441" priority="209" stopIfTrue="1" operator="equal">
      <formula>"Moderate"</formula>
    </cfRule>
  </conditionalFormatting>
  <conditionalFormatting sqref="AE20">
    <cfRule type="cellIs" dxfId="440" priority="200" stopIfTrue="1" operator="equal">
      <formula>"Very High"</formula>
    </cfRule>
    <cfRule type="cellIs" dxfId="439" priority="201" stopIfTrue="1" operator="equal">
      <formula>"High"</formula>
    </cfRule>
    <cfRule type="cellIs" dxfId="438" priority="202" stopIfTrue="1" operator="equal">
      <formula>"Moderate"</formula>
    </cfRule>
  </conditionalFormatting>
  <conditionalFormatting sqref="AK20">
    <cfRule type="cellIs" dxfId="437" priority="197" stopIfTrue="1" operator="equal">
      <formula>"Very High"</formula>
    </cfRule>
    <cfRule type="cellIs" dxfId="436" priority="198" stopIfTrue="1" operator="equal">
      <formula>"High"</formula>
    </cfRule>
    <cfRule type="cellIs" dxfId="435" priority="199" stopIfTrue="1" operator="equal">
      <formula>"Moderate"</formula>
    </cfRule>
  </conditionalFormatting>
  <conditionalFormatting sqref="AE21">
    <cfRule type="cellIs" dxfId="434" priority="190" stopIfTrue="1" operator="equal">
      <formula>"Very High"</formula>
    </cfRule>
    <cfRule type="cellIs" dxfId="433" priority="191" stopIfTrue="1" operator="equal">
      <formula>"High"</formula>
    </cfRule>
    <cfRule type="cellIs" dxfId="432" priority="192" stopIfTrue="1" operator="equal">
      <formula>"Moderate"</formula>
    </cfRule>
  </conditionalFormatting>
  <conditionalFormatting sqref="AK21">
    <cfRule type="cellIs" dxfId="431" priority="187" stopIfTrue="1" operator="equal">
      <formula>"Very High"</formula>
    </cfRule>
    <cfRule type="cellIs" dxfId="430" priority="188" stopIfTrue="1" operator="equal">
      <formula>"High"</formula>
    </cfRule>
    <cfRule type="cellIs" dxfId="429" priority="189" stopIfTrue="1" operator="equal">
      <formula>"Moderate"</formula>
    </cfRule>
  </conditionalFormatting>
  <conditionalFormatting sqref="AE23">
    <cfRule type="cellIs" dxfId="428" priority="180" stopIfTrue="1" operator="equal">
      <formula>"Very High"</formula>
    </cfRule>
    <cfRule type="cellIs" dxfId="427" priority="181" stopIfTrue="1" operator="equal">
      <formula>"High"</formula>
    </cfRule>
    <cfRule type="cellIs" dxfId="426" priority="182" stopIfTrue="1" operator="equal">
      <formula>"Moderate"</formula>
    </cfRule>
  </conditionalFormatting>
  <conditionalFormatting sqref="AK23">
    <cfRule type="cellIs" dxfId="425" priority="177" stopIfTrue="1" operator="equal">
      <formula>"Very High"</formula>
    </cfRule>
    <cfRule type="cellIs" dxfId="424" priority="178" stopIfTrue="1" operator="equal">
      <formula>"High"</formula>
    </cfRule>
    <cfRule type="cellIs" dxfId="423" priority="179" stopIfTrue="1" operator="equal">
      <formula>"Moderate"</formula>
    </cfRule>
  </conditionalFormatting>
  <conditionalFormatting sqref="AE35">
    <cfRule type="cellIs" dxfId="422" priority="170" stopIfTrue="1" operator="equal">
      <formula>"Very High"</formula>
    </cfRule>
    <cfRule type="cellIs" dxfId="421" priority="171" stopIfTrue="1" operator="equal">
      <formula>"High"</formula>
    </cfRule>
    <cfRule type="cellIs" dxfId="420" priority="172" stopIfTrue="1" operator="equal">
      <formula>"Moderate"</formula>
    </cfRule>
  </conditionalFormatting>
  <conditionalFormatting sqref="AK35">
    <cfRule type="cellIs" dxfId="419" priority="167" stopIfTrue="1" operator="equal">
      <formula>"Very High"</formula>
    </cfRule>
    <cfRule type="cellIs" dxfId="418" priority="168" stopIfTrue="1" operator="equal">
      <formula>"High"</formula>
    </cfRule>
    <cfRule type="cellIs" dxfId="417" priority="169" stopIfTrue="1" operator="equal">
      <formula>"Moderate"</formula>
    </cfRule>
  </conditionalFormatting>
  <conditionalFormatting sqref="AE37">
    <cfRule type="cellIs" dxfId="416" priority="160" stopIfTrue="1" operator="equal">
      <formula>"Very High"</formula>
    </cfRule>
    <cfRule type="cellIs" dxfId="415" priority="161" stopIfTrue="1" operator="equal">
      <formula>"High"</formula>
    </cfRule>
    <cfRule type="cellIs" dxfId="414" priority="162" stopIfTrue="1" operator="equal">
      <formula>"Moderate"</formula>
    </cfRule>
  </conditionalFormatting>
  <conditionalFormatting sqref="AK37">
    <cfRule type="cellIs" dxfId="413" priority="157" stopIfTrue="1" operator="equal">
      <formula>"Very High"</formula>
    </cfRule>
    <cfRule type="cellIs" dxfId="412" priority="158" stopIfTrue="1" operator="equal">
      <formula>"High"</formula>
    </cfRule>
    <cfRule type="cellIs" dxfId="411" priority="159" stopIfTrue="1" operator="equal">
      <formula>"Moderate"</formula>
    </cfRule>
  </conditionalFormatting>
  <conditionalFormatting sqref="AE45">
    <cfRule type="cellIs" dxfId="410" priority="150" stopIfTrue="1" operator="equal">
      <formula>"Very High"</formula>
    </cfRule>
    <cfRule type="cellIs" dxfId="409" priority="151" stopIfTrue="1" operator="equal">
      <formula>"High"</formula>
    </cfRule>
    <cfRule type="cellIs" dxfId="408" priority="152" stopIfTrue="1" operator="equal">
      <formula>"Moderate"</formula>
    </cfRule>
  </conditionalFormatting>
  <conditionalFormatting sqref="AK45">
    <cfRule type="cellIs" dxfId="407" priority="147" stopIfTrue="1" operator="equal">
      <formula>"Very High"</formula>
    </cfRule>
    <cfRule type="cellIs" dxfId="406" priority="148" stopIfTrue="1" operator="equal">
      <formula>"High"</formula>
    </cfRule>
    <cfRule type="cellIs" dxfId="405" priority="149" stopIfTrue="1" operator="equal">
      <formula>"Moderate"</formula>
    </cfRule>
  </conditionalFormatting>
  <conditionalFormatting sqref="AE50">
    <cfRule type="cellIs" dxfId="404" priority="140" stopIfTrue="1" operator="equal">
      <formula>"Very High"</formula>
    </cfRule>
    <cfRule type="cellIs" dxfId="403" priority="141" stopIfTrue="1" operator="equal">
      <formula>"High"</formula>
    </cfRule>
    <cfRule type="cellIs" dxfId="402" priority="142" stopIfTrue="1" operator="equal">
      <formula>"Moderate"</formula>
    </cfRule>
  </conditionalFormatting>
  <conditionalFormatting sqref="AK50">
    <cfRule type="cellIs" dxfId="401" priority="137" stopIfTrue="1" operator="equal">
      <formula>"Very High"</formula>
    </cfRule>
    <cfRule type="cellIs" dxfId="400" priority="138" stopIfTrue="1" operator="equal">
      <formula>"High"</formula>
    </cfRule>
    <cfRule type="cellIs" dxfId="399" priority="139" stopIfTrue="1" operator="equal">
      <formula>"Moderate"</formula>
    </cfRule>
  </conditionalFormatting>
  <conditionalFormatting sqref="AE51">
    <cfRule type="cellIs" dxfId="398" priority="130" stopIfTrue="1" operator="equal">
      <formula>"Very High"</formula>
    </cfRule>
    <cfRule type="cellIs" dxfId="397" priority="131" stopIfTrue="1" operator="equal">
      <formula>"High"</formula>
    </cfRule>
    <cfRule type="cellIs" dxfId="396" priority="132" stopIfTrue="1" operator="equal">
      <formula>"Moderate"</formula>
    </cfRule>
  </conditionalFormatting>
  <conditionalFormatting sqref="AK51">
    <cfRule type="cellIs" dxfId="395" priority="127" stopIfTrue="1" operator="equal">
      <formula>"Very High"</formula>
    </cfRule>
    <cfRule type="cellIs" dxfId="394" priority="128" stopIfTrue="1" operator="equal">
      <formula>"High"</formula>
    </cfRule>
    <cfRule type="cellIs" dxfId="393" priority="129" stopIfTrue="1" operator="equal">
      <formula>"Moderate"</formula>
    </cfRule>
  </conditionalFormatting>
  <conditionalFormatting sqref="AE56">
    <cfRule type="cellIs" dxfId="392" priority="120" stopIfTrue="1" operator="equal">
      <formula>"Very High"</formula>
    </cfRule>
    <cfRule type="cellIs" dxfId="391" priority="121" stopIfTrue="1" operator="equal">
      <formula>"High"</formula>
    </cfRule>
    <cfRule type="cellIs" dxfId="390" priority="122" stopIfTrue="1" operator="equal">
      <formula>"Moderate"</formula>
    </cfRule>
  </conditionalFormatting>
  <conditionalFormatting sqref="AK56">
    <cfRule type="cellIs" dxfId="389" priority="117" stopIfTrue="1" operator="equal">
      <formula>"Very High"</formula>
    </cfRule>
    <cfRule type="cellIs" dxfId="388" priority="118" stopIfTrue="1" operator="equal">
      <formula>"High"</formula>
    </cfRule>
    <cfRule type="cellIs" dxfId="387" priority="119" stopIfTrue="1" operator="equal">
      <formula>"Moderate"</formula>
    </cfRule>
  </conditionalFormatting>
  <conditionalFormatting sqref="AL4:AL5 AL9:AL12 AL14:AL18 AL22 AL24:AL34 AL36 AL38:AL44 AL46:AL49 AL52:AL55 AL57:AL73 AL7">
    <cfRule type="cellIs" dxfId="386" priority="114" stopIfTrue="1" operator="equal">
      <formula>"Very High"</formula>
    </cfRule>
    <cfRule type="cellIs" dxfId="385" priority="115" stopIfTrue="1" operator="equal">
      <formula>"High"</formula>
    </cfRule>
    <cfRule type="cellIs" dxfId="384" priority="116" stopIfTrue="1" operator="equal">
      <formula>"Moderate"</formula>
    </cfRule>
  </conditionalFormatting>
  <conditionalFormatting sqref="AL9:AL12 AL14:AL18 AL22 AL24:AL34 AL36 AL38:AL44 AL46:AL49 AL52:AL55 AL57:AL1048576 AL7">
    <cfRule type="cellIs" dxfId="383" priority="113" stopIfTrue="1" operator="equal">
      <formula>"Y"</formula>
    </cfRule>
  </conditionalFormatting>
  <conditionalFormatting sqref="AL8">
    <cfRule type="cellIs" dxfId="382" priority="110" stopIfTrue="1" operator="equal">
      <formula>"Very High"</formula>
    </cfRule>
    <cfRule type="cellIs" dxfId="381" priority="111" stopIfTrue="1" operator="equal">
      <formula>"High"</formula>
    </cfRule>
    <cfRule type="cellIs" dxfId="380" priority="112" stopIfTrue="1" operator="equal">
      <formula>"Moderate"</formula>
    </cfRule>
  </conditionalFormatting>
  <conditionalFormatting sqref="AL8">
    <cfRule type="cellIs" dxfId="379" priority="109" stopIfTrue="1" operator="equal">
      <formula>"Y"</formula>
    </cfRule>
  </conditionalFormatting>
  <conditionalFormatting sqref="AL13">
    <cfRule type="cellIs" dxfId="378" priority="106" stopIfTrue="1" operator="equal">
      <formula>"Very High"</formula>
    </cfRule>
    <cfRule type="cellIs" dxfId="377" priority="107" stopIfTrue="1" operator="equal">
      <formula>"High"</formula>
    </cfRule>
    <cfRule type="cellIs" dxfId="376" priority="108" stopIfTrue="1" operator="equal">
      <formula>"Moderate"</formula>
    </cfRule>
  </conditionalFormatting>
  <conditionalFormatting sqref="AL13">
    <cfRule type="cellIs" dxfId="375" priority="105" stopIfTrue="1" operator="equal">
      <formula>"Y"</formula>
    </cfRule>
  </conditionalFormatting>
  <conditionalFormatting sqref="AL19">
    <cfRule type="cellIs" dxfId="374" priority="102" stopIfTrue="1" operator="equal">
      <formula>"Very High"</formula>
    </cfRule>
    <cfRule type="cellIs" dxfId="373" priority="103" stopIfTrue="1" operator="equal">
      <formula>"High"</formula>
    </cfRule>
    <cfRule type="cellIs" dxfId="372" priority="104" stopIfTrue="1" operator="equal">
      <formula>"Moderate"</formula>
    </cfRule>
  </conditionalFormatting>
  <conditionalFormatting sqref="AL19">
    <cfRule type="cellIs" dxfId="371" priority="101" stopIfTrue="1" operator="equal">
      <formula>"Y"</formula>
    </cfRule>
  </conditionalFormatting>
  <conditionalFormatting sqref="AL20">
    <cfRule type="cellIs" dxfId="370" priority="98" stopIfTrue="1" operator="equal">
      <formula>"Very High"</formula>
    </cfRule>
    <cfRule type="cellIs" dxfId="369" priority="99" stopIfTrue="1" operator="equal">
      <formula>"High"</formula>
    </cfRule>
    <cfRule type="cellIs" dxfId="368" priority="100" stopIfTrue="1" operator="equal">
      <formula>"Moderate"</formula>
    </cfRule>
  </conditionalFormatting>
  <conditionalFormatting sqref="AL20">
    <cfRule type="cellIs" dxfId="367" priority="97" stopIfTrue="1" operator="equal">
      <formula>"Y"</formula>
    </cfRule>
  </conditionalFormatting>
  <conditionalFormatting sqref="AL21">
    <cfRule type="cellIs" dxfId="366" priority="94" stopIfTrue="1" operator="equal">
      <formula>"Very High"</formula>
    </cfRule>
    <cfRule type="cellIs" dxfId="365" priority="95" stopIfTrue="1" operator="equal">
      <formula>"High"</formula>
    </cfRule>
    <cfRule type="cellIs" dxfId="364" priority="96" stopIfTrue="1" operator="equal">
      <formula>"Moderate"</formula>
    </cfRule>
  </conditionalFormatting>
  <conditionalFormatting sqref="AL21">
    <cfRule type="cellIs" dxfId="363" priority="93" stopIfTrue="1" operator="equal">
      <formula>"Y"</formula>
    </cfRule>
  </conditionalFormatting>
  <conditionalFormatting sqref="AL23">
    <cfRule type="cellIs" dxfId="362" priority="90" stopIfTrue="1" operator="equal">
      <formula>"Very High"</formula>
    </cfRule>
    <cfRule type="cellIs" dxfId="361" priority="91" stopIfTrue="1" operator="equal">
      <formula>"High"</formula>
    </cfRule>
    <cfRule type="cellIs" dxfId="360" priority="92" stopIfTrue="1" operator="equal">
      <formula>"Moderate"</formula>
    </cfRule>
  </conditionalFormatting>
  <conditionalFormatting sqref="AL23">
    <cfRule type="cellIs" dxfId="359" priority="89" stopIfTrue="1" operator="equal">
      <formula>"Y"</formula>
    </cfRule>
  </conditionalFormatting>
  <conditionalFormatting sqref="AL35">
    <cfRule type="cellIs" dxfId="358" priority="86" stopIfTrue="1" operator="equal">
      <formula>"Very High"</formula>
    </cfRule>
    <cfRule type="cellIs" dxfId="357" priority="87" stopIfTrue="1" operator="equal">
      <formula>"High"</formula>
    </cfRule>
    <cfRule type="cellIs" dxfId="356" priority="88" stopIfTrue="1" operator="equal">
      <formula>"Moderate"</formula>
    </cfRule>
  </conditionalFormatting>
  <conditionalFormatting sqref="AL35">
    <cfRule type="cellIs" dxfId="355" priority="85" stopIfTrue="1" operator="equal">
      <formula>"Y"</formula>
    </cfRule>
  </conditionalFormatting>
  <conditionalFormatting sqref="AL37">
    <cfRule type="cellIs" dxfId="354" priority="82" stopIfTrue="1" operator="equal">
      <formula>"Very High"</formula>
    </cfRule>
    <cfRule type="cellIs" dxfId="353" priority="83" stopIfTrue="1" operator="equal">
      <formula>"High"</formula>
    </cfRule>
    <cfRule type="cellIs" dxfId="352" priority="84" stopIfTrue="1" operator="equal">
      <formula>"Moderate"</formula>
    </cfRule>
  </conditionalFormatting>
  <conditionalFormatting sqref="AL37">
    <cfRule type="cellIs" dxfId="351" priority="81" stopIfTrue="1" operator="equal">
      <formula>"Y"</formula>
    </cfRule>
  </conditionalFormatting>
  <conditionalFormatting sqref="AL45">
    <cfRule type="cellIs" dxfId="350" priority="78" stopIfTrue="1" operator="equal">
      <formula>"Very High"</formula>
    </cfRule>
    <cfRule type="cellIs" dxfId="349" priority="79" stopIfTrue="1" operator="equal">
      <formula>"High"</formula>
    </cfRule>
    <cfRule type="cellIs" dxfId="348" priority="80" stopIfTrue="1" operator="equal">
      <formula>"Moderate"</formula>
    </cfRule>
  </conditionalFormatting>
  <conditionalFormatting sqref="AL45">
    <cfRule type="cellIs" dxfId="347" priority="77" stopIfTrue="1" operator="equal">
      <formula>"Y"</formula>
    </cfRule>
  </conditionalFormatting>
  <conditionalFormatting sqref="AL50">
    <cfRule type="cellIs" dxfId="346" priority="74" stopIfTrue="1" operator="equal">
      <formula>"Very High"</formula>
    </cfRule>
    <cfRule type="cellIs" dxfId="345" priority="75" stopIfTrue="1" operator="equal">
      <formula>"High"</formula>
    </cfRule>
    <cfRule type="cellIs" dxfId="344" priority="76" stopIfTrue="1" operator="equal">
      <formula>"Moderate"</formula>
    </cfRule>
  </conditionalFormatting>
  <conditionalFormatting sqref="AL50">
    <cfRule type="cellIs" dxfId="343" priority="73" stopIfTrue="1" operator="equal">
      <formula>"Y"</formula>
    </cfRule>
  </conditionalFormatting>
  <conditionalFormatting sqref="AL51">
    <cfRule type="cellIs" dxfId="342" priority="70" stopIfTrue="1" operator="equal">
      <formula>"Very High"</formula>
    </cfRule>
    <cfRule type="cellIs" dxfId="341" priority="71" stopIfTrue="1" operator="equal">
      <formula>"High"</formula>
    </cfRule>
    <cfRule type="cellIs" dxfId="340" priority="72" stopIfTrue="1" operator="equal">
      <formula>"Moderate"</formula>
    </cfRule>
  </conditionalFormatting>
  <conditionalFormatting sqref="AL51">
    <cfRule type="cellIs" dxfId="339" priority="69" stopIfTrue="1" operator="equal">
      <formula>"Y"</formula>
    </cfRule>
  </conditionalFormatting>
  <conditionalFormatting sqref="AL56">
    <cfRule type="cellIs" dxfId="338" priority="66" stopIfTrue="1" operator="equal">
      <formula>"Very High"</formula>
    </cfRule>
    <cfRule type="cellIs" dxfId="337" priority="67" stopIfTrue="1" operator="equal">
      <formula>"High"</formula>
    </cfRule>
    <cfRule type="cellIs" dxfId="336" priority="68" stopIfTrue="1" operator="equal">
      <formula>"Moderate"</formula>
    </cfRule>
  </conditionalFormatting>
  <conditionalFormatting sqref="AL56">
    <cfRule type="cellIs" dxfId="335" priority="65" stopIfTrue="1" operator="equal">
      <formula>"Y"</formula>
    </cfRule>
  </conditionalFormatting>
  <conditionalFormatting sqref="AM6">
    <cfRule type="cellIs" dxfId="334" priority="64" stopIfTrue="1" operator="equal">
      <formula>"Y"</formula>
    </cfRule>
  </conditionalFormatting>
  <conditionalFormatting sqref="AM8">
    <cfRule type="cellIs" dxfId="333" priority="63" stopIfTrue="1" operator="equal">
      <formula>"Y"</formula>
    </cfRule>
  </conditionalFormatting>
  <conditionalFormatting sqref="AM13">
    <cfRule type="cellIs" dxfId="332" priority="62" stopIfTrue="1" operator="equal">
      <formula>"Y"</formula>
    </cfRule>
  </conditionalFormatting>
  <conditionalFormatting sqref="AM19:AM21">
    <cfRule type="cellIs" dxfId="331" priority="61" stopIfTrue="1" operator="equal">
      <formula>"Y"</formula>
    </cfRule>
  </conditionalFormatting>
  <conditionalFormatting sqref="AM23">
    <cfRule type="cellIs" dxfId="330" priority="60" stopIfTrue="1" operator="equal">
      <formula>"Y"</formula>
    </cfRule>
  </conditionalFormatting>
  <conditionalFormatting sqref="AM35">
    <cfRule type="cellIs" dxfId="329" priority="59" stopIfTrue="1" operator="equal">
      <formula>"Y"</formula>
    </cfRule>
  </conditionalFormatting>
  <conditionalFormatting sqref="AM37">
    <cfRule type="cellIs" dxfId="328" priority="58" stopIfTrue="1" operator="equal">
      <formula>"Y"</formula>
    </cfRule>
  </conditionalFormatting>
  <conditionalFormatting sqref="AM45">
    <cfRule type="cellIs" dxfId="327" priority="57" stopIfTrue="1" operator="equal">
      <formula>"Y"</formula>
    </cfRule>
  </conditionalFormatting>
  <conditionalFormatting sqref="AM50:AM51">
    <cfRule type="cellIs" dxfId="326" priority="56" stopIfTrue="1" operator="equal">
      <formula>"Y"</formula>
    </cfRule>
  </conditionalFormatting>
  <conditionalFormatting sqref="AM56">
    <cfRule type="cellIs" dxfId="325" priority="55" stopIfTrue="1" operator="equal">
      <formula>"Y"</formula>
    </cfRule>
  </conditionalFormatting>
  <conditionalFormatting sqref="U56">
    <cfRule type="cellIs" dxfId="324" priority="54" stopIfTrue="1" operator="equal">
      <formula>"Y"</formula>
    </cfRule>
  </conditionalFormatting>
  <conditionalFormatting sqref="U50:U51">
    <cfRule type="cellIs" dxfId="323" priority="53" stopIfTrue="1" operator="equal">
      <formula>"Y"</formula>
    </cfRule>
  </conditionalFormatting>
  <conditionalFormatting sqref="U45">
    <cfRule type="cellIs" dxfId="322" priority="52" stopIfTrue="1" operator="equal">
      <formula>"Y"</formula>
    </cfRule>
  </conditionalFormatting>
  <conditionalFormatting sqref="U37">
    <cfRule type="cellIs" dxfId="321" priority="51" stopIfTrue="1" operator="equal">
      <formula>"Y"</formula>
    </cfRule>
  </conditionalFormatting>
  <conditionalFormatting sqref="U35">
    <cfRule type="cellIs" dxfId="320" priority="50" stopIfTrue="1" operator="equal">
      <formula>"Y"</formula>
    </cfRule>
  </conditionalFormatting>
  <conditionalFormatting sqref="U19:U21">
    <cfRule type="cellIs" dxfId="319" priority="49" stopIfTrue="1" operator="equal">
      <formula>"Y"</formula>
    </cfRule>
  </conditionalFormatting>
  <conditionalFormatting sqref="U23">
    <cfRule type="cellIs" dxfId="318" priority="48" stopIfTrue="1" operator="equal">
      <formula>"Y"</formula>
    </cfRule>
  </conditionalFormatting>
  <conditionalFormatting sqref="AM5">
    <cfRule type="cellIs" dxfId="317" priority="47" stopIfTrue="1" operator="equal">
      <formula>"Y"</formula>
    </cfRule>
  </conditionalFormatting>
  <conditionalFormatting sqref="AE6">
    <cfRule type="cellIs" dxfId="316" priority="44" stopIfTrue="1" operator="equal">
      <formula>"Very High"</formula>
    </cfRule>
    <cfRule type="cellIs" dxfId="315" priority="45" stopIfTrue="1" operator="equal">
      <formula>"High"</formula>
    </cfRule>
    <cfRule type="cellIs" dxfId="314" priority="46" stopIfTrue="1" operator="equal">
      <formula>"Moderate"</formula>
    </cfRule>
  </conditionalFormatting>
  <conditionalFormatting sqref="AK6">
    <cfRule type="cellIs" dxfId="313" priority="41" stopIfTrue="1" operator="equal">
      <formula>"Very High"</formula>
    </cfRule>
    <cfRule type="cellIs" dxfId="312" priority="42" stopIfTrue="1" operator="equal">
      <formula>"High"</formula>
    </cfRule>
    <cfRule type="cellIs" dxfId="311" priority="43" stopIfTrue="1" operator="equal">
      <formula>"Moderate"</formula>
    </cfRule>
  </conditionalFormatting>
  <conditionalFormatting sqref="AL6">
    <cfRule type="cellIs" dxfId="310" priority="38" stopIfTrue="1" operator="equal">
      <formula>"Very High"</formula>
    </cfRule>
    <cfRule type="cellIs" dxfId="309" priority="39" stopIfTrue="1" operator="equal">
      <formula>"High"</formula>
    </cfRule>
    <cfRule type="cellIs" dxfId="308" priority="40" stopIfTrue="1" operator="equal">
      <formula>"Moderate"</formula>
    </cfRule>
  </conditionalFormatting>
  <conditionalFormatting sqref="AL6">
    <cfRule type="cellIs" dxfId="307" priority="37" stopIfTrue="1" operator="equal">
      <formula>"Y"</formula>
    </cfRule>
  </conditionalFormatting>
  <conditionalFormatting sqref="M37">
    <cfRule type="cellIs" dxfId="306" priority="34" stopIfTrue="1" operator="equal">
      <formula>"Very High"</formula>
    </cfRule>
    <cfRule type="cellIs" dxfId="305" priority="35" stopIfTrue="1" operator="equal">
      <formula>"High"</formula>
    </cfRule>
    <cfRule type="cellIs" dxfId="304" priority="36" stopIfTrue="1" operator="equal">
      <formula>"Moderate"</formula>
    </cfRule>
  </conditionalFormatting>
  <conditionalFormatting sqref="S37">
    <cfRule type="cellIs" dxfId="303" priority="31" stopIfTrue="1" operator="equal">
      <formula>"Very High"</formula>
    </cfRule>
    <cfRule type="cellIs" dxfId="302" priority="32" stopIfTrue="1" operator="equal">
      <formula>"High"</formula>
    </cfRule>
    <cfRule type="cellIs" dxfId="301" priority="33" stopIfTrue="1" operator="equal">
      <formula>"Moderate"</formula>
    </cfRule>
  </conditionalFormatting>
  <conditionalFormatting sqref="L4:L73">
    <cfRule type="cellIs" dxfId="300" priority="28" stopIfTrue="1" operator="equal">
      <formula>"Very High"</formula>
    </cfRule>
    <cfRule type="cellIs" dxfId="299" priority="29" stopIfTrue="1" operator="equal">
      <formula>"High"</formula>
    </cfRule>
    <cfRule type="cellIs" dxfId="298" priority="30" stopIfTrue="1" operator="equal">
      <formula>"Moderate"</formula>
    </cfRule>
  </conditionalFormatting>
  <conditionalFormatting sqref="AD4:AD73">
    <cfRule type="cellIs" dxfId="297" priority="21" stopIfTrue="1" operator="equal">
      <formula>"Very High"</formula>
    </cfRule>
    <cfRule type="cellIs" dxfId="296" priority="22" stopIfTrue="1" operator="equal">
      <formula>"High"</formula>
    </cfRule>
    <cfRule type="cellIs" dxfId="295" priority="23" stopIfTrue="1" operator="equal">
      <formula>"Moderate"</formula>
    </cfRule>
  </conditionalFormatting>
  <conditionalFormatting sqref="R2">
    <cfRule type="cellIs" dxfId="294" priority="16" stopIfTrue="1" operator="equal">
      <formula>"Y"</formula>
    </cfRule>
  </conditionalFormatting>
  <conditionalFormatting sqref="R74:R1048576">
    <cfRule type="cellIs" dxfId="293" priority="15" stopIfTrue="1" operator="equal">
      <formula>"Y"</formula>
    </cfRule>
  </conditionalFormatting>
  <conditionalFormatting sqref="AJ2">
    <cfRule type="cellIs" dxfId="289" priority="11" stopIfTrue="1" operator="equal">
      <formula>"Y"</formula>
    </cfRule>
  </conditionalFormatting>
  <conditionalFormatting sqref="AJ74:AJ1048576">
    <cfRule type="cellIs" dxfId="288" priority="10" stopIfTrue="1" operator="equal">
      <formula>"Y"</formula>
    </cfRule>
  </conditionalFormatting>
  <conditionalFormatting sqref="R4:R73">
    <cfRule type="cellIs" dxfId="5" priority="4" stopIfTrue="1" operator="equal">
      <formula>"Very High"</formula>
    </cfRule>
    <cfRule type="cellIs" dxfId="4" priority="5" stopIfTrue="1" operator="equal">
      <formula>"High"</formula>
    </cfRule>
    <cfRule type="cellIs" dxfId="3" priority="6" stopIfTrue="1" operator="equal">
      <formula>"Moderate"</formula>
    </cfRule>
  </conditionalFormatting>
  <conditionalFormatting sqref="AJ4:AJ73">
    <cfRule type="cellIs" dxfId="2" priority="1" stopIfTrue="1" operator="equal">
      <formula>"Very High"</formula>
    </cfRule>
    <cfRule type="cellIs" dxfId="1" priority="2" stopIfTrue="1" operator="equal">
      <formula>"High"</formula>
    </cfRule>
    <cfRule type="cellIs" dxfId="0" priority="3" stopIfTrue="1" operator="equal">
      <formula>"Moderate"</formula>
    </cfRule>
  </conditionalFormatting>
  <printOptions gridLines="1"/>
  <pageMargins left="0.17" right="0.22" top="0.49" bottom="0.47" header="0.34" footer="0.26"/>
  <pageSetup scale="10" fitToHeight="0" orientation="landscape" r:id="rId1"/>
  <headerFooter alignWithMargins="0">
    <oddFooter>Page &amp;P</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55B0-A162-554C-BB44-F1BBAEF4F4BC}">
  <sheetPr>
    <tabColor indexed="17"/>
    <pageSetUpPr fitToPage="1"/>
  </sheetPr>
  <dimension ref="A1:BK190"/>
  <sheetViews>
    <sheetView zoomScale="25" zoomScaleNormal="41" zoomScaleSheetLayoutView="75" workbookViewId="0">
      <pane ySplit="1" topLeftCell="A2" activePane="bottomLeft" state="frozen"/>
      <selection activeCell="F14" sqref="F14"/>
      <selection pane="bottomLeft" activeCell="F14" sqref="F14"/>
    </sheetView>
  </sheetViews>
  <sheetFormatPr baseColWidth="10" defaultColWidth="9.5" defaultRowHeight="21"/>
  <cols>
    <col min="1" max="1" width="9.5" style="150" customWidth="1"/>
    <col min="2" max="2" width="21.5" style="150" customWidth="1"/>
    <col min="3" max="3" width="60.1640625" style="167" customWidth="1"/>
    <col min="4" max="4" width="9.5" style="167" customWidth="1"/>
    <col min="5" max="10" width="20.83203125" style="150" customWidth="1"/>
    <col min="11" max="20" width="20.83203125" style="151" customWidth="1"/>
    <col min="21" max="44" width="30.6640625" style="151" customWidth="1"/>
    <col min="45" max="48" width="30.6640625" style="6" customWidth="1"/>
    <col min="49" max="49" width="20.1640625" customWidth="1"/>
    <col min="50" max="50" width="22.1640625" style="6" customWidth="1"/>
    <col min="51" max="55" width="9.5" style="6"/>
    <col min="56" max="56" width="30" style="6" customWidth="1"/>
    <col min="57" max="59" width="9.1640625" style="6" bestFit="1" customWidth="1"/>
    <col min="60" max="60" width="30" style="6" customWidth="1"/>
    <col min="61" max="61" width="18.5" style="6" bestFit="1" customWidth="1"/>
    <col min="62" max="62" width="11.5" style="6" bestFit="1" customWidth="1"/>
    <col min="63" max="16384" width="9.5" style="6"/>
  </cols>
  <sheetData>
    <row r="1" spans="1:63" ht="80" customHeight="1" thickBot="1">
      <c r="A1" s="159"/>
      <c r="B1" s="159"/>
      <c r="C1" s="163"/>
      <c r="D1" s="163"/>
      <c r="E1" s="159"/>
      <c r="F1" s="159"/>
      <c r="G1" s="638" t="s">
        <v>0</v>
      </c>
      <c r="H1" s="639"/>
      <c r="I1" s="639"/>
      <c r="J1" s="639"/>
      <c r="K1" s="639"/>
      <c r="L1" s="640"/>
      <c r="M1" s="641" t="s">
        <v>1</v>
      </c>
      <c r="N1" s="642"/>
      <c r="O1" s="642"/>
      <c r="P1" s="642"/>
      <c r="Q1" s="642"/>
      <c r="R1" s="642"/>
      <c r="S1" s="642"/>
      <c r="T1" s="642"/>
      <c r="U1" s="642"/>
      <c r="V1" s="642"/>
      <c r="W1" s="642"/>
      <c r="X1" s="642"/>
      <c r="Y1" s="642"/>
      <c r="Z1" s="642"/>
      <c r="AA1" s="642"/>
      <c r="AB1" s="642"/>
      <c r="AC1" s="642"/>
      <c r="AD1" s="642"/>
      <c r="AE1" s="642"/>
      <c r="AF1" s="643"/>
      <c r="AG1" s="627" t="s">
        <v>2</v>
      </c>
      <c r="AH1" s="628"/>
      <c r="AI1" s="628"/>
      <c r="AJ1" s="628"/>
      <c r="AK1" s="628"/>
      <c r="AL1" s="628"/>
      <c r="AM1" s="628"/>
      <c r="AN1" s="628"/>
      <c r="AO1" s="628"/>
      <c r="AP1" s="628"/>
      <c r="AQ1" s="628"/>
      <c r="AR1" s="629"/>
      <c r="AS1" s="630" t="s">
        <v>3</v>
      </c>
      <c r="AT1" s="631"/>
      <c r="AU1" s="631"/>
      <c r="AV1" s="631"/>
    </row>
    <row r="2" spans="1:63" ht="84.75" customHeight="1">
      <c r="A2" s="160"/>
      <c r="B2" s="160"/>
      <c r="C2" s="160"/>
      <c r="D2" s="160"/>
      <c r="E2" s="632" t="s">
        <v>4</v>
      </c>
      <c r="F2" s="633"/>
      <c r="G2" s="632" t="s">
        <v>5</v>
      </c>
      <c r="H2" s="633"/>
      <c r="I2" s="632" t="s">
        <v>6</v>
      </c>
      <c r="J2" s="633"/>
      <c r="K2" s="632" t="s">
        <v>7</v>
      </c>
      <c r="L2" s="633"/>
      <c r="M2" s="632" t="s">
        <v>8</v>
      </c>
      <c r="N2" s="633"/>
      <c r="O2" s="632" t="s">
        <v>9</v>
      </c>
      <c r="P2" s="633"/>
      <c r="Q2" s="632" t="s">
        <v>10</v>
      </c>
      <c r="R2" s="633"/>
      <c r="S2" s="632" t="s">
        <v>11</v>
      </c>
      <c r="T2" s="633"/>
      <c r="U2" s="634" t="s">
        <v>12</v>
      </c>
      <c r="V2" s="635"/>
      <c r="W2" s="634" t="s">
        <v>13</v>
      </c>
      <c r="X2" s="635"/>
      <c r="Y2" s="634" t="s">
        <v>14</v>
      </c>
      <c r="Z2" s="635"/>
      <c r="AA2" s="634" t="s">
        <v>15</v>
      </c>
      <c r="AB2" s="635"/>
      <c r="AC2" s="634" t="s">
        <v>16</v>
      </c>
      <c r="AD2" s="635"/>
      <c r="AE2" s="634" t="s">
        <v>17</v>
      </c>
      <c r="AF2" s="635"/>
      <c r="AG2" s="634" t="s">
        <v>18</v>
      </c>
      <c r="AH2" s="635"/>
      <c r="AI2" s="636" t="s">
        <v>19</v>
      </c>
      <c r="AJ2" s="637"/>
      <c r="AK2" s="636" t="s">
        <v>20</v>
      </c>
      <c r="AL2" s="637"/>
      <c r="AM2" s="636" t="s">
        <v>21</v>
      </c>
      <c r="AN2" s="637"/>
      <c r="AO2" s="636" t="s">
        <v>22</v>
      </c>
      <c r="AP2" s="637"/>
      <c r="AQ2" s="636" t="s">
        <v>23</v>
      </c>
      <c r="AR2" s="637"/>
      <c r="AS2" s="636" t="s">
        <v>24</v>
      </c>
      <c r="AT2" s="637"/>
      <c r="AU2" s="645" t="s">
        <v>25</v>
      </c>
      <c r="AV2" s="646"/>
    </row>
    <row r="3" spans="1:63" s="155" customFormat="1" ht="84.75" customHeight="1">
      <c r="A3" s="154" t="s">
        <v>26</v>
      </c>
      <c r="B3" s="154" t="s">
        <v>27</v>
      </c>
      <c r="C3" s="164" t="s">
        <v>28</v>
      </c>
      <c r="D3" s="164" t="s">
        <v>29</v>
      </c>
      <c r="E3" s="162" t="s">
        <v>30</v>
      </c>
      <c r="F3" s="161" t="s">
        <v>31</v>
      </c>
      <c r="G3" s="162" t="s">
        <v>30</v>
      </c>
      <c r="H3" s="161" t="s">
        <v>31</v>
      </c>
      <c r="I3" s="162" t="s">
        <v>30</v>
      </c>
      <c r="J3" s="161" t="s">
        <v>31</v>
      </c>
      <c r="K3" s="162" t="s">
        <v>30</v>
      </c>
      <c r="L3" s="161" t="s">
        <v>31</v>
      </c>
      <c r="M3" s="162" t="s">
        <v>30</v>
      </c>
      <c r="N3" s="161" t="s">
        <v>31</v>
      </c>
      <c r="O3" s="162" t="s">
        <v>30</v>
      </c>
      <c r="P3" s="161" t="s">
        <v>31</v>
      </c>
      <c r="Q3" s="162" t="s">
        <v>30</v>
      </c>
      <c r="R3" s="161" t="s">
        <v>31</v>
      </c>
      <c r="S3" s="162" t="s">
        <v>30</v>
      </c>
      <c r="T3" s="161" t="s">
        <v>31</v>
      </c>
      <c r="U3" s="162" t="s">
        <v>30</v>
      </c>
      <c r="V3" s="161" t="s">
        <v>31</v>
      </c>
      <c r="W3" s="162" t="s">
        <v>30</v>
      </c>
      <c r="X3" s="161" t="s">
        <v>31</v>
      </c>
      <c r="Y3" s="162" t="s">
        <v>30</v>
      </c>
      <c r="Z3" s="161" t="s">
        <v>31</v>
      </c>
      <c r="AA3" s="162" t="s">
        <v>30</v>
      </c>
      <c r="AB3" s="161" t="s">
        <v>31</v>
      </c>
      <c r="AC3" s="162" t="s">
        <v>30</v>
      </c>
      <c r="AD3" s="161" t="s">
        <v>31</v>
      </c>
      <c r="AE3" s="162" t="s">
        <v>30</v>
      </c>
      <c r="AF3" s="161" t="s">
        <v>31</v>
      </c>
      <c r="AG3" s="162" t="s">
        <v>30</v>
      </c>
      <c r="AH3" s="161" t="s">
        <v>31</v>
      </c>
      <c r="AI3" s="162" t="s">
        <v>30</v>
      </c>
      <c r="AJ3" s="161" t="s">
        <v>31</v>
      </c>
      <c r="AK3" s="162" t="s">
        <v>30</v>
      </c>
      <c r="AL3" s="161" t="s">
        <v>31</v>
      </c>
      <c r="AM3" s="389" t="s">
        <v>30</v>
      </c>
      <c r="AN3" s="161" t="s">
        <v>31</v>
      </c>
      <c r="AO3" s="162" t="s">
        <v>30</v>
      </c>
      <c r="AP3" s="161" t="s">
        <v>31</v>
      </c>
      <c r="AQ3" s="162" t="s">
        <v>30</v>
      </c>
      <c r="AR3" s="161" t="s">
        <v>31</v>
      </c>
      <c r="AS3" s="162" t="s">
        <v>30</v>
      </c>
      <c r="AT3" s="161" t="s">
        <v>31</v>
      </c>
      <c r="AU3" s="162" t="s">
        <v>30</v>
      </c>
      <c r="AV3" s="161" t="s">
        <v>31</v>
      </c>
      <c r="AW3" s="423" t="s">
        <v>323</v>
      </c>
      <c r="AX3" s="422" t="s">
        <v>947</v>
      </c>
      <c r="AY3" s="422" t="s">
        <v>33</v>
      </c>
      <c r="AZ3" s="422" t="s">
        <v>34</v>
      </c>
      <c r="BA3" s="422" t="s">
        <v>35</v>
      </c>
      <c r="BB3" s="422" t="s">
        <v>36</v>
      </c>
      <c r="BC3" s="422" t="s">
        <v>37</v>
      </c>
      <c r="BD3" s="155" t="s">
        <v>948</v>
      </c>
      <c r="BE3" s="422" t="s">
        <v>35</v>
      </c>
      <c r="BF3" s="422" t="s">
        <v>36</v>
      </c>
      <c r="BG3" s="422" t="s">
        <v>37</v>
      </c>
      <c r="BH3" s="155" t="s">
        <v>948</v>
      </c>
    </row>
    <row r="4" spans="1:63" ht="84.75" customHeight="1">
      <c r="A4" s="152" t="s">
        <v>38</v>
      </c>
      <c r="B4" s="152" t="s">
        <v>39</v>
      </c>
      <c r="C4" s="165" t="s">
        <v>40</v>
      </c>
      <c r="D4" s="168">
        <v>1</v>
      </c>
      <c r="E4" s="219" t="str">
        <f>'Area 23'!BQ5</f>
        <v>Moderate</v>
      </c>
      <c r="F4" s="220" t="str">
        <f>'Area 23'!BW5</f>
        <v>Moderate</v>
      </c>
      <c r="G4" s="219" t="str">
        <f>'Area 23'!L5</f>
        <v>Moderate</v>
      </c>
      <c r="H4" s="220" t="str">
        <f>'Area 23'!R5</f>
        <v>High</v>
      </c>
      <c r="I4" s="219" t="str">
        <f>'Area 23'!AE5</f>
        <v>Low</v>
      </c>
      <c r="J4" s="220" t="str">
        <f>'Area 23'!AK5</f>
        <v>Very Low</v>
      </c>
      <c r="K4" s="219" t="str">
        <f>'Area 23'!AX5</f>
        <v>Low Priority Data Gap</v>
      </c>
      <c r="L4" s="220" t="str">
        <f>'Area 23'!BD5</f>
        <v>Low Priority Data Gap</v>
      </c>
      <c r="M4" s="219" t="str">
        <f>'Area 24'!L5</f>
        <v>Very Low</v>
      </c>
      <c r="N4" s="220" t="str">
        <f>'Area 24'!R5</f>
        <v>Very Low</v>
      </c>
      <c r="O4" s="219" t="str">
        <f>'Area 24'!AF5</f>
        <v>Very Low</v>
      </c>
      <c r="P4" s="220" t="str">
        <f>'Area 24'!AL5</f>
        <v>Very Low</v>
      </c>
      <c r="Q4" s="219" t="str">
        <f>'Area 24'!BT5</f>
        <v>Very Low</v>
      </c>
      <c r="R4" s="220" t="str">
        <f>'Area 24'!BZ5</f>
        <v>Very Low</v>
      </c>
      <c r="S4" s="219" t="str">
        <f>'Area 24'!AZ5</f>
        <v>Low</v>
      </c>
      <c r="T4" s="220" t="str">
        <f>'Area 24'!BF5</f>
        <v>Moderate</v>
      </c>
      <c r="U4" s="219" t="str">
        <f>'Area 24'!CO5</f>
        <v>Moderate</v>
      </c>
      <c r="V4" s="220" t="str">
        <f>'Area 24'!CU5</f>
        <v>Moderate</v>
      </c>
      <c r="W4" s="219" t="str">
        <f>'Area 24'!DK5</f>
        <v>Low</v>
      </c>
      <c r="X4" s="220" t="str">
        <f>'Area 24'!DQ5</f>
        <v>Moderate</v>
      </c>
      <c r="Y4" s="219" t="str">
        <f>'Area 24'!EF5</f>
        <v>Low</v>
      </c>
      <c r="Z4" s="219" t="str">
        <f>'Area 24'!EL5</f>
        <v>Moderate</v>
      </c>
      <c r="AA4" s="219" t="str">
        <f>'Area 24'!FA5</f>
        <v>Very Low</v>
      </c>
      <c r="AB4" s="220" t="str">
        <f>'Area 24'!FG5</f>
        <v>Very Low</v>
      </c>
      <c r="AC4" s="219" t="str">
        <f>'Area 24'!FV5</f>
        <v>Low</v>
      </c>
      <c r="AD4" s="220" t="str">
        <f>'Area 24'!GB5</f>
        <v>Moderate</v>
      </c>
      <c r="AE4" s="219" t="str">
        <f>'Area 24'!GQ5</f>
        <v>Moderate</v>
      </c>
      <c r="AF4" s="220" t="str">
        <f>'Area 24'!GW5</f>
        <v>High</v>
      </c>
      <c r="AG4" s="219" t="str">
        <f>'Area 25'!L4</f>
        <v>Very Low</v>
      </c>
      <c r="AH4" s="220" t="str">
        <f>'Area 25'!R4</f>
        <v>Very Low</v>
      </c>
      <c r="AI4" s="219" t="str">
        <f>'Area 25'!AE4</f>
        <v>Low Priority Data Gap</v>
      </c>
      <c r="AJ4" s="220" t="str">
        <f>'Area 25'!AK4</f>
        <v>Low Priority Data Gap</v>
      </c>
      <c r="AK4" s="219" t="str">
        <f>'Area 25'!AX4</f>
        <v>High Priority Data Gap</v>
      </c>
      <c r="AL4" s="220" t="str">
        <f>'Area 25'!BD4</f>
        <v>High Priority Data Gap</v>
      </c>
      <c r="AM4" s="388" t="str">
        <f>'Area 25'!BQ4</f>
        <v>High Priority Data Gap</v>
      </c>
      <c r="AN4" s="220" t="str">
        <f>'Area 25'!BW4</f>
        <v>High Priority Data Gap</v>
      </c>
      <c r="AO4" s="219" t="str">
        <f>'Area 25'!CJ4</f>
        <v>High Priority Data Gap</v>
      </c>
      <c r="AP4" s="220" t="str">
        <f>'Area 25'!CP4</f>
        <v>High Priority Data Gap</v>
      </c>
      <c r="AQ4" s="219" t="str">
        <f>'Area 25'!DC4</f>
        <v>Very Low</v>
      </c>
      <c r="AR4" s="220" t="str">
        <f>'Area 25'!DI4</f>
        <v>Moderate</v>
      </c>
      <c r="AS4" s="219" t="str">
        <f>'Area 26'!AE4</f>
        <v>Very Low</v>
      </c>
      <c r="AT4" s="221" t="str">
        <f>'Area 26'!AK4</f>
        <v>Very Low</v>
      </c>
      <c r="AU4" s="222" t="str">
        <f>'Area 26'!M4</f>
        <v>Moderate</v>
      </c>
      <c r="AV4" s="223" t="str">
        <f>'Area 26'!S4</f>
        <v>High</v>
      </c>
      <c r="AW4" s="171">
        <f>COUNTIF(E4:AU4, "High Priority Data Gap")</f>
        <v>6</v>
      </c>
      <c r="AX4" s="171">
        <f>COUNTIF(E4:AV4, "Low Priority Data Gap")</f>
        <v>4</v>
      </c>
      <c r="AY4" s="171">
        <f>COUNTIF(E4:AV4, "Very Low")</f>
        <v>14</v>
      </c>
      <c r="AZ4" s="171">
        <f>COUNTIF(E4:AV4, "Low")</f>
        <v>5</v>
      </c>
      <c r="BA4" s="171">
        <f>COUNTIF(E4:AV4, "Moderate")</f>
        <v>12</v>
      </c>
      <c r="BB4" s="171">
        <f>COUNTIF(E4:AV4, "High")</f>
        <v>3</v>
      </c>
      <c r="BC4" s="171">
        <f>COUNTIF(E4:AV4, "Very High")</f>
        <v>0</v>
      </c>
      <c r="BD4" s="542">
        <f t="shared" ref="BD4:BD35" si="0">SUM(BA4:BC4)</f>
        <v>15</v>
      </c>
      <c r="BE4" s="171">
        <f t="shared" ref="BE4:BE35" si="1">COUNTIF(I4:AZ4, "Moderate")</f>
        <v>9</v>
      </c>
      <c r="BF4" s="171">
        <f t="shared" ref="BF4:BF35" si="2">COUNTIF(I4:AZ4, "High")</f>
        <v>2</v>
      </c>
      <c r="BG4" s="171">
        <f t="shared" ref="BG4:BG35" si="3">COUNTIF(I4:AZ4, "Very High")</f>
        <v>0</v>
      </c>
      <c r="BH4" s="542">
        <f t="shared" ref="BH4:BH35" si="4">SUM(BE4:BG4)</f>
        <v>11</v>
      </c>
    </row>
    <row r="5" spans="1:63" ht="84.75" customHeight="1">
      <c r="A5" s="152" t="s">
        <v>38</v>
      </c>
      <c r="B5" s="152" t="s">
        <v>39</v>
      </c>
      <c r="C5" s="165" t="s">
        <v>41</v>
      </c>
      <c r="D5" s="168">
        <v>2</v>
      </c>
      <c r="E5" s="219" t="str">
        <f>'Area 23'!BQ6</f>
        <v>High Priority Data Gap</v>
      </c>
      <c r="F5" s="220" t="str">
        <f>'Area 23'!BW6</f>
        <v>High Priority Data Gap</v>
      </c>
      <c r="G5" s="219" t="str">
        <f>'Area 23'!L6</f>
        <v>Low</v>
      </c>
      <c r="H5" s="220" t="str">
        <f>'Area 23'!R6</f>
        <v>Low</v>
      </c>
      <c r="I5" s="219" t="str">
        <f>'Area 23'!AE6</f>
        <v>Low Priority Data Gap</v>
      </c>
      <c r="J5" s="220" t="str">
        <f>'Area 23'!AK6</f>
        <v>Low Priority Data Gap</v>
      </c>
      <c r="K5" s="219" t="str">
        <f>'Area 23'!AX6</f>
        <v>Low Priority Data Gap</v>
      </c>
      <c r="L5" s="220" t="str">
        <f>'Area 23'!BD6</f>
        <v>Low Priority Data Gap</v>
      </c>
      <c r="M5" s="219" t="str">
        <f>'Area 24'!L6</f>
        <v>Very Low</v>
      </c>
      <c r="N5" s="220" t="str">
        <f>'Area 24'!R6</f>
        <v>Very Low</v>
      </c>
      <c r="O5" s="219" t="str">
        <f>'Area 24'!AF6</f>
        <v>Very Low</v>
      </c>
      <c r="P5" s="220" t="str">
        <f>'Area 24'!AL6</f>
        <v>Very Low</v>
      </c>
      <c r="Q5" s="219" t="str">
        <f>'Area 24'!BT6</f>
        <v>Very Low</v>
      </c>
      <c r="R5" s="220" t="str">
        <f>'Area 24'!BZ6</f>
        <v>Very Low</v>
      </c>
      <c r="S5" s="219" t="str">
        <f>'Area 24'!AZ6</f>
        <v>Very Low</v>
      </c>
      <c r="T5" s="220" t="str">
        <f>'Area 24'!BF6</f>
        <v>Very Low</v>
      </c>
      <c r="U5" s="219" t="str">
        <f>'Area 24'!CO6</f>
        <v>Very Low</v>
      </c>
      <c r="V5" s="220" t="str">
        <f>'Area 24'!CU6</f>
        <v>Very Low</v>
      </c>
      <c r="W5" s="219" t="str">
        <f>'Area 24'!DK6</f>
        <v>Very Low</v>
      </c>
      <c r="X5" s="220" t="str">
        <f>'Area 24'!DQ6</f>
        <v>Very Low</v>
      </c>
      <c r="Y5" s="219" t="str">
        <f>'Area 24'!EF6</f>
        <v>Very Low</v>
      </c>
      <c r="Z5" s="219" t="str">
        <f>'Area 24'!EL6</f>
        <v>Very Low</v>
      </c>
      <c r="AA5" s="219" t="str">
        <f>'Area 24'!FA6</f>
        <v>Very Low</v>
      </c>
      <c r="AB5" s="220" t="str">
        <f>'Area 24'!FG6</f>
        <v>Very Low</v>
      </c>
      <c r="AC5" s="219" t="str">
        <f>'Area 24'!FV6</f>
        <v>Very Low</v>
      </c>
      <c r="AD5" s="220" t="str">
        <f>'Area 24'!GB6</f>
        <v>Very Low</v>
      </c>
      <c r="AE5" s="219" t="str">
        <f>'Area 24'!GQ6</f>
        <v>Very Low</v>
      </c>
      <c r="AF5" s="220" t="str">
        <f>'Area 24'!GW6</f>
        <v>Low</v>
      </c>
      <c r="AG5" s="219" t="str">
        <f>'Area 25'!L5</f>
        <v>Very Low</v>
      </c>
      <c r="AH5" s="220" t="str">
        <f>'Area 25'!R5</f>
        <v>Very Low</v>
      </c>
      <c r="AI5" s="219" t="str">
        <f>'Area 25'!AE5</f>
        <v>Very Low</v>
      </c>
      <c r="AJ5" s="220" t="str">
        <f>'Area 25'!AK5</f>
        <v>Very Low</v>
      </c>
      <c r="AK5" s="219" t="str">
        <f>'Area 25'!AX5</f>
        <v>Very Low</v>
      </c>
      <c r="AL5" s="220" t="str">
        <f>'Area 25'!BD5</f>
        <v>Very Low</v>
      </c>
      <c r="AM5" s="388" t="str">
        <f>'Area 25'!BQ5</f>
        <v>Very Low</v>
      </c>
      <c r="AN5" s="220" t="str">
        <f>'Area 25'!BW5</f>
        <v>Very Low</v>
      </c>
      <c r="AO5" s="219" t="str">
        <f>'Area 25'!CJ5</f>
        <v>Very Low</v>
      </c>
      <c r="AP5" s="220" t="str">
        <f>'Area 25'!CP5</f>
        <v>Very Low</v>
      </c>
      <c r="AQ5" s="219" t="str">
        <f>'Area 25'!DC5</f>
        <v>Very Low</v>
      </c>
      <c r="AR5" s="220" t="str">
        <f>'Area 25'!DI5</f>
        <v>Very Low</v>
      </c>
      <c r="AS5" s="219" t="str">
        <f>'Area 26'!AE5</f>
        <v>Very Low</v>
      </c>
      <c r="AT5" s="221" t="str">
        <f>'Area 26'!AK5</f>
        <v>Very Low</v>
      </c>
      <c r="AU5" s="222" t="str">
        <f>'Area 26'!M5</f>
        <v>Very Low</v>
      </c>
      <c r="AV5" s="223" t="str">
        <f>'Area 26'!S5</f>
        <v>Very Low</v>
      </c>
      <c r="AW5" s="171">
        <f t="shared" ref="AW5:AW68" si="5">COUNTIF(E5:AU5, "High Priority Data Gap")</f>
        <v>2</v>
      </c>
      <c r="AX5" s="171">
        <f t="shared" ref="AX5:AX68" si="6">COUNTIF(E5:AV5, "Low Priority Data Gap")</f>
        <v>4</v>
      </c>
      <c r="AY5" s="171">
        <f t="shared" ref="AY5:AY68" si="7">COUNTIF(E5:AV5, "Very Low")</f>
        <v>35</v>
      </c>
      <c r="AZ5" s="171">
        <f t="shared" ref="AZ5:AZ68" si="8">COUNTIF(E5:AV5, "Low")</f>
        <v>3</v>
      </c>
      <c r="BA5" s="171">
        <f t="shared" ref="BA5:BA68" si="9">COUNTIF(E5:AV5, "Moderate")</f>
        <v>0</v>
      </c>
      <c r="BB5" s="171">
        <f t="shared" ref="BB5:BB68" si="10">COUNTIF(E5:AV5, "High")</f>
        <v>0</v>
      </c>
      <c r="BC5" s="171">
        <f t="shared" ref="BC5:BC68" si="11">COUNTIF(E5:AV5, "Very High")</f>
        <v>0</v>
      </c>
      <c r="BD5" s="542">
        <f t="shared" si="0"/>
        <v>0</v>
      </c>
      <c r="BE5" s="171">
        <f t="shared" si="1"/>
        <v>0</v>
      </c>
      <c r="BF5" s="171">
        <f t="shared" si="2"/>
        <v>0</v>
      </c>
      <c r="BG5" s="171">
        <f t="shared" si="3"/>
        <v>0</v>
      </c>
      <c r="BH5" s="542">
        <f t="shared" si="4"/>
        <v>0</v>
      </c>
      <c r="BI5" s="390" t="s">
        <v>42</v>
      </c>
      <c r="BJ5" s="390" t="s">
        <v>43</v>
      </c>
      <c r="BK5" s="390"/>
    </row>
    <row r="6" spans="1:63" ht="84.75" customHeight="1">
      <c r="A6" s="152" t="s">
        <v>38</v>
      </c>
      <c r="B6" s="152" t="s">
        <v>39</v>
      </c>
      <c r="C6" s="165" t="s">
        <v>44</v>
      </c>
      <c r="D6" s="168">
        <v>3</v>
      </c>
      <c r="E6" s="219" t="str">
        <f>'Area 23'!BQ7</f>
        <v>Very Low</v>
      </c>
      <c r="F6" s="220" t="str">
        <f>'Area 23'!BW7</f>
        <v>Very Low</v>
      </c>
      <c r="G6" s="219" t="str">
        <f>'Area 23'!L7</f>
        <v>Moderate</v>
      </c>
      <c r="H6" s="220" t="str">
        <f>'Area 23'!R7</f>
        <v>Very High</v>
      </c>
      <c r="I6" s="219" t="str">
        <f>'Area 23'!AE7</f>
        <v>Very Low</v>
      </c>
      <c r="J6" s="220" t="str">
        <f>'Area 23'!AK7</f>
        <v>Moderate</v>
      </c>
      <c r="K6" s="219" t="str">
        <f>'Area 23'!AX7</f>
        <v>Very Low</v>
      </c>
      <c r="L6" s="220" t="str">
        <f>'Area 23'!BD7</f>
        <v>Very Low</v>
      </c>
      <c r="M6" s="219" t="str">
        <f>'Area 24'!L7</f>
        <v>Very Low</v>
      </c>
      <c r="N6" s="220" t="str">
        <f>'Area 24'!R7</f>
        <v>Low</v>
      </c>
      <c r="O6" s="219" t="str">
        <f>'Area 24'!AF7</f>
        <v>Very Low</v>
      </c>
      <c r="P6" s="220" t="str">
        <f>'Area 24'!AL7</f>
        <v>Low</v>
      </c>
      <c r="Q6" s="219" t="str">
        <f>'Area 24'!BT7</f>
        <v>Very Low</v>
      </c>
      <c r="R6" s="220" t="str">
        <f>'Area 24'!BZ7</f>
        <v>Very Low</v>
      </c>
      <c r="S6" s="219" t="str">
        <f>'Area 24'!AZ7</f>
        <v>Very Low</v>
      </c>
      <c r="T6" s="220" t="str">
        <f>'Area 24'!BF7</f>
        <v>Very Low</v>
      </c>
      <c r="U6" s="219" t="str">
        <f>'Area 24'!CO7</f>
        <v>Very Low</v>
      </c>
      <c r="V6" s="220" t="str">
        <f>'Area 24'!CU7</f>
        <v>Very Low</v>
      </c>
      <c r="W6" s="219" t="str">
        <f>'Area 24'!DK7</f>
        <v>Very Low</v>
      </c>
      <c r="X6" s="220" t="str">
        <f>'Area 24'!DQ7</f>
        <v>Very Low</v>
      </c>
      <c r="Y6" s="219" t="str">
        <f>'Area 24'!EF7</f>
        <v>Very Low</v>
      </c>
      <c r="Z6" s="219" t="str">
        <f>'Area 24'!EL7</f>
        <v>Very Low</v>
      </c>
      <c r="AA6" s="219" t="str">
        <f>'Area 24'!FA7</f>
        <v>Very Low</v>
      </c>
      <c r="AB6" s="220" t="str">
        <f>'Area 24'!FG7</f>
        <v>Very Low</v>
      </c>
      <c r="AC6" s="219" t="str">
        <f>'Area 24'!FV7</f>
        <v>Very Low</v>
      </c>
      <c r="AD6" s="220" t="str">
        <f>'Area 24'!GB7</f>
        <v>Very Low</v>
      </c>
      <c r="AE6" s="219" t="str">
        <f>'Area 24'!GQ7</f>
        <v>Very Low</v>
      </c>
      <c r="AF6" s="220" t="str">
        <f>'Area 24'!GW7</f>
        <v>Low</v>
      </c>
      <c r="AG6" s="219" t="str">
        <f>'Area 25'!L6</f>
        <v>Very Low</v>
      </c>
      <c r="AH6" s="220" t="str">
        <f>'Area 25'!R6</f>
        <v>Very Low</v>
      </c>
      <c r="AI6" s="219" t="str">
        <f>'Area 25'!AE6</f>
        <v>Very Low</v>
      </c>
      <c r="AJ6" s="220" t="str">
        <f>'Area 25'!AK6</f>
        <v>Very Low</v>
      </c>
      <c r="AK6" s="219" t="str">
        <f>'Area 25'!AX6</f>
        <v>Very Low</v>
      </c>
      <c r="AL6" s="220" t="str">
        <f>'Area 25'!BD6</f>
        <v>Very Low</v>
      </c>
      <c r="AM6" s="388" t="str">
        <f>'Area 25'!BQ6</f>
        <v>Very Low</v>
      </c>
      <c r="AN6" s="220" t="str">
        <f>'Area 25'!BW6</f>
        <v>Very Low</v>
      </c>
      <c r="AO6" s="219" t="str">
        <f>'Area 25'!CJ6</f>
        <v>Very Low</v>
      </c>
      <c r="AP6" s="220" t="str">
        <f>'Area 25'!CP6</f>
        <v>Very Low</v>
      </c>
      <c r="AQ6" s="219" t="str">
        <f>'Area 25'!DC6</f>
        <v>Very Low</v>
      </c>
      <c r="AR6" s="220" t="str">
        <f>'Area 25'!DI6</f>
        <v>Very Low</v>
      </c>
      <c r="AS6" s="219" t="str">
        <f>'Area 26'!AE6</f>
        <v>Very Low</v>
      </c>
      <c r="AT6" s="221" t="str">
        <f>'Area 26'!AK6</f>
        <v>Very Low</v>
      </c>
      <c r="AU6" s="222" t="str">
        <f>'Area 26'!M6</f>
        <v>Very Low</v>
      </c>
      <c r="AV6" s="223" t="str">
        <f>'Area 26'!S6</f>
        <v>Very Low</v>
      </c>
      <c r="AW6" s="171">
        <f t="shared" si="5"/>
        <v>0</v>
      </c>
      <c r="AX6" s="171">
        <f t="shared" si="6"/>
        <v>0</v>
      </c>
      <c r="AY6" s="171">
        <f t="shared" si="7"/>
        <v>38</v>
      </c>
      <c r="AZ6" s="171">
        <f t="shared" si="8"/>
        <v>3</v>
      </c>
      <c r="BA6" s="171">
        <f t="shared" si="9"/>
        <v>2</v>
      </c>
      <c r="BB6" s="171">
        <f t="shared" si="10"/>
        <v>0</v>
      </c>
      <c r="BC6" s="171">
        <f t="shared" si="11"/>
        <v>1</v>
      </c>
      <c r="BD6" s="542">
        <f t="shared" si="0"/>
        <v>3</v>
      </c>
      <c r="BE6" s="171">
        <f t="shared" si="1"/>
        <v>1</v>
      </c>
      <c r="BF6" s="171">
        <f t="shared" si="2"/>
        <v>0</v>
      </c>
      <c r="BG6" s="171">
        <f t="shared" si="3"/>
        <v>0</v>
      </c>
      <c r="BH6" s="542">
        <f t="shared" si="4"/>
        <v>1</v>
      </c>
      <c r="BI6" s="390">
        <v>15.5</v>
      </c>
      <c r="BJ6" s="390">
        <v>0</v>
      </c>
      <c r="BK6" s="390"/>
    </row>
    <row r="7" spans="1:63" ht="84.75" customHeight="1">
      <c r="A7" s="152" t="s">
        <v>38</v>
      </c>
      <c r="B7" s="152" t="s">
        <v>39</v>
      </c>
      <c r="C7" s="165" t="s">
        <v>45</v>
      </c>
      <c r="D7" s="168">
        <v>4</v>
      </c>
      <c r="E7" s="219" t="str">
        <f>'Area 23'!BQ8</f>
        <v>Low Priority Data Gap</v>
      </c>
      <c r="F7" s="220" t="str">
        <f>'Area 23'!BW8</f>
        <v>Low Priority Data Gap</v>
      </c>
      <c r="G7" s="219" t="str">
        <f>'Area 23'!L8</f>
        <v>Low Priority Data Gap</v>
      </c>
      <c r="H7" s="220" t="str">
        <f>'Area 23'!R8</f>
        <v>Low Priority Data Gap</v>
      </c>
      <c r="I7" s="219" t="str">
        <f>'Area 23'!AE8</f>
        <v>Low Priority Data Gap</v>
      </c>
      <c r="J7" s="220" t="str">
        <f>'Area 23'!AK8</f>
        <v>Low Priority Data Gap</v>
      </c>
      <c r="K7" s="219" t="str">
        <f>'Area 23'!AX8</f>
        <v>Low Priority Data Gap</v>
      </c>
      <c r="L7" s="220" t="str">
        <f>'Area 23'!BD8</f>
        <v>Low Priority Data Gap</v>
      </c>
      <c r="M7" s="219" t="str">
        <f>'Area 24'!L8</f>
        <v>High Priority Data Gap</v>
      </c>
      <c r="N7" s="220" t="str">
        <f>'Area 24'!R8</f>
        <v>High Priority Data Gap</v>
      </c>
      <c r="O7" s="219" t="str">
        <f>'Area 24'!AF8</f>
        <v>High Priority Data Gap</v>
      </c>
      <c r="P7" s="220" t="str">
        <f>'Area 24'!AL8</f>
        <v>High Priority Data Gap</v>
      </c>
      <c r="Q7" s="219" t="str">
        <f>'Area 24'!BT8</f>
        <v>High Priority Data Gap</v>
      </c>
      <c r="R7" s="220" t="str">
        <f>'Area 24'!BZ8</f>
        <v>High Priority Data Gap</v>
      </c>
      <c r="S7" s="219" t="str">
        <f>'Area 24'!AZ8</f>
        <v>High Priority Data Gap</v>
      </c>
      <c r="T7" s="220" t="str">
        <f>'Area 24'!BF8</f>
        <v>High Priority Data Gap</v>
      </c>
      <c r="U7" s="219" t="str">
        <f>'Area 24'!CO8</f>
        <v>High Priority Data Gap</v>
      </c>
      <c r="V7" s="220" t="str">
        <f>'Area 24'!CU8</f>
        <v>High Priority Data Gap</v>
      </c>
      <c r="W7" s="219" t="str">
        <f>'Area 24'!DK8</f>
        <v>High Priority Data Gap</v>
      </c>
      <c r="X7" s="220" t="str">
        <f>'Area 24'!DQ8</f>
        <v>High Priority Data Gap</v>
      </c>
      <c r="Y7" s="219" t="str">
        <f>'Area 24'!EF8</f>
        <v>High Priority Data Gap</v>
      </c>
      <c r="Z7" s="219" t="str">
        <f>'Area 24'!EL8</f>
        <v>High Priority Data Gap</v>
      </c>
      <c r="AA7" s="219" t="str">
        <f>'Area 24'!FA8</f>
        <v>High Priority Data Gap</v>
      </c>
      <c r="AB7" s="220" t="str">
        <f>'Area 24'!FG8</f>
        <v>High Priority Data Gap</v>
      </c>
      <c r="AC7" s="219" t="str">
        <f>'Area 24'!FV8</f>
        <v>High Priority Data Gap</v>
      </c>
      <c r="AD7" s="220" t="str">
        <f>'Area 24'!GB8</f>
        <v>High Priority Data Gap</v>
      </c>
      <c r="AE7" s="219" t="str">
        <f>'Area 24'!GQ8</f>
        <v>High Priority Data Gap</v>
      </c>
      <c r="AF7" s="220" t="str">
        <f>'Area 24'!GW8</f>
        <v>High Priority Data Gap</v>
      </c>
      <c r="AG7" s="219" t="str">
        <f>'Area 25'!L7</f>
        <v>Low Priority Data Gap</v>
      </c>
      <c r="AH7" s="220" t="str">
        <f>'Area 25'!R7</f>
        <v>Low Priority Data Gap</v>
      </c>
      <c r="AI7" s="219" t="str">
        <f>'Area 25'!AE7</f>
        <v>High Priority Data Gap</v>
      </c>
      <c r="AJ7" s="220" t="str">
        <f>'Area 25'!AK7</f>
        <v>High Priority Data Gap</v>
      </c>
      <c r="AK7" s="219" t="str">
        <f>'Area 25'!AX7</f>
        <v>Low Priority Data Gap</v>
      </c>
      <c r="AL7" s="220" t="str">
        <f>'Area 25'!BD7</f>
        <v>Low Priority Data Gap</v>
      </c>
      <c r="AM7" s="388" t="str">
        <f>'Area 25'!BQ7</f>
        <v>Low Priority Data Gap</v>
      </c>
      <c r="AN7" s="220" t="str">
        <f>'Area 25'!BW7</f>
        <v>Low Priority Data Gap</v>
      </c>
      <c r="AO7" s="219" t="str">
        <f>'Area 25'!CJ7</f>
        <v>Low Priority Data Gap</v>
      </c>
      <c r="AP7" s="220" t="str">
        <f>'Area 25'!CP7</f>
        <v>Low Priority Data Gap</v>
      </c>
      <c r="AQ7" s="219" t="str">
        <f>'Area 25'!DC7</f>
        <v>Low Priority Data Gap</v>
      </c>
      <c r="AR7" s="220" t="str">
        <f>'Area 25'!DI7</f>
        <v>Low Priority Data Gap</v>
      </c>
      <c r="AS7" s="219" t="str">
        <f>'Area 26'!AE7</f>
        <v>Low Priority Data Gap</v>
      </c>
      <c r="AT7" s="221" t="str">
        <f>'Area 26'!AK7</f>
        <v>Low Priority Data Gap</v>
      </c>
      <c r="AU7" s="222" t="str">
        <f>'Area 26'!M7</f>
        <v>Low Priority Data Gap</v>
      </c>
      <c r="AV7" s="223" t="str">
        <f>'Area 26'!S7</f>
        <v>Low Priority Data Gap</v>
      </c>
      <c r="AW7" s="171">
        <f t="shared" si="5"/>
        <v>22</v>
      </c>
      <c r="AX7" s="171">
        <f t="shared" si="6"/>
        <v>22</v>
      </c>
      <c r="AY7" s="171">
        <f t="shared" si="7"/>
        <v>0</v>
      </c>
      <c r="AZ7" s="171">
        <f t="shared" si="8"/>
        <v>0</v>
      </c>
      <c r="BA7" s="171">
        <f t="shared" si="9"/>
        <v>0</v>
      </c>
      <c r="BB7" s="171">
        <f t="shared" si="10"/>
        <v>0</v>
      </c>
      <c r="BC7" s="171">
        <f t="shared" si="11"/>
        <v>0</v>
      </c>
      <c r="BD7" s="542">
        <f t="shared" si="0"/>
        <v>0</v>
      </c>
      <c r="BE7" s="171">
        <f t="shared" si="1"/>
        <v>0</v>
      </c>
      <c r="BF7" s="171">
        <f t="shared" si="2"/>
        <v>0</v>
      </c>
      <c r="BG7" s="171">
        <f t="shared" si="3"/>
        <v>0</v>
      </c>
      <c r="BH7" s="542">
        <f t="shared" si="4"/>
        <v>0</v>
      </c>
      <c r="BI7" s="390">
        <v>15.5</v>
      </c>
      <c r="BJ7" s="390">
        <v>45</v>
      </c>
      <c r="BK7" s="390"/>
    </row>
    <row r="8" spans="1:63" ht="84.75" customHeight="1">
      <c r="A8" s="152" t="s">
        <v>38</v>
      </c>
      <c r="B8" s="152" t="s">
        <v>39</v>
      </c>
      <c r="C8" s="166" t="s">
        <v>46</v>
      </c>
      <c r="D8" s="168">
        <v>5</v>
      </c>
      <c r="E8" s="219" t="str">
        <f>'Area 23'!BQ9</f>
        <v>Low Priority Data Gap</v>
      </c>
      <c r="F8" s="220" t="str">
        <f>'Area 23'!BW9</f>
        <v>Low Priority Data Gap</v>
      </c>
      <c r="G8" s="219" t="str">
        <f>'Area 23'!L9</f>
        <v>Low</v>
      </c>
      <c r="H8" s="220" t="str">
        <f>'Area 23'!R9</f>
        <v>Low</v>
      </c>
      <c r="I8" s="219" t="str">
        <f>'Area 23'!AE9</f>
        <v>Low Priority Data Gap</v>
      </c>
      <c r="J8" s="220" t="str">
        <f>'Area 23'!AK9</f>
        <v>Low Priority Data Gap</v>
      </c>
      <c r="K8" s="219" t="str">
        <f>'Area 23'!AX9</f>
        <v>Low Priority Data Gap</v>
      </c>
      <c r="L8" s="220" t="str">
        <f>'Area 23'!BD9</f>
        <v>Low Priority Data Gap</v>
      </c>
      <c r="M8" s="219" t="str">
        <f>'Area 24'!L9</f>
        <v>Very Low</v>
      </c>
      <c r="N8" s="220" t="str">
        <f>'Area 24'!R9</f>
        <v>Very Low</v>
      </c>
      <c r="O8" s="219" t="str">
        <f>'Area 24'!AF9</f>
        <v>Very Low</v>
      </c>
      <c r="P8" s="220" t="str">
        <f>'Area 24'!AL9</f>
        <v>Very Low</v>
      </c>
      <c r="Q8" s="219" t="str">
        <f>'Area 24'!BT9</f>
        <v>Very Low</v>
      </c>
      <c r="R8" s="220" t="str">
        <f>'Area 24'!BZ9</f>
        <v>Very Low</v>
      </c>
      <c r="S8" s="219" t="str">
        <f>'Area 24'!AZ9</f>
        <v>Very Low</v>
      </c>
      <c r="T8" s="220" t="str">
        <f>'Area 24'!BF9</f>
        <v>Very Low</v>
      </c>
      <c r="U8" s="219" t="str">
        <f>'Area 24'!CO9</f>
        <v>Very Low</v>
      </c>
      <c r="V8" s="220" t="str">
        <f>'Area 24'!CU9</f>
        <v>Very Low</v>
      </c>
      <c r="W8" s="219" t="str">
        <f>'Area 24'!DK9</f>
        <v>Very Low</v>
      </c>
      <c r="X8" s="220" t="str">
        <f>'Area 24'!DQ9</f>
        <v>Very Low</v>
      </c>
      <c r="Y8" s="219" t="str">
        <f>'Area 24'!EF9</f>
        <v>Very Low</v>
      </c>
      <c r="Z8" s="219" t="str">
        <f>'Area 24'!EL9</f>
        <v>Very Low</v>
      </c>
      <c r="AA8" s="219" t="str">
        <f>'Area 24'!FA9</f>
        <v>Very Low</v>
      </c>
      <c r="AB8" s="220" t="str">
        <f>'Area 24'!FG9</f>
        <v>Very Low</v>
      </c>
      <c r="AC8" s="219" t="str">
        <f>'Area 24'!FV9</f>
        <v>Very Low</v>
      </c>
      <c r="AD8" s="220" t="str">
        <f>'Area 24'!GB9</f>
        <v>Very Low</v>
      </c>
      <c r="AE8" s="219" t="str">
        <f>'Area 24'!GQ9</f>
        <v>Very Low</v>
      </c>
      <c r="AF8" s="220" t="str">
        <f>'Area 24'!GW9</f>
        <v>Very Low</v>
      </c>
      <c r="AG8" s="219" t="str">
        <f>'Area 25'!L8</f>
        <v>Very Low</v>
      </c>
      <c r="AH8" s="220" t="str">
        <f>'Area 25'!R8</f>
        <v>Very Low</v>
      </c>
      <c r="AI8" s="219" t="str">
        <f>'Area 25'!AE8</f>
        <v>Very Low</v>
      </c>
      <c r="AJ8" s="220" t="str">
        <f>'Area 25'!AK8</f>
        <v>Very Low</v>
      </c>
      <c r="AK8" s="219" t="str">
        <f>'Area 25'!AX8</f>
        <v>Very Low</v>
      </c>
      <c r="AL8" s="220" t="str">
        <f>'Area 25'!BD8</f>
        <v>Very Low</v>
      </c>
      <c r="AM8" s="388" t="str">
        <f>'Area 25'!BQ8</f>
        <v>Very Low</v>
      </c>
      <c r="AN8" s="220" t="str">
        <f>'Area 25'!BW8</f>
        <v>Very Low</v>
      </c>
      <c r="AO8" s="219" t="str">
        <f>'Area 25'!CJ8</f>
        <v>Very Low</v>
      </c>
      <c r="AP8" s="220" t="str">
        <f>'Area 25'!CP8</f>
        <v>Very Low</v>
      </c>
      <c r="AQ8" s="219" t="str">
        <f>'Area 25'!DC8</f>
        <v>Very Low</v>
      </c>
      <c r="AR8" s="220" t="str">
        <f>'Area 25'!DI8</f>
        <v>Very Low</v>
      </c>
      <c r="AS8" s="219" t="str">
        <f>'Area 26'!AE8</f>
        <v>Very Low</v>
      </c>
      <c r="AT8" s="221" t="str">
        <f>'Area 26'!AK8</f>
        <v>Very Low</v>
      </c>
      <c r="AU8" s="222" t="str">
        <f>'Area 26'!M8</f>
        <v>Low</v>
      </c>
      <c r="AV8" s="223" t="str">
        <f>'Area 26'!S8</f>
        <v>Low</v>
      </c>
      <c r="AW8" s="171">
        <f t="shared" si="5"/>
        <v>0</v>
      </c>
      <c r="AX8" s="171">
        <f t="shared" si="6"/>
        <v>6</v>
      </c>
      <c r="AY8" s="171">
        <f t="shared" si="7"/>
        <v>34</v>
      </c>
      <c r="AZ8" s="171">
        <f t="shared" si="8"/>
        <v>4</v>
      </c>
      <c r="BA8" s="171">
        <f t="shared" si="9"/>
        <v>0</v>
      </c>
      <c r="BB8" s="171">
        <f t="shared" si="10"/>
        <v>0</v>
      </c>
      <c r="BC8" s="171">
        <f t="shared" si="11"/>
        <v>0</v>
      </c>
      <c r="BD8" s="542">
        <f t="shared" si="0"/>
        <v>0</v>
      </c>
      <c r="BE8" s="171">
        <f t="shared" si="1"/>
        <v>0</v>
      </c>
      <c r="BF8" s="171">
        <f t="shared" si="2"/>
        <v>0</v>
      </c>
      <c r="BG8" s="171">
        <f t="shared" si="3"/>
        <v>0</v>
      </c>
      <c r="BH8" s="542">
        <f t="shared" si="4"/>
        <v>0</v>
      </c>
      <c r="BI8" s="390">
        <v>29.5</v>
      </c>
      <c r="BJ8" s="390">
        <v>0</v>
      </c>
      <c r="BK8" s="390"/>
    </row>
    <row r="9" spans="1:63" ht="84.75" customHeight="1">
      <c r="A9" s="152" t="s">
        <v>38</v>
      </c>
      <c r="B9" s="152" t="s">
        <v>47</v>
      </c>
      <c r="C9" s="165" t="s">
        <v>48</v>
      </c>
      <c r="D9" s="168">
        <v>6</v>
      </c>
      <c r="E9" s="219" t="str">
        <f>'Area 23'!BQ10</f>
        <v>Moderate</v>
      </c>
      <c r="F9" s="220" t="str">
        <f>'Area 23'!BW10</f>
        <v>Moderate</v>
      </c>
      <c r="G9" s="219" t="str">
        <f>'Area 23'!L10</f>
        <v>Very High</v>
      </c>
      <c r="H9" s="220" t="str">
        <f>'Area 23'!R10</f>
        <v>Very High</v>
      </c>
      <c r="I9" s="219" t="str">
        <f>'Area 23'!AE10</f>
        <v>Moderate</v>
      </c>
      <c r="J9" s="220" t="str">
        <f>'Area 23'!AK10</f>
        <v>High</v>
      </c>
      <c r="K9" s="219" t="str">
        <f>'Area 23'!AX10</f>
        <v>Low Priority Data Gap</v>
      </c>
      <c r="L9" s="220" t="str">
        <f>'Area 23'!BD10</f>
        <v>Low Priority Data Gap</v>
      </c>
      <c r="M9" s="219" t="str">
        <f>'Area 24'!L10</f>
        <v>Very Low</v>
      </c>
      <c r="N9" s="220" t="str">
        <f>'Area 24'!R10</f>
        <v>Low</v>
      </c>
      <c r="O9" s="219" t="str">
        <f>'Area 24'!AF10</f>
        <v>Very Low</v>
      </c>
      <c r="P9" s="220" t="str">
        <f>'Area 24'!AL10</f>
        <v>Low</v>
      </c>
      <c r="Q9" s="219" t="str">
        <f>'Area 24'!BT10</f>
        <v>Moderate</v>
      </c>
      <c r="R9" s="220" t="str">
        <f>'Area 24'!BZ10</f>
        <v>High</v>
      </c>
      <c r="S9" s="219" t="str">
        <f>'Area 24'!AZ10</f>
        <v>Moderate</v>
      </c>
      <c r="T9" s="220" t="str">
        <f>'Area 24'!BF10</f>
        <v>High</v>
      </c>
      <c r="U9" s="219" t="str">
        <f>'Area 24'!CO10</f>
        <v>High</v>
      </c>
      <c r="V9" s="220" t="str">
        <f>'Area 24'!CU10</f>
        <v>Very High</v>
      </c>
      <c r="W9" s="219" t="str">
        <f>'Area 24'!DK10</f>
        <v>Very Low</v>
      </c>
      <c r="X9" s="220" t="str">
        <f>'Area 24'!DQ10</f>
        <v>Very Low</v>
      </c>
      <c r="Y9" s="219" t="str">
        <f>'Area 24'!EF10</f>
        <v>High</v>
      </c>
      <c r="Z9" s="219" t="str">
        <f>'Area 24'!EL10</f>
        <v>Very High</v>
      </c>
      <c r="AA9" s="219" t="str">
        <f>'Area 24'!FA10</f>
        <v>Very High</v>
      </c>
      <c r="AB9" s="220" t="str">
        <f>'Area 24'!FG10</f>
        <v>Very High</v>
      </c>
      <c r="AC9" s="219" t="str">
        <f>'Area 24'!FV10</f>
        <v>High</v>
      </c>
      <c r="AD9" s="220" t="str">
        <f>'Area 24'!GB10</f>
        <v>Very High</v>
      </c>
      <c r="AE9" s="219" t="str">
        <f>'Area 24'!GQ10</f>
        <v>Very High</v>
      </c>
      <c r="AF9" s="220" t="str">
        <f>'Area 24'!GW10</f>
        <v>Very High</v>
      </c>
      <c r="AG9" s="219" t="str">
        <f>'Area 25'!L9</f>
        <v>High</v>
      </c>
      <c r="AH9" s="220" t="str">
        <f>'Area 25'!R9</f>
        <v>Very High</v>
      </c>
      <c r="AI9" s="219" t="str">
        <f>'Area 25'!AE9</f>
        <v>Very Low</v>
      </c>
      <c r="AJ9" s="220" t="str">
        <f>'Area 25'!AK9</f>
        <v>Low</v>
      </c>
      <c r="AK9" s="219" t="str">
        <f>'Area 25'!AX9</f>
        <v>High Priority Data Gap</v>
      </c>
      <c r="AL9" s="220" t="str">
        <f>'Area 25'!BD9</f>
        <v>High Priority Data Gap</v>
      </c>
      <c r="AM9" s="388" t="str">
        <f>'Area 25'!BQ9</f>
        <v>High Priority Data Gap</v>
      </c>
      <c r="AN9" s="220" t="str">
        <f>'Area 25'!BW9</f>
        <v>High Priority Data Gap</v>
      </c>
      <c r="AO9" s="219" t="str">
        <f>'Area 25'!CJ9</f>
        <v>Very High</v>
      </c>
      <c r="AP9" s="220" t="str">
        <f>'Area 25'!CP9</f>
        <v>Very High</v>
      </c>
      <c r="AQ9" s="219" t="str">
        <f>'Area 25'!DC9</f>
        <v>Very High</v>
      </c>
      <c r="AR9" s="220" t="str">
        <f>'Area 25'!DI9</f>
        <v>Very High</v>
      </c>
      <c r="AS9" s="219" t="str">
        <f>'Area 26'!AE9</f>
        <v>Very Low</v>
      </c>
      <c r="AT9" s="221" t="str">
        <f>'Area 26'!AK9</f>
        <v>Moderate</v>
      </c>
      <c r="AU9" s="222" t="str">
        <f>'Area 26'!M9</f>
        <v>Very High</v>
      </c>
      <c r="AV9" s="223" t="str">
        <f>'Area 26'!S9</f>
        <v>Very High</v>
      </c>
      <c r="AW9" s="171">
        <f t="shared" si="5"/>
        <v>4</v>
      </c>
      <c r="AX9" s="171">
        <f t="shared" si="6"/>
        <v>2</v>
      </c>
      <c r="AY9" s="171">
        <f t="shared" si="7"/>
        <v>6</v>
      </c>
      <c r="AZ9" s="171">
        <f t="shared" si="8"/>
        <v>3</v>
      </c>
      <c r="BA9" s="171">
        <f t="shared" si="9"/>
        <v>6</v>
      </c>
      <c r="BB9" s="171">
        <f t="shared" si="10"/>
        <v>7</v>
      </c>
      <c r="BC9" s="171">
        <f t="shared" si="11"/>
        <v>16</v>
      </c>
      <c r="BD9" s="542">
        <f t="shared" si="0"/>
        <v>29</v>
      </c>
      <c r="BE9" s="171">
        <f t="shared" si="1"/>
        <v>4</v>
      </c>
      <c r="BF9" s="171">
        <f t="shared" si="2"/>
        <v>7</v>
      </c>
      <c r="BG9" s="171">
        <f t="shared" si="3"/>
        <v>14</v>
      </c>
      <c r="BH9" s="542">
        <f t="shared" si="4"/>
        <v>25</v>
      </c>
      <c r="BI9" s="390">
        <v>29.5</v>
      </c>
      <c r="BJ9" s="390">
        <v>45</v>
      </c>
      <c r="BK9" s="390"/>
    </row>
    <row r="10" spans="1:63" ht="84.75" customHeight="1">
      <c r="A10" s="152" t="s">
        <v>38</v>
      </c>
      <c r="B10" s="152" t="s">
        <v>47</v>
      </c>
      <c r="C10" s="165" t="s">
        <v>49</v>
      </c>
      <c r="D10" s="168">
        <v>7</v>
      </c>
      <c r="E10" s="219" t="str">
        <f>'Area 23'!BQ11</f>
        <v>Very High</v>
      </c>
      <c r="F10" s="220" t="str">
        <f>'Area 23'!BW11</f>
        <v>Very High</v>
      </c>
      <c r="G10" s="219" t="str">
        <f>'Area 23'!L11</f>
        <v>Low Priority Data Gap</v>
      </c>
      <c r="H10" s="220" t="str">
        <f>'Area 23'!R11</f>
        <v>Low Priority Data Gap</v>
      </c>
      <c r="I10" s="219" t="str">
        <f>'Area 23'!AE11</f>
        <v>Moderate</v>
      </c>
      <c r="J10" s="220" t="str">
        <f>'Area 23'!AK11</f>
        <v>Very High</v>
      </c>
      <c r="K10" s="219" t="str">
        <f>'Area 23'!AX11</f>
        <v>Low</v>
      </c>
      <c r="L10" s="220" t="str">
        <f>'Area 23'!BD11</f>
        <v>Moderate</v>
      </c>
      <c r="M10" s="219" t="str">
        <f>'Area 24'!L11</f>
        <v>Very Low</v>
      </c>
      <c r="N10" s="220" t="str">
        <f>'Area 24'!R11</f>
        <v>Very Low</v>
      </c>
      <c r="O10" s="219" t="str">
        <f>'Area 24'!AF11</f>
        <v>Very Low</v>
      </c>
      <c r="P10" s="220" t="str">
        <f>'Area 24'!AL11</f>
        <v>Very Low</v>
      </c>
      <c r="Q10" s="219" t="str">
        <f>'Area 24'!BT11</f>
        <v>Moderate</v>
      </c>
      <c r="R10" s="220" t="str">
        <f>'Area 24'!BZ11</f>
        <v>High</v>
      </c>
      <c r="S10" s="219" t="str">
        <f>'Area 24'!AZ11</f>
        <v>Moderate</v>
      </c>
      <c r="T10" s="220" t="str">
        <f>'Area 24'!BF11</f>
        <v>High</v>
      </c>
      <c r="U10" s="219" t="str">
        <f>'Area 24'!CO11</f>
        <v>Moderate</v>
      </c>
      <c r="V10" s="220" t="str">
        <f>'Area 24'!CU11</f>
        <v>High</v>
      </c>
      <c r="W10" s="219" t="str">
        <f>'Area 24'!DK11</f>
        <v>Very Low</v>
      </c>
      <c r="X10" s="220" t="str">
        <f>'Area 24'!DQ11</f>
        <v>Very Low</v>
      </c>
      <c r="Y10" s="219" t="str">
        <f>'Area 24'!EF11</f>
        <v>High</v>
      </c>
      <c r="Z10" s="219" t="str">
        <f>'Area 24'!EL11</f>
        <v>Very High</v>
      </c>
      <c r="AA10" s="219" t="str">
        <f>'Area 24'!FA11</f>
        <v>Very High</v>
      </c>
      <c r="AB10" s="220" t="str">
        <f>'Area 24'!FG11</f>
        <v>Very High</v>
      </c>
      <c r="AC10" s="219" t="str">
        <f>'Area 24'!FV11</f>
        <v>Low Priority Data Gap</v>
      </c>
      <c r="AD10" s="220" t="str">
        <f>'Area 24'!GB11</f>
        <v>Low Priority Data Gap</v>
      </c>
      <c r="AE10" s="219" t="str">
        <f>'Area 24'!GQ11</f>
        <v>Low</v>
      </c>
      <c r="AF10" s="220" t="str">
        <f>'Area 24'!GW11</f>
        <v>Low</v>
      </c>
      <c r="AG10" s="219" t="str">
        <f>'Area 25'!L10</f>
        <v>Very Low</v>
      </c>
      <c r="AH10" s="220" t="str">
        <f>'Area 25'!R10</f>
        <v>Low</v>
      </c>
      <c r="AI10" s="219" t="str">
        <f>'Area 25'!AE10</f>
        <v>Very Low</v>
      </c>
      <c r="AJ10" s="220" t="str">
        <f>'Area 25'!AK10</f>
        <v>Low</v>
      </c>
      <c r="AK10" s="219" t="str">
        <f>'Area 25'!AX10</f>
        <v>High Priority Data Gap</v>
      </c>
      <c r="AL10" s="220" t="str">
        <f>'Area 25'!BD10</f>
        <v>High Priority Data Gap</v>
      </c>
      <c r="AM10" s="388" t="str">
        <f>'Area 25'!BQ10</f>
        <v>Very Low</v>
      </c>
      <c r="AN10" s="220" t="str">
        <f>'Area 25'!BW10</f>
        <v>Very Low</v>
      </c>
      <c r="AO10" s="219" t="str">
        <f>'Area 25'!CJ10</f>
        <v>Moderate</v>
      </c>
      <c r="AP10" s="220" t="str">
        <f>'Area 25'!CP10</f>
        <v>Very High</v>
      </c>
      <c r="AQ10" s="219" t="str">
        <f>'Area 25'!DC10</f>
        <v>Low</v>
      </c>
      <c r="AR10" s="220" t="str">
        <f>'Area 25'!DI10</f>
        <v>Moderate</v>
      </c>
      <c r="AS10" s="219" t="str">
        <f>'Area 26'!AE10</f>
        <v>Very Low</v>
      </c>
      <c r="AT10" s="221" t="str">
        <f>'Area 26'!AK10</f>
        <v>Very Low</v>
      </c>
      <c r="AU10" s="222" t="str">
        <f>'Area 26'!M10</f>
        <v>Very Low</v>
      </c>
      <c r="AV10" s="223" t="str">
        <f>'Area 26'!S10</f>
        <v>Very Low</v>
      </c>
      <c r="AW10" s="171">
        <f t="shared" si="5"/>
        <v>2</v>
      </c>
      <c r="AX10" s="171">
        <f t="shared" si="6"/>
        <v>4</v>
      </c>
      <c r="AY10" s="171">
        <f t="shared" si="7"/>
        <v>14</v>
      </c>
      <c r="AZ10" s="171">
        <f t="shared" si="8"/>
        <v>6</v>
      </c>
      <c r="BA10" s="171">
        <f t="shared" si="9"/>
        <v>7</v>
      </c>
      <c r="BB10" s="171">
        <f t="shared" si="10"/>
        <v>4</v>
      </c>
      <c r="BC10" s="171">
        <f t="shared" si="11"/>
        <v>7</v>
      </c>
      <c r="BD10" s="542">
        <f t="shared" si="0"/>
        <v>18</v>
      </c>
      <c r="BE10" s="171">
        <f t="shared" si="1"/>
        <v>7</v>
      </c>
      <c r="BF10" s="171">
        <f t="shared" si="2"/>
        <v>4</v>
      </c>
      <c r="BG10" s="171">
        <f t="shared" si="3"/>
        <v>5</v>
      </c>
      <c r="BH10" s="542">
        <f t="shared" si="4"/>
        <v>16</v>
      </c>
      <c r="BI10" s="390">
        <v>46.5</v>
      </c>
      <c r="BJ10" s="390">
        <v>0</v>
      </c>
      <c r="BK10" s="390"/>
    </row>
    <row r="11" spans="1:63" ht="84.75" customHeight="1">
      <c r="A11" s="152" t="s">
        <v>38</v>
      </c>
      <c r="B11" s="152" t="s">
        <v>47</v>
      </c>
      <c r="C11" s="165" t="s">
        <v>50</v>
      </c>
      <c r="D11" s="168">
        <v>8</v>
      </c>
      <c r="E11" s="219" t="str">
        <f>'Area 23'!BQ12</f>
        <v>Very Low</v>
      </c>
      <c r="F11" s="220" t="str">
        <f>'Area 23'!BW12</f>
        <v>Very Low</v>
      </c>
      <c r="G11" s="219" t="str">
        <f>'Area 23'!L12</f>
        <v>Very Low</v>
      </c>
      <c r="H11" s="220" t="str">
        <f>'Area 23'!R12</f>
        <v>Low</v>
      </c>
      <c r="I11" s="219" t="str">
        <f>'Area 23'!AE12</f>
        <v>Moderate</v>
      </c>
      <c r="J11" s="220" t="str">
        <f>'Area 23'!AK12</f>
        <v>Very High</v>
      </c>
      <c r="K11" s="219" t="str">
        <f>'Area 23'!AX12</f>
        <v>Low</v>
      </c>
      <c r="L11" s="220" t="str">
        <f>'Area 23'!BD12</f>
        <v>Moderate</v>
      </c>
      <c r="M11" s="219" t="str">
        <f>'Area 24'!L12</f>
        <v>Very Low</v>
      </c>
      <c r="N11" s="220" t="str">
        <f>'Area 24'!R12</f>
        <v>Very Low</v>
      </c>
      <c r="O11" s="219" t="str">
        <f>'Area 24'!AF12</f>
        <v>Very Low</v>
      </c>
      <c r="P11" s="220" t="str">
        <f>'Area 24'!AL12</f>
        <v>Very Low</v>
      </c>
      <c r="Q11" s="219" t="str">
        <f>'Area 24'!BT12</f>
        <v>Moderate</v>
      </c>
      <c r="R11" s="220" t="str">
        <f>'Area 24'!BZ12</f>
        <v>High</v>
      </c>
      <c r="S11" s="219" t="str">
        <f>'Area 24'!AZ12</f>
        <v>Moderate</v>
      </c>
      <c r="T11" s="220" t="str">
        <f>'Area 24'!BF12</f>
        <v>High</v>
      </c>
      <c r="U11" s="219" t="str">
        <f>'Area 24'!CO12</f>
        <v>Very Low</v>
      </c>
      <c r="V11" s="220" t="str">
        <f>'Area 24'!CU12</f>
        <v>Very Low</v>
      </c>
      <c r="W11" s="219" t="str">
        <f>'Area 24'!DK12</f>
        <v>Very Low</v>
      </c>
      <c r="X11" s="220" t="str">
        <f>'Area 24'!DQ12</f>
        <v>Very Low</v>
      </c>
      <c r="Y11" s="219" t="str">
        <f>'Area 24'!EF12</f>
        <v>Very Low</v>
      </c>
      <c r="Z11" s="219" t="str">
        <f>'Area 24'!EL12</f>
        <v>Very Low</v>
      </c>
      <c r="AA11" s="219" t="str">
        <f>'Area 24'!FA12</f>
        <v>Very High</v>
      </c>
      <c r="AB11" s="220" t="str">
        <f>'Area 24'!FG12</f>
        <v>Very High</v>
      </c>
      <c r="AC11" s="219" t="str">
        <f>'Area 24'!FV12</f>
        <v>Low Priority Data Gap</v>
      </c>
      <c r="AD11" s="220" t="str">
        <f>'Area 24'!GB12</f>
        <v>Low Priority Data Gap</v>
      </c>
      <c r="AE11" s="219" t="str">
        <f>'Area 24'!GQ12</f>
        <v>Low</v>
      </c>
      <c r="AF11" s="220" t="str">
        <f>'Area 24'!GW12</f>
        <v>Low</v>
      </c>
      <c r="AG11" s="219" t="str">
        <f>'Area 25'!L11</f>
        <v>Very Low</v>
      </c>
      <c r="AH11" s="220" t="str">
        <f>'Area 25'!R11</f>
        <v>Low</v>
      </c>
      <c r="AI11" s="219" t="str">
        <f>'Area 25'!AE11</f>
        <v>Very Low</v>
      </c>
      <c r="AJ11" s="220" t="str">
        <f>'Area 25'!AK11</f>
        <v>Low</v>
      </c>
      <c r="AK11" s="219" t="str">
        <f>'Area 25'!AX11</f>
        <v>Very Low</v>
      </c>
      <c r="AL11" s="220" t="str">
        <f>'Area 25'!BD11</f>
        <v>Very Low</v>
      </c>
      <c r="AM11" s="388" t="str">
        <f>'Area 25'!BQ11</f>
        <v>Very Low</v>
      </c>
      <c r="AN11" s="220" t="str">
        <f>'Area 25'!BW11</f>
        <v>Very Low</v>
      </c>
      <c r="AO11" s="219" t="str">
        <f>'Area 25'!CJ11</f>
        <v>Moderate</v>
      </c>
      <c r="AP11" s="220" t="str">
        <f>'Area 25'!CP11</f>
        <v>Very High</v>
      </c>
      <c r="AQ11" s="219" t="str">
        <f>'Area 25'!DC11</f>
        <v>Low</v>
      </c>
      <c r="AR11" s="220" t="str">
        <f>'Area 25'!DI11</f>
        <v>Moderate</v>
      </c>
      <c r="AS11" s="219" t="str">
        <f>'Area 26'!AE11</f>
        <v>Very Low</v>
      </c>
      <c r="AT11" s="221" t="str">
        <f>'Area 26'!AK11</f>
        <v>Very Low</v>
      </c>
      <c r="AU11" s="222" t="str">
        <f>'Area 26'!M11</f>
        <v>Very Low</v>
      </c>
      <c r="AV11" s="223" t="str">
        <f>'Area 26'!S11</f>
        <v>Very Low</v>
      </c>
      <c r="AW11" s="171">
        <f t="shared" si="5"/>
        <v>0</v>
      </c>
      <c r="AX11" s="171">
        <f t="shared" si="6"/>
        <v>2</v>
      </c>
      <c r="AY11" s="171">
        <f t="shared" si="7"/>
        <v>23</v>
      </c>
      <c r="AZ11" s="171">
        <f t="shared" si="8"/>
        <v>7</v>
      </c>
      <c r="BA11" s="171">
        <f t="shared" si="9"/>
        <v>6</v>
      </c>
      <c r="BB11" s="171">
        <f t="shared" si="10"/>
        <v>2</v>
      </c>
      <c r="BC11" s="171">
        <f t="shared" si="11"/>
        <v>4</v>
      </c>
      <c r="BD11" s="542">
        <f t="shared" si="0"/>
        <v>12</v>
      </c>
      <c r="BE11" s="171">
        <f t="shared" si="1"/>
        <v>6</v>
      </c>
      <c r="BF11" s="171">
        <f t="shared" si="2"/>
        <v>2</v>
      </c>
      <c r="BG11" s="171">
        <f t="shared" si="3"/>
        <v>4</v>
      </c>
      <c r="BH11" s="542">
        <f t="shared" si="4"/>
        <v>12</v>
      </c>
      <c r="BI11" s="390">
        <v>46.5</v>
      </c>
      <c r="BJ11" s="390">
        <v>45</v>
      </c>
      <c r="BK11" s="390"/>
    </row>
    <row r="12" spans="1:63" ht="84.75" customHeight="1">
      <c r="A12" s="152" t="s">
        <v>38</v>
      </c>
      <c r="B12" s="152" t="s">
        <v>51</v>
      </c>
      <c r="C12" s="165" t="s">
        <v>52</v>
      </c>
      <c r="D12" s="168">
        <v>9</v>
      </c>
      <c r="E12" s="219" t="str">
        <f>'Area 23'!BQ13</f>
        <v>Very Low</v>
      </c>
      <c r="F12" s="220" t="str">
        <f>'Area 23'!BW13</f>
        <v>Very Low</v>
      </c>
      <c r="G12" s="219" t="str">
        <f>'Area 23'!L13</f>
        <v>Moderate</v>
      </c>
      <c r="H12" s="220" t="str">
        <f>'Area 23'!R13</f>
        <v>High</v>
      </c>
      <c r="I12" s="219" t="str">
        <f>'Area 23'!AE13</f>
        <v>Very High</v>
      </c>
      <c r="J12" s="220" t="str">
        <f>'Area 23'!AK13</f>
        <v>Very High</v>
      </c>
      <c r="K12" s="219" t="str">
        <f>'Area 23'!AX13</f>
        <v>Moderate</v>
      </c>
      <c r="L12" s="220" t="str">
        <f>'Area 23'!BD13</f>
        <v>High</v>
      </c>
      <c r="M12" s="219" t="str">
        <f>'Area 24'!L13</f>
        <v>Very Low</v>
      </c>
      <c r="N12" s="220" t="str">
        <f>'Area 24'!R13</f>
        <v>Very Low</v>
      </c>
      <c r="O12" s="219" t="str">
        <f>'Area 24'!AF13</f>
        <v>Very Low</v>
      </c>
      <c r="P12" s="220" t="str">
        <f>'Area 24'!AL13</f>
        <v>Very Low</v>
      </c>
      <c r="Q12" s="219" t="str">
        <f>'Area 24'!BT13</f>
        <v>Very Low</v>
      </c>
      <c r="R12" s="220" t="str">
        <f>'Area 24'!BZ13</f>
        <v>Very Low</v>
      </c>
      <c r="S12" s="219" t="str">
        <f>'Area 24'!AZ13</f>
        <v>Very Low</v>
      </c>
      <c r="T12" s="220" t="str">
        <f>'Area 24'!BF13</f>
        <v>Very Low</v>
      </c>
      <c r="U12" s="219" t="str">
        <f>'Area 24'!CO13</f>
        <v>Very Low</v>
      </c>
      <c r="V12" s="220" t="str">
        <f>'Area 24'!CU13</f>
        <v>Very Low</v>
      </c>
      <c r="W12" s="219" t="str">
        <f>'Area 24'!DK13</f>
        <v>Low</v>
      </c>
      <c r="X12" s="220" t="str">
        <f>'Area 24'!DQ13</f>
        <v>Moderate</v>
      </c>
      <c r="Y12" s="219" t="str">
        <f>'Area 24'!EF13</f>
        <v>Low</v>
      </c>
      <c r="Z12" s="219" t="str">
        <f>'Area 24'!EL13</f>
        <v>Moderate</v>
      </c>
      <c r="AA12" s="219" t="str">
        <f>'Area 24'!FA13</f>
        <v>Very Low</v>
      </c>
      <c r="AB12" s="220" t="str">
        <f>'Area 24'!FG13</f>
        <v>Low</v>
      </c>
      <c r="AC12" s="219" t="str">
        <f>'Area 24'!FV13</f>
        <v>Very Low</v>
      </c>
      <c r="AD12" s="220" t="str">
        <f>'Area 24'!GB13</f>
        <v>Low</v>
      </c>
      <c r="AE12" s="219" t="str">
        <f>'Area 24'!GQ13</f>
        <v>Very Low</v>
      </c>
      <c r="AF12" s="220" t="str">
        <f>'Area 24'!GW13</f>
        <v>Low</v>
      </c>
      <c r="AG12" s="219" t="str">
        <f>'Area 25'!L12</f>
        <v>Very Low</v>
      </c>
      <c r="AH12" s="220" t="str">
        <f>'Area 25'!R12</f>
        <v>Low</v>
      </c>
      <c r="AI12" s="219" t="str">
        <f>'Area 25'!AE12</f>
        <v>Very Low</v>
      </c>
      <c r="AJ12" s="220" t="str">
        <f>'Area 25'!AK12</f>
        <v>Low</v>
      </c>
      <c r="AK12" s="219" t="str">
        <f>'Area 25'!AX12</f>
        <v>Very Low</v>
      </c>
      <c r="AL12" s="220" t="str">
        <f>'Area 25'!BD12</f>
        <v>Very Low</v>
      </c>
      <c r="AM12" s="388" t="str">
        <f>'Area 25'!BQ12</f>
        <v>Very Low</v>
      </c>
      <c r="AN12" s="220" t="str">
        <f>'Area 25'!BW12</f>
        <v>Very Low</v>
      </c>
      <c r="AO12" s="219" t="str">
        <f>'Area 25'!CJ12</f>
        <v>Very Low</v>
      </c>
      <c r="AP12" s="220" t="str">
        <f>'Area 25'!CP12</f>
        <v>Low</v>
      </c>
      <c r="AQ12" s="219" t="str">
        <f>'Area 25'!DC12</f>
        <v>Very Low</v>
      </c>
      <c r="AR12" s="220" t="str">
        <f>'Area 25'!DI12</f>
        <v>Low</v>
      </c>
      <c r="AS12" s="219" t="str">
        <f>'Area 26'!AE12</f>
        <v>Low</v>
      </c>
      <c r="AT12" s="221" t="str">
        <f>'Area 26'!AK12</f>
        <v>Low</v>
      </c>
      <c r="AU12" s="222" t="str">
        <f>'Area 26'!M12</f>
        <v>Very Low</v>
      </c>
      <c r="AV12" s="223" t="str">
        <f>'Area 26'!S12</f>
        <v>Very Low</v>
      </c>
      <c r="AW12" s="171">
        <f t="shared" si="5"/>
        <v>0</v>
      </c>
      <c r="AX12" s="171">
        <f t="shared" si="6"/>
        <v>0</v>
      </c>
      <c r="AY12" s="171">
        <f t="shared" si="7"/>
        <v>25</v>
      </c>
      <c r="AZ12" s="171">
        <f t="shared" si="8"/>
        <v>11</v>
      </c>
      <c r="BA12" s="171">
        <f t="shared" si="9"/>
        <v>4</v>
      </c>
      <c r="BB12" s="171">
        <f t="shared" si="10"/>
        <v>2</v>
      </c>
      <c r="BC12" s="171">
        <f t="shared" si="11"/>
        <v>2</v>
      </c>
      <c r="BD12" s="542">
        <f t="shared" si="0"/>
        <v>8</v>
      </c>
      <c r="BE12" s="171">
        <f t="shared" si="1"/>
        <v>3</v>
      </c>
      <c r="BF12" s="171">
        <f t="shared" si="2"/>
        <v>1</v>
      </c>
      <c r="BG12" s="171">
        <f t="shared" si="3"/>
        <v>2</v>
      </c>
      <c r="BH12" s="542">
        <f t="shared" si="4"/>
        <v>6</v>
      </c>
      <c r="BI12" s="390">
        <v>66.5</v>
      </c>
      <c r="BJ12" s="390">
        <v>0</v>
      </c>
      <c r="BK12" s="390"/>
    </row>
    <row r="13" spans="1:63" ht="84.75" customHeight="1">
      <c r="A13" s="152" t="s">
        <v>38</v>
      </c>
      <c r="B13" s="152" t="s">
        <v>51</v>
      </c>
      <c r="C13" s="165" t="s">
        <v>53</v>
      </c>
      <c r="D13" s="168">
        <v>10</v>
      </c>
      <c r="E13" s="219" t="str">
        <f>'Area 23'!BQ14</f>
        <v>Very Low</v>
      </c>
      <c r="F13" s="220" t="str">
        <f>'Area 23'!BW14</f>
        <v>Very Low</v>
      </c>
      <c r="G13" s="219" t="str">
        <f>'Area 23'!L14</f>
        <v>High Priority Data Gap</v>
      </c>
      <c r="H13" s="220" t="str">
        <f>'Area 23'!R14</f>
        <v>High Priority Data Gap</v>
      </c>
      <c r="I13" s="219" t="str">
        <f>'Area 23'!AE14</f>
        <v>High Priority Data Gap</v>
      </c>
      <c r="J13" s="220" t="str">
        <f>'Area 23'!AK14</f>
        <v>High Priority Data Gap</v>
      </c>
      <c r="K13" s="219" t="str">
        <f>'Area 23'!AX14</f>
        <v>High Priority Data Gap</v>
      </c>
      <c r="L13" s="220" t="str">
        <f>'Area 23'!BD14</f>
        <v>High Priority Data Gap</v>
      </c>
      <c r="M13" s="219" t="str">
        <f>'Area 24'!L14</f>
        <v>High Priority Data Gap</v>
      </c>
      <c r="N13" s="220" t="str">
        <f>'Area 24'!R14</f>
        <v>High Priority Data Gap</v>
      </c>
      <c r="O13" s="219" t="str">
        <f>'Area 24'!AF14</f>
        <v>High Priority Data Gap</v>
      </c>
      <c r="P13" s="220" t="str">
        <f>'Area 24'!AL14</f>
        <v>High Priority Data Gap</v>
      </c>
      <c r="Q13" s="219" t="str">
        <f>'Area 24'!BT14</f>
        <v>High Priority Data Gap</v>
      </c>
      <c r="R13" s="220" t="str">
        <f>'Area 24'!BZ14</f>
        <v>High Priority Data Gap</v>
      </c>
      <c r="S13" s="219" t="str">
        <f>'Area 24'!AZ14</f>
        <v>High Priority Data Gap</v>
      </c>
      <c r="T13" s="220" t="str">
        <f>'Area 24'!BF14</f>
        <v>High Priority Data Gap</v>
      </c>
      <c r="U13" s="219" t="str">
        <f>'Area 24'!CO14</f>
        <v>High Priority Data Gap</v>
      </c>
      <c r="V13" s="220" t="str">
        <f>'Area 24'!CU14</f>
        <v>High Priority Data Gap</v>
      </c>
      <c r="W13" s="219" t="str">
        <f>'Area 24'!DK14</f>
        <v>High Priority Data Gap</v>
      </c>
      <c r="X13" s="220" t="str">
        <f>'Area 24'!DQ14</f>
        <v>High Priority Data Gap</v>
      </c>
      <c r="Y13" s="219" t="str">
        <f>'Area 24'!EF14</f>
        <v>High Priority Data Gap</v>
      </c>
      <c r="Z13" s="219" t="str">
        <f>'Area 24'!EL14</f>
        <v>High Priority Data Gap</v>
      </c>
      <c r="AA13" s="219" t="str">
        <f>'Area 24'!FA14</f>
        <v>High Priority Data Gap</v>
      </c>
      <c r="AB13" s="220" t="str">
        <f>'Area 24'!FG14</f>
        <v>High Priority Data Gap</v>
      </c>
      <c r="AC13" s="219" t="str">
        <f>'Area 24'!FV14</f>
        <v>High Priority Data Gap</v>
      </c>
      <c r="AD13" s="220" t="str">
        <f>'Area 24'!GB14</f>
        <v>High Priority Data Gap</v>
      </c>
      <c r="AE13" s="219" t="str">
        <f>'Area 24'!GQ14</f>
        <v>High Priority Data Gap</v>
      </c>
      <c r="AF13" s="220" t="str">
        <f>'Area 24'!GW14</f>
        <v>High Priority Data Gap</v>
      </c>
      <c r="AG13" s="219" t="str">
        <f>'Area 25'!L13</f>
        <v>Very Low</v>
      </c>
      <c r="AH13" s="220" t="str">
        <f>'Area 25'!R13</f>
        <v>Very Low</v>
      </c>
      <c r="AI13" s="219" t="str">
        <f>'Area 25'!AE13</f>
        <v>Very Low</v>
      </c>
      <c r="AJ13" s="220" t="str">
        <f>'Area 25'!AK13</f>
        <v>Very Low</v>
      </c>
      <c r="AK13" s="219" t="str">
        <f>'Area 25'!AX13</f>
        <v>Low</v>
      </c>
      <c r="AL13" s="220" t="str">
        <f>'Area 25'!BD13</f>
        <v>Low</v>
      </c>
      <c r="AM13" s="388" t="str">
        <f>'Area 25'!BQ13</f>
        <v>Very Low</v>
      </c>
      <c r="AN13" s="220" t="str">
        <f>'Area 25'!BW13</f>
        <v>Very Low</v>
      </c>
      <c r="AO13" s="219" t="str">
        <f>'Area 25'!CJ13</f>
        <v>Very Low</v>
      </c>
      <c r="AP13" s="220" t="str">
        <f>'Area 25'!CP13</f>
        <v>Very Low</v>
      </c>
      <c r="AQ13" s="219" t="str">
        <f>'Area 25'!DC13</f>
        <v>Very Low</v>
      </c>
      <c r="AR13" s="220" t="str">
        <f>'Area 25'!DI13</f>
        <v>Very Low</v>
      </c>
      <c r="AS13" s="219" t="str">
        <f>'Area 26'!AE13</f>
        <v>Very Low</v>
      </c>
      <c r="AT13" s="221" t="str">
        <f>'Area 26'!AK13</f>
        <v>Very Low</v>
      </c>
      <c r="AU13" s="222" t="str">
        <f>'Area 26'!M13</f>
        <v>Low</v>
      </c>
      <c r="AV13" s="223" t="str">
        <f>'Area 26'!S13</f>
        <v>Low</v>
      </c>
      <c r="AW13" s="171">
        <f t="shared" si="5"/>
        <v>26</v>
      </c>
      <c r="AX13" s="171">
        <f t="shared" si="6"/>
        <v>0</v>
      </c>
      <c r="AY13" s="171">
        <f t="shared" si="7"/>
        <v>14</v>
      </c>
      <c r="AZ13" s="171">
        <f t="shared" si="8"/>
        <v>4</v>
      </c>
      <c r="BA13" s="171">
        <f t="shared" si="9"/>
        <v>0</v>
      </c>
      <c r="BB13" s="171">
        <f t="shared" si="10"/>
        <v>0</v>
      </c>
      <c r="BC13" s="171">
        <f t="shared" si="11"/>
        <v>0</v>
      </c>
      <c r="BD13" s="542">
        <f t="shared" si="0"/>
        <v>0</v>
      </c>
      <c r="BE13" s="171">
        <f t="shared" si="1"/>
        <v>0</v>
      </c>
      <c r="BF13" s="171">
        <f t="shared" si="2"/>
        <v>0</v>
      </c>
      <c r="BG13" s="171">
        <f t="shared" si="3"/>
        <v>0</v>
      </c>
      <c r="BH13" s="542">
        <f t="shared" si="4"/>
        <v>0</v>
      </c>
      <c r="BI13" s="390">
        <v>66.5</v>
      </c>
      <c r="BJ13" s="390">
        <v>45</v>
      </c>
      <c r="BK13" s="390"/>
    </row>
    <row r="14" spans="1:63" ht="84.75" customHeight="1">
      <c r="A14" s="152" t="s">
        <v>38</v>
      </c>
      <c r="B14" s="152" t="s">
        <v>54</v>
      </c>
      <c r="C14" s="165" t="s">
        <v>55</v>
      </c>
      <c r="D14" s="168">
        <v>11</v>
      </c>
      <c r="E14" s="219" t="str">
        <f>'Area 23'!BQ15</f>
        <v>Moderate</v>
      </c>
      <c r="F14" s="220" t="str">
        <f>'Area 23'!BW15</f>
        <v>High</v>
      </c>
      <c r="G14" s="219" t="str">
        <f>'Area 23'!L15</f>
        <v>Moderate</v>
      </c>
      <c r="H14" s="220" t="str">
        <f>'Area 23'!R15</f>
        <v>High</v>
      </c>
      <c r="I14" s="219" t="str">
        <f>'Area 23'!AE15</f>
        <v>High Priority Data Gap</v>
      </c>
      <c r="J14" s="220" t="str">
        <f>'Area 23'!AK15</f>
        <v>High Priority Data Gap</v>
      </c>
      <c r="K14" s="219" t="str">
        <f>'Area 23'!AX15</f>
        <v>High</v>
      </c>
      <c r="L14" s="220" t="str">
        <f>'Area 23'!BD15</f>
        <v>Very High</v>
      </c>
      <c r="M14" s="219" t="str">
        <f>'Area 24'!L15</f>
        <v>Low</v>
      </c>
      <c r="N14" s="220" t="str">
        <f>'Area 24'!R15</f>
        <v>Moderate</v>
      </c>
      <c r="O14" s="219" t="str">
        <f>'Area 24'!AF15</f>
        <v>Very Low</v>
      </c>
      <c r="P14" s="220" t="str">
        <f>'Area 24'!AL15</f>
        <v>Low</v>
      </c>
      <c r="Q14" s="219" t="str">
        <f>'Area 24'!BT15</f>
        <v>Low</v>
      </c>
      <c r="R14" s="220" t="str">
        <f>'Area 24'!BZ15</f>
        <v>Moderate</v>
      </c>
      <c r="S14" s="219" t="str">
        <f>'Area 24'!AZ15</f>
        <v>Moderate</v>
      </c>
      <c r="T14" s="220" t="str">
        <f>'Area 24'!BF15</f>
        <v>High</v>
      </c>
      <c r="U14" s="219" t="str">
        <f>'Area 24'!CO15</f>
        <v>Very Low</v>
      </c>
      <c r="V14" s="220" t="str">
        <f>'Area 24'!CU15</f>
        <v>Low</v>
      </c>
      <c r="W14" s="219" t="str">
        <f>'Area 24'!DK15</f>
        <v>Very Low</v>
      </c>
      <c r="X14" s="220" t="str">
        <f>'Area 24'!DQ15</f>
        <v>Low</v>
      </c>
      <c r="Y14" s="219" t="str">
        <f>'Area 24'!EF15</f>
        <v>Low</v>
      </c>
      <c r="Z14" s="219" t="str">
        <f>'Area 24'!EL15</f>
        <v>Moderate</v>
      </c>
      <c r="AA14" s="219" t="str">
        <f>'Area 24'!FA15</f>
        <v>Very Low</v>
      </c>
      <c r="AB14" s="220" t="str">
        <f>'Area 24'!FG15</f>
        <v>Low</v>
      </c>
      <c r="AC14" s="219" t="str">
        <f>'Area 24'!FV15</f>
        <v>Very Low</v>
      </c>
      <c r="AD14" s="220" t="str">
        <f>'Area 24'!GB15</f>
        <v>Low</v>
      </c>
      <c r="AE14" s="219" t="str">
        <f>'Area 24'!GQ15</f>
        <v>Very Low</v>
      </c>
      <c r="AF14" s="220" t="str">
        <f>'Area 24'!GW15</f>
        <v>Low</v>
      </c>
      <c r="AG14" s="219" t="str">
        <f>'Area 25'!L14</f>
        <v>High Priority Data Gap</v>
      </c>
      <c r="AH14" s="220" t="str">
        <f>'Area 25'!R14</f>
        <v>High Priority Data Gap</v>
      </c>
      <c r="AI14" s="219" t="str">
        <f>'Area 25'!AE14</f>
        <v>Very Low</v>
      </c>
      <c r="AJ14" s="220" t="str">
        <f>'Area 25'!AK14</f>
        <v>Low</v>
      </c>
      <c r="AK14" s="219" t="str">
        <f>'Area 25'!AX14</f>
        <v>Low Priority Data Gap</v>
      </c>
      <c r="AL14" s="220" t="str">
        <f>'Area 25'!BD14</f>
        <v>Low Priority Data Gap</v>
      </c>
      <c r="AM14" s="388" t="str">
        <f>'Area 25'!BQ14</f>
        <v>High Priority Data Gap</v>
      </c>
      <c r="AN14" s="220" t="str">
        <f>'Area 25'!BW14</f>
        <v>High Priority Data Gap</v>
      </c>
      <c r="AO14" s="219" t="str">
        <f>'Area 25'!CJ14</f>
        <v>High Priority Data Gap</v>
      </c>
      <c r="AP14" s="220" t="str">
        <f>'Area 25'!CP14</f>
        <v>High Priority Data Gap</v>
      </c>
      <c r="AQ14" s="219" t="str">
        <f>'Area 25'!DC14</f>
        <v>Low</v>
      </c>
      <c r="AR14" s="220" t="str">
        <f>'Area 25'!DI14</f>
        <v>Moderate</v>
      </c>
      <c r="AS14" s="219" t="str">
        <f>'Area 26'!AE14</f>
        <v>Very Low</v>
      </c>
      <c r="AT14" s="221" t="s">
        <v>33</v>
      </c>
      <c r="AU14" s="222" t="str">
        <f>'Area 26'!M14</f>
        <v>Very Low</v>
      </c>
      <c r="AV14" s="223" t="str">
        <f>'Area 26'!S14</f>
        <v>Very Low</v>
      </c>
      <c r="AW14" s="171">
        <f t="shared" si="5"/>
        <v>8</v>
      </c>
      <c r="AX14" s="171">
        <f t="shared" si="6"/>
        <v>2</v>
      </c>
      <c r="AY14" s="171">
        <f t="shared" si="7"/>
        <v>11</v>
      </c>
      <c r="AZ14" s="171">
        <f t="shared" si="8"/>
        <v>11</v>
      </c>
      <c r="BA14" s="171">
        <f t="shared" si="9"/>
        <v>7</v>
      </c>
      <c r="BB14" s="171">
        <f t="shared" si="10"/>
        <v>4</v>
      </c>
      <c r="BC14" s="171">
        <f t="shared" si="11"/>
        <v>1</v>
      </c>
      <c r="BD14" s="542">
        <f t="shared" si="0"/>
        <v>12</v>
      </c>
      <c r="BE14" s="171">
        <f t="shared" si="1"/>
        <v>5</v>
      </c>
      <c r="BF14" s="171">
        <f t="shared" si="2"/>
        <v>2</v>
      </c>
      <c r="BG14" s="171">
        <f t="shared" si="3"/>
        <v>1</v>
      </c>
      <c r="BH14" s="542">
        <f t="shared" si="4"/>
        <v>8</v>
      </c>
    </row>
    <row r="15" spans="1:63" ht="84.75" customHeight="1">
      <c r="A15" s="152" t="s">
        <v>38</v>
      </c>
      <c r="B15" s="152" t="s">
        <v>54</v>
      </c>
      <c r="C15" s="165" t="s">
        <v>56</v>
      </c>
      <c r="D15" s="168">
        <v>12</v>
      </c>
      <c r="E15" s="219" t="str">
        <f>'Area 23'!BQ16</f>
        <v>Very Low</v>
      </c>
      <c r="F15" s="220" t="str">
        <f>'Area 23'!BW16</f>
        <v>Very Low</v>
      </c>
      <c r="G15" s="219" t="str">
        <f>'Area 23'!L16</f>
        <v>Low Priority Data Gap</v>
      </c>
      <c r="H15" s="220" t="str">
        <f>'Area 23'!R16</f>
        <v>Low Priority Data Gap</v>
      </c>
      <c r="I15" s="219" t="str">
        <f>'Area 23'!AE16</f>
        <v>Low Priority Data Gap</v>
      </c>
      <c r="J15" s="220" t="str">
        <f>'Area 23'!AK16</f>
        <v>Low Priority Data Gap</v>
      </c>
      <c r="K15" s="219" t="str">
        <f>'Area 23'!AX16</f>
        <v>Low</v>
      </c>
      <c r="L15" s="220" t="str">
        <f>'Area 23'!BD16</f>
        <v>Moderate</v>
      </c>
      <c r="M15" s="219" t="str">
        <f>'Area 24'!L16</f>
        <v>Low Priority Data Gap</v>
      </c>
      <c r="N15" s="220" t="str">
        <f>'Area 24'!R16</f>
        <v>Low Priority Data Gap</v>
      </c>
      <c r="O15" s="219" t="str">
        <f>'Area 24'!AF16</f>
        <v>Low Priority Data Gap</v>
      </c>
      <c r="P15" s="220" t="str">
        <f>'Area 24'!AL16</f>
        <v>Low Priority Data Gap</v>
      </c>
      <c r="Q15" s="219" t="str">
        <f>'Area 24'!BT16</f>
        <v>Low Priority Data Gap</v>
      </c>
      <c r="R15" s="220" t="str">
        <f>'Area 24'!BZ16</f>
        <v>Low Priority Data Gap</v>
      </c>
      <c r="S15" s="219" t="str">
        <f>'Area 24'!AZ16</f>
        <v>Low Priority Data Gap</v>
      </c>
      <c r="T15" s="220" t="str">
        <f>'Area 24'!BF16</f>
        <v>Low Priority Data Gap</v>
      </c>
      <c r="U15" s="219" t="str">
        <f>'Area 24'!CO16</f>
        <v>Low Priority Data Gap</v>
      </c>
      <c r="V15" s="220" t="str">
        <f>'Area 24'!CU16</f>
        <v>Low Priority Data Gap</v>
      </c>
      <c r="W15" s="219" t="str">
        <f>'Area 24'!DK16</f>
        <v>Low Priority Data Gap</v>
      </c>
      <c r="X15" s="220" t="str">
        <f>'Area 24'!DQ16</f>
        <v>Low Priority Data Gap</v>
      </c>
      <c r="Y15" s="219" t="str">
        <f>'Area 24'!EF16</f>
        <v>Low Priority Data Gap</v>
      </c>
      <c r="Z15" s="219" t="str">
        <f>'Area 24'!EL16</f>
        <v>Low Priority Data Gap</v>
      </c>
      <c r="AA15" s="219" t="str">
        <f>'Area 24'!FA16</f>
        <v>Low Priority Data Gap</v>
      </c>
      <c r="AB15" s="220" t="str">
        <f>'Area 24'!FG16</f>
        <v>Low Priority Data Gap</v>
      </c>
      <c r="AC15" s="219" t="str">
        <f>'Area 24'!FV16</f>
        <v>Low Priority Data Gap</v>
      </c>
      <c r="AD15" s="220" t="str">
        <f>'Area 24'!GB16</f>
        <v>Low Priority Data Gap</v>
      </c>
      <c r="AE15" s="219" t="str">
        <f>'Area 24'!GQ16</f>
        <v>Low Priority Data Gap</v>
      </c>
      <c r="AF15" s="220" t="str">
        <f>'Area 24'!GW16</f>
        <v>Low Priority Data Gap</v>
      </c>
      <c r="AG15" s="219" t="str">
        <f>'Area 25'!L15</f>
        <v>Low Priority Data Gap</v>
      </c>
      <c r="AH15" s="220" t="str">
        <f>'Area 25'!R15</f>
        <v>Low Priority Data Gap</v>
      </c>
      <c r="AI15" s="219" t="str">
        <f>'Area 25'!AE15</f>
        <v>Low Priority Data Gap</v>
      </c>
      <c r="AJ15" s="220" t="str">
        <f>'Area 25'!AK15</f>
        <v>Low Priority Data Gap</v>
      </c>
      <c r="AK15" s="219" t="str">
        <f>'Area 25'!AX15</f>
        <v>Low Priority Data Gap</v>
      </c>
      <c r="AL15" s="220" t="str">
        <f>'Area 25'!BD15</f>
        <v>Low Priority Data Gap</v>
      </c>
      <c r="AM15" s="388" t="str">
        <f>'Area 25'!BQ15</f>
        <v>Low Priority Data Gap</v>
      </c>
      <c r="AN15" s="220" t="str">
        <f>'Area 25'!BW15</f>
        <v>Low Priority Data Gap</v>
      </c>
      <c r="AO15" s="219" t="str">
        <f>'Area 25'!CJ15</f>
        <v>Low Priority Data Gap</v>
      </c>
      <c r="AP15" s="220" t="str">
        <f>'Area 25'!CP15</f>
        <v>Low Priority Data Gap</v>
      </c>
      <c r="AQ15" s="219" t="str">
        <f>'Area 25'!DC15</f>
        <v>Low Priority Data Gap</v>
      </c>
      <c r="AR15" s="220" t="str">
        <f>'Area 25'!DI15</f>
        <v>Low Priority Data Gap</v>
      </c>
      <c r="AS15" s="219" t="str">
        <f>'Area 26'!AE15</f>
        <v>Low Priority Data Gap</v>
      </c>
      <c r="AT15" s="221" t="str">
        <f>'Area 26'!AK15</f>
        <v>Low Priority Data Gap</v>
      </c>
      <c r="AU15" s="222" t="str">
        <f>'Area 26'!M15</f>
        <v>Low Priority Data Gap</v>
      </c>
      <c r="AV15" s="223" t="str">
        <f>'Area 26'!S15</f>
        <v>Low Priority Data Gap</v>
      </c>
      <c r="AW15" s="171">
        <f t="shared" si="5"/>
        <v>0</v>
      </c>
      <c r="AX15" s="171">
        <f t="shared" si="6"/>
        <v>40</v>
      </c>
      <c r="AY15" s="171">
        <f t="shared" si="7"/>
        <v>2</v>
      </c>
      <c r="AZ15" s="171">
        <f t="shared" si="8"/>
        <v>1</v>
      </c>
      <c r="BA15" s="171">
        <f t="shared" si="9"/>
        <v>1</v>
      </c>
      <c r="BB15" s="171">
        <f t="shared" si="10"/>
        <v>0</v>
      </c>
      <c r="BC15" s="171">
        <f t="shared" si="11"/>
        <v>0</v>
      </c>
      <c r="BD15" s="542">
        <f t="shared" si="0"/>
        <v>1</v>
      </c>
      <c r="BE15" s="171">
        <f t="shared" si="1"/>
        <v>1</v>
      </c>
      <c r="BF15" s="171">
        <f t="shared" si="2"/>
        <v>0</v>
      </c>
      <c r="BG15" s="171">
        <f t="shared" si="3"/>
        <v>0</v>
      </c>
      <c r="BH15" s="542">
        <f t="shared" si="4"/>
        <v>1</v>
      </c>
    </row>
    <row r="16" spans="1:63" ht="84.75" customHeight="1">
      <c r="A16" s="152" t="s">
        <v>38</v>
      </c>
      <c r="B16" s="152" t="s">
        <v>54</v>
      </c>
      <c r="C16" s="165" t="s">
        <v>57</v>
      </c>
      <c r="D16" s="168">
        <v>13</v>
      </c>
      <c r="E16" s="219" t="str">
        <f>'Area 23'!BQ17</f>
        <v>Low Priority Data Gap</v>
      </c>
      <c r="F16" s="220" t="str">
        <f>'Area 23'!BW17</f>
        <v>Low Priority Data Gap</v>
      </c>
      <c r="G16" s="219" t="str">
        <f>'Area 23'!L17</f>
        <v>Low Priority Data Gap</v>
      </c>
      <c r="H16" s="220" t="str">
        <f>'Area 23'!R17</f>
        <v>Low Priority Data Gap</v>
      </c>
      <c r="I16" s="219" t="str">
        <f>'Area 23'!AE17</f>
        <v>Low Priority Data Gap</v>
      </c>
      <c r="J16" s="220" t="str">
        <f>'Area 23'!AK17</f>
        <v>Low Priority Data Gap</v>
      </c>
      <c r="K16" s="219" t="str">
        <f>'Area 23'!AX17</f>
        <v>Low Priority Data Gap</v>
      </c>
      <c r="L16" s="220" t="str">
        <f>'Area 23'!BD17</f>
        <v>Low Priority Data Gap</v>
      </c>
      <c r="M16" s="219" t="str">
        <f>'Area 24'!L17</f>
        <v>High Priority Data Gap</v>
      </c>
      <c r="N16" s="220" t="str">
        <f>'Area 24'!R17</f>
        <v>High Priority Data Gap</v>
      </c>
      <c r="O16" s="219" t="str">
        <f>'Area 24'!AF17</f>
        <v>High Priority Data Gap</v>
      </c>
      <c r="P16" s="220" t="str">
        <f>'Area 24'!AL17</f>
        <v>High Priority Data Gap</v>
      </c>
      <c r="Q16" s="219" t="str">
        <f>'Area 24'!BT17</f>
        <v>High Priority Data Gap</v>
      </c>
      <c r="R16" s="220" t="str">
        <f>'Area 24'!BZ17</f>
        <v>High Priority Data Gap</v>
      </c>
      <c r="S16" s="219" t="str">
        <f>'Area 24'!AZ17</f>
        <v>High Priority Data Gap</v>
      </c>
      <c r="T16" s="220" t="str">
        <f>'Area 24'!BF17</f>
        <v>High Priority Data Gap</v>
      </c>
      <c r="U16" s="219" t="str">
        <f>'Area 24'!CO17</f>
        <v>High Priority Data Gap</v>
      </c>
      <c r="V16" s="220" t="str">
        <f>'Area 24'!CU17</f>
        <v>High Priority Data Gap</v>
      </c>
      <c r="W16" s="219" t="str">
        <f>'Area 24'!DK17</f>
        <v>High Priority Data Gap</v>
      </c>
      <c r="X16" s="220" t="str">
        <f>'Area 24'!DQ17</f>
        <v>High Priority Data Gap</v>
      </c>
      <c r="Y16" s="219" t="str">
        <f>'Area 24'!EF17</f>
        <v>High Priority Data Gap</v>
      </c>
      <c r="Z16" s="219" t="str">
        <f>'Area 24'!EL17</f>
        <v>High Priority Data Gap</v>
      </c>
      <c r="AA16" s="219" t="str">
        <f>'Area 24'!FA17</f>
        <v>High Priority Data Gap</v>
      </c>
      <c r="AB16" s="220" t="str">
        <f>'Area 24'!FG17</f>
        <v>High Priority Data Gap</v>
      </c>
      <c r="AC16" s="219" t="str">
        <f>'Area 24'!FV17</f>
        <v>High Priority Data Gap</v>
      </c>
      <c r="AD16" s="220" t="str">
        <f>'Area 24'!GB17</f>
        <v>High Priority Data Gap</v>
      </c>
      <c r="AE16" s="219" t="str">
        <f>'Area 24'!GQ17</f>
        <v>High Priority Data Gap</v>
      </c>
      <c r="AF16" s="220" t="str">
        <f>'Area 24'!GW17</f>
        <v>High Priority Data Gap</v>
      </c>
      <c r="AG16" s="219" t="str">
        <f>'Area 25'!L16</f>
        <v>Low Priority Data Gap</v>
      </c>
      <c r="AH16" s="220" t="str">
        <f>'Area 25'!R16</f>
        <v>Low Priority Data Gap</v>
      </c>
      <c r="AI16" s="219" t="str">
        <f>'Area 25'!AE16</f>
        <v>Low Priority Data Gap</v>
      </c>
      <c r="AJ16" s="220" t="str">
        <f>'Area 25'!AK16</f>
        <v>Low Priority Data Gap</v>
      </c>
      <c r="AK16" s="219" t="str">
        <f>'Area 25'!AX16</f>
        <v>Low Priority Data Gap</v>
      </c>
      <c r="AL16" s="220" t="str">
        <f>'Area 25'!BD16</f>
        <v>Low Priority Data Gap</v>
      </c>
      <c r="AM16" s="388" t="str">
        <f>'Area 25'!BQ16</f>
        <v>Low Priority Data Gap</v>
      </c>
      <c r="AN16" s="220" t="str">
        <f>'Area 25'!BW16</f>
        <v>Low Priority Data Gap</v>
      </c>
      <c r="AO16" s="219" t="str">
        <f>'Area 25'!CJ16</f>
        <v>Low Priority Data Gap</v>
      </c>
      <c r="AP16" s="220" t="str">
        <f>'Area 25'!CP16</f>
        <v>Low Priority Data Gap</v>
      </c>
      <c r="AQ16" s="219" t="str">
        <f>'Area 25'!DC16</f>
        <v>Low Priority Data Gap</v>
      </c>
      <c r="AR16" s="220" t="str">
        <f>'Area 25'!DI16</f>
        <v>Low Priority Data Gap</v>
      </c>
      <c r="AS16" s="219" t="str">
        <f>'Area 26'!AE16</f>
        <v>Low Priority Data Gap</v>
      </c>
      <c r="AT16" s="221" t="str">
        <f>'Area 26'!AK16</f>
        <v>Low Priority Data Gap</v>
      </c>
      <c r="AU16" s="222" t="str">
        <f>'Area 26'!M16</f>
        <v>Low Priority Data Gap</v>
      </c>
      <c r="AV16" s="223" t="str">
        <f>'Area 26'!S16</f>
        <v>Low Priority Data Gap</v>
      </c>
      <c r="AW16" s="171">
        <f t="shared" si="5"/>
        <v>20</v>
      </c>
      <c r="AX16" s="171">
        <f t="shared" si="6"/>
        <v>24</v>
      </c>
      <c r="AY16" s="171">
        <f t="shared" si="7"/>
        <v>0</v>
      </c>
      <c r="AZ16" s="171">
        <f t="shared" si="8"/>
        <v>0</v>
      </c>
      <c r="BA16" s="171">
        <f t="shared" si="9"/>
        <v>0</v>
      </c>
      <c r="BB16" s="171">
        <f t="shared" si="10"/>
        <v>0</v>
      </c>
      <c r="BC16" s="171">
        <f t="shared" si="11"/>
        <v>0</v>
      </c>
      <c r="BD16" s="542">
        <f t="shared" si="0"/>
        <v>0</v>
      </c>
      <c r="BE16" s="171">
        <f t="shared" si="1"/>
        <v>0</v>
      </c>
      <c r="BF16" s="171">
        <f t="shared" si="2"/>
        <v>0</v>
      </c>
      <c r="BG16" s="171">
        <f t="shared" si="3"/>
        <v>0</v>
      </c>
      <c r="BH16" s="542">
        <f t="shared" si="4"/>
        <v>0</v>
      </c>
    </row>
    <row r="17" spans="1:60" ht="84.75" customHeight="1">
      <c r="A17" s="152" t="s">
        <v>38</v>
      </c>
      <c r="B17" s="152" t="s">
        <v>54</v>
      </c>
      <c r="C17" s="165" t="s">
        <v>58</v>
      </c>
      <c r="D17" s="168">
        <v>14</v>
      </c>
      <c r="E17" s="219" t="str">
        <f>'Area 23'!BQ18</f>
        <v>Low Priority Data Gap</v>
      </c>
      <c r="F17" s="220" t="str">
        <f>'Area 23'!BW18</f>
        <v>Low Priority Data Gap</v>
      </c>
      <c r="G17" s="219" t="str">
        <f>'Area 23'!L18</f>
        <v>Low Priority Data Gap</v>
      </c>
      <c r="H17" s="220" t="str">
        <f>'Area 23'!R18</f>
        <v>Low Priority Data Gap</v>
      </c>
      <c r="I17" s="219" t="str">
        <f>'Area 23'!AE18</f>
        <v>Low Priority Data Gap</v>
      </c>
      <c r="J17" s="220" t="str">
        <f>'Area 23'!AK18</f>
        <v>Low Priority Data Gap</v>
      </c>
      <c r="K17" s="219" t="str">
        <f>'Area 23'!AX18</f>
        <v>Low Priority Data Gap</v>
      </c>
      <c r="L17" s="220" t="str">
        <f>'Area 23'!BD18</f>
        <v>Low Priority Data Gap</v>
      </c>
      <c r="M17" s="219" t="str">
        <f>'Area 24'!L18</f>
        <v>High Priority Data Gap</v>
      </c>
      <c r="N17" s="220" t="str">
        <f>'Area 24'!R18</f>
        <v>High Priority Data Gap</v>
      </c>
      <c r="O17" s="219" t="str">
        <f>'Area 24'!AF18</f>
        <v>High Priority Data Gap</v>
      </c>
      <c r="P17" s="220" t="str">
        <f>'Area 24'!AL18</f>
        <v>High Priority Data Gap</v>
      </c>
      <c r="Q17" s="219" t="str">
        <f>'Area 24'!BT18</f>
        <v>High Priority Data Gap</v>
      </c>
      <c r="R17" s="220" t="str">
        <f>'Area 24'!BZ18</f>
        <v>High Priority Data Gap</v>
      </c>
      <c r="S17" s="219" t="str">
        <f>'Area 24'!AZ18</f>
        <v>High Priority Data Gap</v>
      </c>
      <c r="T17" s="220" t="str">
        <f>'Area 24'!BF18</f>
        <v>High Priority Data Gap</v>
      </c>
      <c r="U17" s="219" t="str">
        <f>'Area 24'!CO18</f>
        <v>High Priority Data Gap</v>
      </c>
      <c r="V17" s="220" t="str">
        <f>'Area 24'!CU18</f>
        <v>High Priority Data Gap</v>
      </c>
      <c r="W17" s="219" t="str">
        <f>'Area 24'!DK18</f>
        <v>High Priority Data Gap</v>
      </c>
      <c r="X17" s="220" t="str">
        <f>'Area 24'!DQ18</f>
        <v>High Priority Data Gap</v>
      </c>
      <c r="Y17" s="219" t="str">
        <f>'Area 24'!EF18</f>
        <v>High Priority Data Gap</v>
      </c>
      <c r="Z17" s="219" t="str">
        <f>'Area 24'!EL18</f>
        <v>High Priority Data Gap</v>
      </c>
      <c r="AA17" s="219" t="str">
        <f>'Area 24'!FA18</f>
        <v>High Priority Data Gap</v>
      </c>
      <c r="AB17" s="220" t="str">
        <f>'Area 24'!FG18</f>
        <v>High Priority Data Gap</v>
      </c>
      <c r="AC17" s="219" t="str">
        <f>'Area 24'!FV18</f>
        <v>High Priority Data Gap</v>
      </c>
      <c r="AD17" s="220" t="str">
        <f>'Area 24'!GB18</f>
        <v>High Priority Data Gap</v>
      </c>
      <c r="AE17" s="219" t="str">
        <f>'Area 24'!GQ18</f>
        <v>High Priority Data Gap</v>
      </c>
      <c r="AF17" s="220" t="str">
        <f>'Area 24'!GW18</f>
        <v>High Priority Data Gap</v>
      </c>
      <c r="AG17" s="219" t="str">
        <f>'Area 25'!L17</f>
        <v>Low Priority Data Gap</v>
      </c>
      <c r="AH17" s="220" t="str">
        <f>'Area 25'!R17</f>
        <v>Low Priority Data Gap</v>
      </c>
      <c r="AI17" s="219" t="str">
        <f>'Area 25'!AE17</f>
        <v>Low Priority Data Gap</v>
      </c>
      <c r="AJ17" s="220" t="str">
        <f>'Area 25'!AK17</f>
        <v>Low Priority Data Gap</v>
      </c>
      <c r="AK17" s="219" t="str">
        <f>'Area 25'!AX17</f>
        <v>Low Priority Data Gap</v>
      </c>
      <c r="AL17" s="220" t="str">
        <f>'Area 25'!BD17</f>
        <v>Low Priority Data Gap</v>
      </c>
      <c r="AM17" s="388" t="str">
        <f>'Area 25'!BQ17</f>
        <v>Low Priority Data Gap</v>
      </c>
      <c r="AN17" s="220" t="str">
        <f>'Area 25'!BW17</f>
        <v>Low Priority Data Gap</v>
      </c>
      <c r="AO17" s="219" t="str">
        <f>'Area 25'!CJ17</f>
        <v>Low Priority Data Gap</v>
      </c>
      <c r="AP17" s="220" t="str">
        <f>'Area 25'!CP17</f>
        <v>Low Priority Data Gap</v>
      </c>
      <c r="AQ17" s="219" t="str">
        <f>'Area 25'!DC17</f>
        <v>Low Priority Data Gap</v>
      </c>
      <c r="AR17" s="220" t="str">
        <f>'Area 25'!DI17</f>
        <v>Low Priority Data Gap</v>
      </c>
      <c r="AS17" s="219" t="str">
        <f>'Area 26'!AE17</f>
        <v>Low Priority Data Gap</v>
      </c>
      <c r="AT17" s="221" t="str">
        <f>'Area 26'!AK17</f>
        <v>Low Priority Data Gap</v>
      </c>
      <c r="AU17" s="222" t="str">
        <f>'Area 26'!M17</f>
        <v>Low Priority Data Gap</v>
      </c>
      <c r="AV17" s="223" t="str">
        <f>'Area 26'!S17</f>
        <v>Low Priority Data Gap</v>
      </c>
      <c r="AW17" s="171">
        <f t="shared" si="5"/>
        <v>20</v>
      </c>
      <c r="AX17" s="171">
        <f t="shared" si="6"/>
        <v>24</v>
      </c>
      <c r="AY17" s="171">
        <f t="shared" si="7"/>
        <v>0</v>
      </c>
      <c r="AZ17" s="171">
        <f t="shared" si="8"/>
        <v>0</v>
      </c>
      <c r="BA17" s="171">
        <f t="shared" si="9"/>
        <v>0</v>
      </c>
      <c r="BB17" s="171">
        <f t="shared" si="10"/>
        <v>0</v>
      </c>
      <c r="BC17" s="171">
        <f t="shared" si="11"/>
        <v>0</v>
      </c>
      <c r="BD17" s="542">
        <f t="shared" si="0"/>
        <v>0</v>
      </c>
      <c r="BE17" s="171">
        <f t="shared" si="1"/>
        <v>0</v>
      </c>
      <c r="BF17" s="171">
        <f t="shared" si="2"/>
        <v>0</v>
      </c>
      <c r="BG17" s="171">
        <f t="shared" si="3"/>
        <v>0</v>
      </c>
      <c r="BH17" s="542">
        <f t="shared" si="4"/>
        <v>0</v>
      </c>
    </row>
    <row r="18" spans="1:60" ht="84.75" customHeight="1">
      <c r="A18" s="152" t="s">
        <v>38</v>
      </c>
      <c r="B18" s="152" t="s">
        <v>54</v>
      </c>
      <c r="C18" s="165" t="s">
        <v>59</v>
      </c>
      <c r="D18" s="168">
        <v>15</v>
      </c>
      <c r="E18" s="219" t="str">
        <f>'Area 23'!BQ19</f>
        <v>Low</v>
      </c>
      <c r="F18" s="220" t="str">
        <f>'Area 23'!BW19</f>
        <v>Low</v>
      </c>
      <c r="G18" s="219" t="str">
        <f>'Area 23'!L19</f>
        <v>Low Priority Data Gap</v>
      </c>
      <c r="H18" s="220" t="str">
        <f>'Area 23'!R19</f>
        <v>Low Priority Data Gap</v>
      </c>
      <c r="I18" s="219" t="str">
        <f>'Area 23'!AE19</f>
        <v>Low Priority Data Gap</v>
      </c>
      <c r="J18" s="220" t="str">
        <f>'Area 23'!AK19</f>
        <v>Low Priority Data Gap</v>
      </c>
      <c r="K18" s="219" t="str">
        <f>'Area 23'!AX19</f>
        <v>Very Low</v>
      </c>
      <c r="L18" s="220" t="str">
        <f>'Area 23'!BD19</f>
        <v>Very Low</v>
      </c>
      <c r="M18" s="219" t="str">
        <f>'Area 24'!L19</f>
        <v>Very Low</v>
      </c>
      <c r="N18" s="220" t="str">
        <f>'Area 24'!R19</f>
        <v>Very Low</v>
      </c>
      <c r="O18" s="219" t="str">
        <f>'Area 24'!AF19</f>
        <v>Very Low</v>
      </c>
      <c r="P18" s="220" t="str">
        <f>'Area 24'!AL19</f>
        <v>Very Low</v>
      </c>
      <c r="Q18" s="219" t="str">
        <f>'Area 24'!BT19</f>
        <v>High Priority Data Gap</v>
      </c>
      <c r="R18" s="220" t="str">
        <f>'Area 24'!BZ19</f>
        <v>High Priority Data Gap</v>
      </c>
      <c r="S18" s="219" t="str">
        <f>'Area 24'!AZ19</f>
        <v>High Priority Data Gap</v>
      </c>
      <c r="T18" s="220" t="str">
        <f>'Area 24'!BF19</f>
        <v>High Priority Data Gap</v>
      </c>
      <c r="U18" s="219" t="str">
        <f>'Area 24'!CO19</f>
        <v>High Priority Data Gap</v>
      </c>
      <c r="V18" s="220" t="str">
        <f>'Area 24'!CU19</f>
        <v>High Priority Data Gap</v>
      </c>
      <c r="W18" s="219" t="str">
        <f>'Area 24'!DK19</f>
        <v>High Priority Data Gap</v>
      </c>
      <c r="X18" s="220" t="str">
        <f>'Area 24'!DQ19</f>
        <v>High Priority Data Gap</v>
      </c>
      <c r="Y18" s="219" t="str">
        <f>'Area 24'!EF19</f>
        <v>High Priority Data Gap</v>
      </c>
      <c r="Z18" s="219" t="str">
        <f>'Area 24'!EL19</f>
        <v>High Priority Data Gap</v>
      </c>
      <c r="AA18" s="219" t="str">
        <f>'Area 24'!FA19</f>
        <v>High Priority Data Gap</v>
      </c>
      <c r="AB18" s="220" t="str">
        <f>'Area 24'!FG19</f>
        <v>High Priority Data Gap</v>
      </c>
      <c r="AC18" s="219" t="str">
        <f>'Area 24'!FV19</f>
        <v>High Priority Data Gap</v>
      </c>
      <c r="AD18" s="220" t="str">
        <f>'Area 24'!GB19</f>
        <v>High Priority Data Gap</v>
      </c>
      <c r="AE18" s="219" t="str">
        <f>'Area 24'!GQ19</f>
        <v>High Priority Data Gap</v>
      </c>
      <c r="AF18" s="220" t="str">
        <f>'Area 24'!GW19</f>
        <v>High Priority Data Gap</v>
      </c>
      <c r="AG18" s="219" t="str">
        <f>'Area 25'!L18</f>
        <v>Low Priority Data Gap</v>
      </c>
      <c r="AH18" s="220" t="str">
        <f>'Area 25'!R18</f>
        <v>Low Priority Data Gap</v>
      </c>
      <c r="AI18" s="219" t="str">
        <f>'Area 25'!AE18</f>
        <v>Low Priority Data Gap</v>
      </c>
      <c r="AJ18" s="220" t="str">
        <f>'Area 25'!AK18</f>
        <v>Low Priority Data Gap</v>
      </c>
      <c r="AK18" s="219" t="str">
        <f>'Area 25'!AX18</f>
        <v>Low Priority Data Gap</v>
      </c>
      <c r="AL18" s="220" t="str">
        <f>'Area 25'!BD18</f>
        <v>Low Priority Data Gap</v>
      </c>
      <c r="AM18" s="388" t="str">
        <f>'Area 25'!BQ18</f>
        <v>Low Priority Data Gap</v>
      </c>
      <c r="AN18" s="220" t="str">
        <f>'Area 25'!BW18</f>
        <v>Low Priority Data Gap</v>
      </c>
      <c r="AO18" s="219" t="str">
        <f>'Area 25'!CJ18</f>
        <v>Low Priority Data Gap</v>
      </c>
      <c r="AP18" s="220" t="str">
        <f>'Area 25'!CP18</f>
        <v>Low Priority Data Gap</v>
      </c>
      <c r="AQ18" s="219" t="str">
        <f>'Area 25'!DC18</f>
        <v>Low Priority Data Gap</v>
      </c>
      <c r="AR18" s="220" t="str">
        <f>'Area 25'!DI18</f>
        <v>Low Priority Data Gap</v>
      </c>
      <c r="AS18" s="219" t="str">
        <f>'Area 26'!AE18</f>
        <v>Low Priority Data Gap</v>
      </c>
      <c r="AT18" s="221" t="str">
        <f>'Area 26'!AK18</f>
        <v>Low Priority Data Gap</v>
      </c>
      <c r="AU18" s="222" t="str">
        <f>'Area 26'!M18</f>
        <v>Low Priority Data Gap</v>
      </c>
      <c r="AV18" s="223" t="str">
        <f>'Area 26'!S18</f>
        <v>Low Priority Data Gap</v>
      </c>
      <c r="AW18" s="171">
        <f t="shared" si="5"/>
        <v>16</v>
      </c>
      <c r="AX18" s="171">
        <f t="shared" si="6"/>
        <v>20</v>
      </c>
      <c r="AY18" s="171">
        <f t="shared" si="7"/>
        <v>6</v>
      </c>
      <c r="AZ18" s="171">
        <f t="shared" si="8"/>
        <v>2</v>
      </c>
      <c r="BA18" s="171">
        <f t="shared" si="9"/>
        <v>0</v>
      </c>
      <c r="BB18" s="171">
        <f t="shared" si="10"/>
        <v>0</v>
      </c>
      <c r="BC18" s="171">
        <f t="shared" si="11"/>
        <v>0</v>
      </c>
      <c r="BD18" s="542">
        <f t="shared" si="0"/>
        <v>0</v>
      </c>
      <c r="BE18" s="171">
        <f t="shared" si="1"/>
        <v>0</v>
      </c>
      <c r="BF18" s="171">
        <f t="shared" si="2"/>
        <v>0</v>
      </c>
      <c r="BG18" s="171">
        <f t="shared" si="3"/>
        <v>0</v>
      </c>
      <c r="BH18" s="542">
        <f t="shared" si="4"/>
        <v>0</v>
      </c>
    </row>
    <row r="19" spans="1:60" ht="84.75" customHeight="1">
      <c r="A19" s="152" t="s">
        <v>60</v>
      </c>
      <c r="B19" s="152" t="s">
        <v>39</v>
      </c>
      <c r="C19" s="165" t="s">
        <v>61</v>
      </c>
      <c r="D19" s="168">
        <v>16</v>
      </c>
      <c r="E19" s="219" t="str">
        <f>'Area 23'!BQ20</f>
        <v>Moderate</v>
      </c>
      <c r="F19" s="220" t="str">
        <f>'Area 23'!BW20</f>
        <v>Moderate</v>
      </c>
      <c r="G19" s="219" t="str">
        <f>'Area 23'!L20</f>
        <v>Low Priority Data Gap</v>
      </c>
      <c r="H19" s="220" t="str">
        <f>'Area 23'!R20</f>
        <v>Low Priority Data Gap</v>
      </c>
      <c r="I19" s="219" t="str">
        <f>'Area 23'!AE20</f>
        <v>Low Priority Data Gap</v>
      </c>
      <c r="J19" s="220" t="str">
        <f>'Area 23'!AK20</f>
        <v>Low Priority Data Gap</v>
      </c>
      <c r="K19" s="219" t="str">
        <f>'Area 23'!AX20</f>
        <v>Low Priority Data Gap</v>
      </c>
      <c r="L19" s="220" t="str">
        <f>'Area 23'!BD20</f>
        <v>Low Priority Data Gap</v>
      </c>
      <c r="M19" s="219" t="str">
        <f>'Area 24'!L20</f>
        <v>Very Low</v>
      </c>
      <c r="N19" s="220" t="str">
        <f>'Area 24'!R20</f>
        <v>Low</v>
      </c>
      <c r="O19" s="219" t="str">
        <f>'Area 24'!AF20</f>
        <v>Very Low</v>
      </c>
      <c r="P19" s="220" t="str">
        <f>'Area 24'!AL20</f>
        <v>Low</v>
      </c>
      <c r="Q19" s="219" t="str">
        <f>'Area 24'!BT20</f>
        <v>Very Low</v>
      </c>
      <c r="R19" s="220" t="str">
        <f>'Area 24'!BZ20</f>
        <v>Very Low</v>
      </c>
      <c r="S19" s="219" t="str">
        <f>'Area 24'!AZ20</f>
        <v>Very Low</v>
      </c>
      <c r="T19" s="220" t="str">
        <f>'Area 24'!BF20</f>
        <v>Very Low</v>
      </c>
      <c r="U19" s="219" t="str">
        <f>'Area 24'!CO20</f>
        <v>Very Low</v>
      </c>
      <c r="V19" s="220" t="str">
        <f>'Area 24'!CU20</f>
        <v>Very Low</v>
      </c>
      <c r="W19" s="219" t="str">
        <f>'Area 24'!DK20</f>
        <v>Very Low</v>
      </c>
      <c r="X19" s="220" t="str">
        <f>'Area 24'!DQ20</f>
        <v>Very Low</v>
      </c>
      <c r="Y19" s="219" t="str">
        <f>'Area 24'!EF20</f>
        <v>Very Low</v>
      </c>
      <c r="Z19" s="219" t="str">
        <f>'Area 24'!EL20</f>
        <v>Very Low</v>
      </c>
      <c r="AA19" s="219" t="str">
        <f>'Area 24'!FA20</f>
        <v>Very Low</v>
      </c>
      <c r="AB19" s="220" t="str">
        <f>'Area 24'!FG20</f>
        <v>Very Low</v>
      </c>
      <c r="AC19" s="219" t="str">
        <f>'Area 24'!FV20</f>
        <v>Very Low</v>
      </c>
      <c r="AD19" s="220" t="str">
        <f>'Area 24'!GB20</f>
        <v>Very Low</v>
      </c>
      <c r="AE19" s="219" t="str">
        <f>'Area 24'!GQ20</f>
        <v>Very Low</v>
      </c>
      <c r="AF19" s="220" t="str">
        <f>'Area 24'!GW20</f>
        <v>Low</v>
      </c>
      <c r="AG19" s="219" t="str">
        <f>'Area 25'!L19</f>
        <v>Very Low</v>
      </c>
      <c r="AH19" s="220" t="str">
        <f>'Area 25'!R19</f>
        <v>Very Low</v>
      </c>
      <c r="AI19" s="219" t="str">
        <f>'Area 25'!AE19</f>
        <v>Very Low</v>
      </c>
      <c r="AJ19" s="220" t="str">
        <f>'Area 25'!AK19</f>
        <v>Very Low</v>
      </c>
      <c r="AK19" s="219" t="str">
        <f>'Area 25'!AX19</f>
        <v>Low</v>
      </c>
      <c r="AL19" s="220" t="str">
        <f>'Area 25'!BD19</f>
        <v>Low</v>
      </c>
      <c r="AM19" s="388" t="str">
        <f>'Area 25'!BQ19</f>
        <v>Very Low</v>
      </c>
      <c r="AN19" s="220" t="str">
        <f>'Area 25'!BW19</f>
        <v>Very Low</v>
      </c>
      <c r="AO19" s="219" t="str">
        <f>'Area 25'!CJ19</f>
        <v>Very Low</v>
      </c>
      <c r="AP19" s="220" t="str">
        <f>'Area 25'!CP19</f>
        <v>Very Low</v>
      </c>
      <c r="AQ19" s="219" t="str">
        <f>'Area 25'!DC19</f>
        <v>Very Low</v>
      </c>
      <c r="AR19" s="220" t="str">
        <f>'Area 25'!DI19</f>
        <v>Very Low</v>
      </c>
      <c r="AS19" s="219" t="str">
        <f>'Area 26'!AE19</f>
        <v>Very Low</v>
      </c>
      <c r="AT19" s="221" t="str">
        <f>'Area 26'!AK19</f>
        <v>Very Low</v>
      </c>
      <c r="AU19" s="222" t="str">
        <f>'Area 26'!M19</f>
        <v>Very Low</v>
      </c>
      <c r="AV19" s="223" t="str">
        <f>'Area 26'!S19</f>
        <v>Very Low</v>
      </c>
      <c r="AW19" s="171">
        <f t="shared" si="5"/>
        <v>0</v>
      </c>
      <c r="AX19" s="171">
        <f t="shared" si="6"/>
        <v>6</v>
      </c>
      <c r="AY19" s="171">
        <f t="shared" si="7"/>
        <v>31</v>
      </c>
      <c r="AZ19" s="171">
        <f t="shared" si="8"/>
        <v>5</v>
      </c>
      <c r="BA19" s="171">
        <f t="shared" si="9"/>
        <v>2</v>
      </c>
      <c r="BB19" s="171">
        <f t="shared" si="10"/>
        <v>0</v>
      </c>
      <c r="BC19" s="171">
        <f t="shared" si="11"/>
        <v>0</v>
      </c>
      <c r="BD19" s="542">
        <f t="shared" si="0"/>
        <v>2</v>
      </c>
      <c r="BE19" s="171">
        <f t="shared" si="1"/>
        <v>0</v>
      </c>
      <c r="BF19" s="171">
        <f t="shared" si="2"/>
        <v>0</v>
      </c>
      <c r="BG19" s="171">
        <f t="shared" si="3"/>
        <v>0</v>
      </c>
      <c r="BH19" s="542">
        <f t="shared" si="4"/>
        <v>0</v>
      </c>
    </row>
    <row r="20" spans="1:60" ht="84.75" customHeight="1">
      <c r="A20" s="152" t="s">
        <v>60</v>
      </c>
      <c r="B20" s="152" t="s">
        <v>39</v>
      </c>
      <c r="C20" s="165" t="s">
        <v>62</v>
      </c>
      <c r="D20" s="168">
        <v>17</v>
      </c>
      <c r="E20" s="219" t="str">
        <f>'Area 23'!BQ21</f>
        <v>Very Low</v>
      </c>
      <c r="F20" s="220" t="str">
        <f>'Area 23'!BW21</f>
        <v>Very Low</v>
      </c>
      <c r="G20" s="219" t="str">
        <f>'Area 23'!L21</f>
        <v>Low Priority Data Gap</v>
      </c>
      <c r="H20" s="220" t="str">
        <f>'Area 23'!R21</f>
        <v>Low Priority Data Gap</v>
      </c>
      <c r="I20" s="219" t="str">
        <f>'Area 23'!AE21</f>
        <v>Very Low</v>
      </c>
      <c r="J20" s="220" t="str">
        <f>'Area 23'!AK21</f>
        <v>Very Low</v>
      </c>
      <c r="K20" s="219" t="str">
        <f>'Area 23'!AX21</f>
        <v>Low Priority Data Gap</v>
      </c>
      <c r="L20" s="220" t="str">
        <f>'Area 23'!BD21</f>
        <v>Low Priority Data Gap</v>
      </c>
      <c r="M20" s="219" t="str">
        <f>'Area 24'!L21</f>
        <v>Very Low</v>
      </c>
      <c r="N20" s="220" t="str">
        <f>'Area 24'!R21</f>
        <v>Low</v>
      </c>
      <c r="O20" s="219" t="str">
        <f>'Area 24'!AF21</f>
        <v>Very Low</v>
      </c>
      <c r="P20" s="220" t="str">
        <f>'Area 24'!AL21</f>
        <v>Low</v>
      </c>
      <c r="Q20" s="219" t="str">
        <f>'Area 24'!BT21</f>
        <v>Very Low</v>
      </c>
      <c r="R20" s="220" t="str">
        <f>'Area 24'!BZ21</f>
        <v>Very Low</v>
      </c>
      <c r="S20" s="219" t="str">
        <f>'Area 24'!AZ21</f>
        <v>Very Low</v>
      </c>
      <c r="T20" s="220" t="str">
        <f>'Area 24'!BF21</f>
        <v>Very Low</v>
      </c>
      <c r="U20" s="219" t="str">
        <f>'Area 24'!CO21</f>
        <v>Very Low</v>
      </c>
      <c r="V20" s="220" t="str">
        <f>'Area 24'!CU21</f>
        <v>Very Low</v>
      </c>
      <c r="W20" s="219" t="str">
        <f>'Area 24'!DK21</f>
        <v>Very Low</v>
      </c>
      <c r="X20" s="220" t="str">
        <f>'Area 24'!DQ21</f>
        <v>Very Low</v>
      </c>
      <c r="Y20" s="219" t="str">
        <f>'Area 24'!EF21</f>
        <v>Very Low</v>
      </c>
      <c r="Z20" s="219" t="str">
        <f>'Area 24'!EL21</f>
        <v>Very Low</v>
      </c>
      <c r="AA20" s="219" t="str">
        <f>'Area 24'!FA21</f>
        <v>Very Low</v>
      </c>
      <c r="AB20" s="220" t="str">
        <f>'Area 24'!FG21</f>
        <v>Very Low</v>
      </c>
      <c r="AC20" s="219" t="str">
        <f>'Area 24'!FV21</f>
        <v>Very Low</v>
      </c>
      <c r="AD20" s="220" t="str">
        <f>'Area 24'!GB21</f>
        <v>Very Low</v>
      </c>
      <c r="AE20" s="219" t="str">
        <f>'Area 24'!GQ21</f>
        <v>Very Low</v>
      </c>
      <c r="AF20" s="220" t="str">
        <f>'Area 24'!GW21</f>
        <v>Low</v>
      </c>
      <c r="AG20" s="219" t="str">
        <f>'Area 25'!L20</f>
        <v>Very Low</v>
      </c>
      <c r="AH20" s="220" t="str">
        <f>'Area 25'!R20</f>
        <v>Very Low</v>
      </c>
      <c r="AI20" s="219" t="str">
        <f>'Area 25'!AE20</f>
        <v>Very Low</v>
      </c>
      <c r="AJ20" s="220" t="str">
        <f>'Area 25'!AK20</f>
        <v>Very Low</v>
      </c>
      <c r="AK20" s="219" t="str">
        <f>'Area 25'!AX20</f>
        <v>Low</v>
      </c>
      <c r="AL20" s="220" t="str">
        <f>'Area 25'!BD20</f>
        <v>Low</v>
      </c>
      <c r="AM20" s="388" t="str">
        <f>'Area 25'!BQ20</f>
        <v>Very Low</v>
      </c>
      <c r="AN20" s="220" t="str">
        <f>'Area 25'!BW20</f>
        <v>Very Low</v>
      </c>
      <c r="AO20" s="219" t="str">
        <f>'Area 25'!CJ20</f>
        <v>Very Low</v>
      </c>
      <c r="AP20" s="220" t="str">
        <f>'Area 25'!CP20</f>
        <v>Very Low</v>
      </c>
      <c r="AQ20" s="219" t="str">
        <f>'Area 25'!DC20</f>
        <v>Very Low</v>
      </c>
      <c r="AR20" s="220" t="str">
        <f>'Area 25'!DI20</f>
        <v>Very Low</v>
      </c>
      <c r="AS20" s="219" t="str">
        <f>'Area 26'!AE20</f>
        <v>Very Low</v>
      </c>
      <c r="AT20" s="221" t="str">
        <f>'Area 26'!AK20</f>
        <v>Very Low</v>
      </c>
      <c r="AU20" s="222" t="str">
        <f>'Area 26'!M20</f>
        <v>Very Low</v>
      </c>
      <c r="AV20" s="223" t="str">
        <f>'Area 26'!S20</f>
        <v>Very Low</v>
      </c>
      <c r="AW20" s="171">
        <f t="shared" si="5"/>
        <v>0</v>
      </c>
      <c r="AX20" s="171">
        <f t="shared" si="6"/>
        <v>4</v>
      </c>
      <c r="AY20" s="171">
        <f t="shared" si="7"/>
        <v>35</v>
      </c>
      <c r="AZ20" s="171">
        <f t="shared" si="8"/>
        <v>5</v>
      </c>
      <c r="BA20" s="171">
        <f t="shared" si="9"/>
        <v>0</v>
      </c>
      <c r="BB20" s="171">
        <f t="shared" si="10"/>
        <v>0</v>
      </c>
      <c r="BC20" s="171">
        <f t="shared" si="11"/>
        <v>0</v>
      </c>
      <c r="BD20" s="542">
        <f t="shared" si="0"/>
        <v>0</v>
      </c>
      <c r="BE20" s="171">
        <f t="shared" si="1"/>
        <v>0</v>
      </c>
      <c r="BF20" s="171">
        <f t="shared" si="2"/>
        <v>0</v>
      </c>
      <c r="BG20" s="171">
        <f t="shared" si="3"/>
        <v>0</v>
      </c>
      <c r="BH20" s="542">
        <f t="shared" si="4"/>
        <v>0</v>
      </c>
    </row>
    <row r="21" spans="1:60" ht="84.75" customHeight="1">
      <c r="A21" s="152" t="s">
        <v>60</v>
      </c>
      <c r="B21" s="152" t="s">
        <v>39</v>
      </c>
      <c r="C21" s="165" t="s">
        <v>62</v>
      </c>
      <c r="D21" s="168">
        <v>18</v>
      </c>
      <c r="E21" s="219" t="str">
        <f>'Area 23'!BQ22</f>
        <v>Low Priority Data Gap</v>
      </c>
      <c r="F21" s="220" t="str">
        <f>'Area 23'!BW22</f>
        <v>Low Priority Data Gap</v>
      </c>
      <c r="G21" s="219" t="str">
        <f>'Area 23'!L22</f>
        <v>Low Priority Data Gap</v>
      </c>
      <c r="H21" s="220" t="str">
        <f>'Area 23'!R22</f>
        <v>Low Priority Data Gap</v>
      </c>
      <c r="I21" s="219" t="str">
        <f>'Area 23'!AE22</f>
        <v>Low Priority Data Gap</v>
      </c>
      <c r="J21" s="220" t="str">
        <f>'Area 23'!AK22</f>
        <v>Low Priority Data Gap</v>
      </c>
      <c r="K21" s="219" t="str">
        <f>'Area 23'!AX22</f>
        <v>Low Priority Data Gap</v>
      </c>
      <c r="L21" s="220" t="str">
        <f>'Area 23'!BD22</f>
        <v>Low Priority Data Gap</v>
      </c>
      <c r="M21" s="219" t="str">
        <f>'Area 24'!L22</f>
        <v>Very Low</v>
      </c>
      <c r="N21" s="220" t="str">
        <f>'Area 24'!R22</f>
        <v>Low</v>
      </c>
      <c r="O21" s="219" t="str">
        <f>'Area 24'!AF22</f>
        <v>Very Low</v>
      </c>
      <c r="P21" s="220" t="str">
        <f>'Area 24'!AL22</f>
        <v>Low</v>
      </c>
      <c r="Q21" s="219" t="str">
        <f>'Area 24'!BT22</f>
        <v>Very Low</v>
      </c>
      <c r="R21" s="220" t="str">
        <f>'Area 24'!BZ22</f>
        <v>Very Low</v>
      </c>
      <c r="S21" s="219" t="str">
        <f>'Area 24'!AZ22</f>
        <v>Very Low</v>
      </c>
      <c r="T21" s="220" t="str">
        <f>'Area 24'!BF22</f>
        <v>Very Low</v>
      </c>
      <c r="U21" s="219" t="str">
        <f>'Area 24'!CO22</f>
        <v>Very Low</v>
      </c>
      <c r="V21" s="220" t="str">
        <f>'Area 24'!CU22</f>
        <v>Very Low</v>
      </c>
      <c r="W21" s="219" t="str">
        <f>'Area 24'!DK22</f>
        <v>Very Low</v>
      </c>
      <c r="X21" s="220" t="str">
        <f>'Area 24'!DQ22</f>
        <v>Very Low</v>
      </c>
      <c r="Y21" s="219" t="str">
        <f>'Area 24'!EF22</f>
        <v>Very Low</v>
      </c>
      <c r="Z21" s="219" t="str">
        <f>'Area 24'!EL22</f>
        <v>Very Low</v>
      </c>
      <c r="AA21" s="219" t="str">
        <f>'Area 24'!FA22</f>
        <v>Very Low</v>
      </c>
      <c r="AB21" s="220" t="str">
        <f>'Area 24'!FG22</f>
        <v>Very Low</v>
      </c>
      <c r="AC21" s="219" t="str">
        <f>'Area 24'!FV22</f>
        <v>Very Low</v>
      </c>
      <c r="AD21" s="220" t="str">
        <f>'Area 24'!GB22</f>
        <v>Very Low</v>
      </c>
      <c r="AE21" s="219" t="str">
        <f>'Area 24'!GQ22</f>
        <v>Very Low</v>
      </c>
      <c r="AF21" s="220" t="str">
        <f>'Area 24'!GW22</f>
        <v>Low</v>
      </c>
      <c r="AG21" s="219" t="str">
        <f>'Area 25'!L21</f>
        <v>Very Low</v>
      </c>
      <c r="AH21" s="220" t="str">
        <f>'Area 25'!R21</f>
        <v>Very Low</v>
      </c>
      <c r="AI21" s="219" t="str">
        <f>'Area 25'!AE21</f>
        <v>Very Low</v>
      </c>
      <c r="AJ21" s="220" t="str">
        <f>'Area 25'!AK21</f>
        <v>Very Low</v>
      </c>
      <c r="AK21" s="219" t="str">
        <f>'Area 25'!AX21</f>
        <v>Low</v>
      </c>
      <c r="AL21" s="220" t="str">
        <f>'Area 25'!BD21</f>
        <v>Low</v>
      </c>
      <c r="AM21" s="388" t="str">
        <f>'Area 25'!BQ21</f>
        <v>Very Low</v>
      </c>
      <c r="AN21" s="220" t="str">
        <f>'Area 25'!BW21</f>
        <v>Very Low</v>
      </c>
      <c r="AO21" s="219" t="str">
        <f>'Area 25'!CJ21</f>
        <v>Very Low</v>
      </c>
      <c r="AP21" s="220" t="str">
        <f>'Area 25'!CP21</f>
        <v>Very Low</v>
      </c>
      <c r="AQ21" s="219" t="str">
        <f>'Area 25'!DC21</f>
        <v>Very Low</v>
      </c>
      <c r="AR21" s="220" t="str">
        <f>'Area 25'!DI21</f>
        <v>Very Low</v>
      </c>
      <c r="AS21" s="219" t="str">
        <f>'Area 26'!AE21</f>
        <v>Very Low</v>
      </c>
      <c r="AT21" s="221" t="str">
        <f>'Area 26'!AK21</f>
        <v>Very Low</v>
      </c>
      <c r="AU21" s="222" t="str">
        <f>'Area 26'!M21</f>
        <v>Very Low</v>
      </c>
      <c r="AV21" s="223" t="str">
        <f>'Area 26'!S21</f>
        <v>Very Low</v>
      </c>
      <c r="AW21" s="171">
        <f t="shared" si="5"/>
        <v>0</v>
      </c>
      <c r="AX21" s="171">
        <f t="shared" si="6"/>
        <v>8</v>
      </c>
      <c r="AY21" s="171">
        <f t="shared" si="7"/>
        <v>31</v>
      </c>
      <c r="AZ21" s="171">
        <f t="shared" si="8"/>
        <v>5</v>
      </c>
      <c r="BA21" s="171">
        <f t="shared" si="9"/>
        <v>0</v>
      </c>
      <c r="BB21" s="171">
        <f t="shared" si="10"/>
        <v>0</v>
      </c>
      <c r="BC21" s="171">
        <f t="shared" si="11"/>
        <v>0</v>
      </c>
      <c r="BD21" s="542">
        <f t="shared" si="0"/>
        <v>0</v>
      </c>
      <c r="BE21" s="171">
        <f t="shared" si="1"/>
        <v>0</v>
      </c>
      <c r="BF21" s="171">
        <f t="shared" si="2"/>
        <v>0</v>
      </c>
      <c r="BG21" s="171">
        <f t="shared" si="3"/>
        <v>0</v>
      </c>
      <c r="BH21" s="542">
        <f t="shared" si="4"/>
        <v>0</v>
      </c>
    </row>
    <row r="22" spans="1:60" ht="84.75" customHeight="1">
      <c r="A22" s="152" t="s">
        <v>60</v>
      </c>
      <c r="B22" s="152" t="s">
        <v>39</v>
      </c>
      <c r="C22" s="165" t="s">
        <v>64</v>
      </c>
      <c r="D22" s="168">
        <v>19</v>
      </c>
      <c r="E22" s="219" t="str">
        <f>'Area 23'!BQ23</f>
        <v>High Priority Data Gap</v>
      </c>
      <c r="F22" s="220" t="str">
        <f>'Area 23'!BW23</f>
        <v>High Priority Data Gap</v>
      </c>
      <c r="G22" s="219" t="str">
        <f>'Area 23'!L23</f>
        <v>High Priority Data Gap</v>
      </c>
      <c r="H22" s="220" t="str">
        <f>'Area 23'!R23</f>
        <v>High Priority Data Gap</v>
      </c>
      <c r="I22" s="219" t="str">
        <f>'Area 23'!AE23</f>
        <v>High Priority Data Gap</v>
      </c>
      <c r="J22" s="220" t="str">
        <f>'Area 23'!AK23</f>
        <v>High Priority Data Gap</v>
      </c>
      <c r="K22" s="219" t="str">
        <f>'Area 23'!AX23</f>
        <v>Very Low</v>
      </c>
      <c r="L22" s="220" t="str">
        <f>'Area 23'!BD23</f>
        <v>Low</v>
      </c>
      <c r="M22" s="219" t="str">
        <f>'Area 24'!L23</f>
        <v>High Priority Data Gap</v>
      </c>
      <c r="N22" s="220" t="str">
        <f>'Area 24'!R23</f>
        <v>High Priority Data Gap</v>
      </c>
      <c r="O22" s="219" t="str">
        <f>'Area 24'!AF23</f>
        <v>High Priority Data Gap</v>
      </c>
      <c r="P22" s="220" t="str">
        <f>'Area 24'!AL23</f>
        <v>High Priority Data Gap</v>
      </c>
      <c r="Q22" s="219" t="str">
        <f>'Area 24'!BT23</f>
        <v>High Priority Data Gap</v>
      </c>
      <c r="R22" s="220" t="str">
        <f>'Area 24'!BZ23</f>
        <v>High Priority Data Gap</v>
      </c>
      <c r="S22" s="219" t="str">
        <f>'Area 24'!AZ23</f>
        <v>High Priority Data Gap</v>
      </c>
      <c r="T22" s="220" t="str">
        <f>'Area 24'!BF23</f>
        <v>High Priority Data Gap</v>
      </c>
      <c r="U22" s="219" t="str">
        <f>'Area 24'!CO23</f>
        <v>High Priority Data Gap</v>
      </c>
      <c r="V22" s="220" t="str">
        <f>'Area 24'!CU23</f>
        <v>High Priority Data Gap</v>
      </c>
      <c r="W22" s="219" t="str">
        <f>'Area 24'!DK23</f>
        <v>High Priority Data Gap</v>
      </c>
      <c r="X22" s="220" t="str">
        <f>'Area 24'!DQ23</f>
        <v>High Priority Data Gap</v>
      </c>
      <c r="Y22" s="219" t="str">
        <f>'Area 24'!EF23</f>
        <v>High Priority Data Gap</v>
      </c>
      <c r="Z22" s="219" t="str">
        <f>'Area 24'!EL23</f>
        <v>High Priority Data Gap</v>
      </c>
      <c r="AA22" s="219" t="str">
        <f>'Area 24'!FA23</f>
        <v>Low Priority Data Gap</v>
      </c>
      <c r="AB22" s="220" t="str">
        <f>'Area 24'!FG23</f>
        <v>Low Priority Data Gap</v>
      </c>
      <c r="AC22" s="219" t="str">
        <f>'Area 24'!FV23</f>
        <v>Low Priority Data Gap</v>
      </c>
      <c r="AD22" s="220" t="str">
        <f>'Area 24'!GB23</f>
        <v>Low Priority Data Gap</v>
      </c>
      <c r="AE22" s="219" t="str">
        <f>'Area 24'!GQ23</f>
        <v>Low Priority Data Gap</v>
      </c>
      <c r="AF22" s="220" t="str">
        <f>'Area 24'!GW23</f>
        <v>Low Priority Data Gap</v>
      </c>
      <c r="AG22" s="219" t="str">
        <f>'Area 25'!L22</f>
        <v>High Priority Data Gap</v>
      </c>
      <c r="AH22" s="220" t="str">
        <f>'Area 25'!R22</f>
        <v>High Priority Data Gap</v>
      </c>
      <c r="AI22" s="219" t="str">
        <f>'Area 25'!AE22</f>
        <v>High Priority Data Gap</v>
      </c>
      <c r="AJ22" s="220" t="str">
        <f>'Area 25'!AK22</f>
        <v>High Priority Data Gap</v>
      </c>
      <c r="AK22" s="219" t="str">
        <f>'Area 25'!AX22</f>
        <v>High Priority Data Gap</v>
      </c>
      <c r="AL22" s="220" t="str">
        <f>'Area 25'!BD22</f>
        <v>High Priority Data Gap</v>
      </c>
      <c r="AM22" s="388" t="str">
        <f>'Area 25'!BQ22</f>
        <v>High Priority Data Gap</v>
      </c>
      <c r="AN22" s="220" t="str">
        <f>'Area 25'!BW22</f>
        <v>High Priority Data Gap</v>
      </c>
      <c r="AO22" s="219" t="str">
        <f>'Area 25'!CJ22</f>
        <v>High Priority Data Gap</v>
      </c>
      <c r="AP22" s="220" t="str">
        <f>'Area 25'!CP22</f>
        <v>High Priority Data Gap</v>
      </c>
      <c r="AQ22" s="219" t="str">
        <f>'Area 25'!DC22</f>
        <v>High Priority Data Gap</v>
      </c>
      <c r="AR22" s="220" t="str">
        <f>'Area 25'!DI22</f>
        <v>High Priority Data Gap</v>
      </c>
      <c r="AS22" s="219" t="str">
        <f>'Area 26'!AE22</f>
        <v>Low Priority Data Gap</v>
      </c>
      <c r="AT22" s="221" t="str">
        <f>'Area 26'!AK22</f>
        <v>Low Priority Data Gap</v>
      </c>
      <c r="AU22" s="222" t="str">
        <f>'Area 26'!M22</f>
        <v>High Priority Data Gap</v>
      </c>
      <c r="AV22" s="223" t="str">
        <f>'Area 26'!S22</f>
        <v>High Priority Data Gap</v>
      </c>
      <c r="AW22" s="171">
        <f t="shared" si="5"/>
        <v>33</v>
      </c>
      <c r="AX22" s="171">
        <f t="shared" si="6"/>
        <v>8</v>
      </c>
      <c r="AY22" s="171">
        <f t="shared" si="7"/>
        <v>1</v>
      </c>
      <c r="AZ22" s="171">
        <f t="shared" si="8"/>
        <v>1</v>
      </c>
      <c r="BA22" s="171">
        <f t="shared" si="9"/>
        <v>0</v>
      </c>
      <c r="BB22" s="171">
        <f t="shared" si="10"/>
        <v>0</v>
      </c>
      <c r="BC22" s="171">
        <f t="shared" si="11"/>
        <v>0</v>
      </c>
      <c r="BD22" s="542">
        <f t="shared" si="0"/>
        <v>0</v>
      </c>
      <c r="BE22" s="171">
        <f t="shared" si="1"/>
        <v>0</v>
      </c>
      <c r="BF22" s="171">
        <f t="shared" si="2"/>
        <v>0</v>
      </c>
      <c r="BG22" s="171">
        <f t="shared" si="3"/>
        <v>0</v>
      </c>
      <c r="BH22" s="542">
        <f t="shared" si="4"/>
        <v>0</v>
      </c>
    </row>
    <row r="23" spans="1:60" s="4" customFormat="1" ht="84.75" customHeight="1">
      <c r="A23" s="152" t="s">
        <v>60</v>
      </c>
      <c r="B23" s="152" t="s">
        <v>39</v>
      </c>
      <c r="C23" s="165" t="s">
        <v>65</v>
      </c>
      <c r="D23" s="168">
        <v>20</v>
      </c>
      <c r="E23" s="219" t="str">
        <f>'Area 23'!BQ24</f>
        <v>Moderate</v>
      </c>
      <c r="F23" s="220" t="str">
        <f>'Area 23'!BW24</f>
        <v>Moderate</v>
      </c>
      <c r="G23" s="219" t="str">
        <f>'Area 23'!L24</f>
        <v>Very Low</v>
      </c>
      <c r="H23" s="220" t="str">
        <f>'Area 23'!R24</f>
        <v>Very Low</v>
      </c>
      <c r="I23" s="219" t="str">
        <f>'Area 23'!AE24</f>
        <v>Very Low</v>
      </c>
      <c r="J23" s="220" t="str">
        <f>'Area 23'!AK24</f>
        <v>Very Low</v>
      </c>
      <c r="K23" s="219" t="str">
        <f>'Area 23'!AX24</f>
        <v>High Priority Data Gap</v>
      </c>
      <c r="L23" s="220" t="str">
        <f>'Area 23'!BD24</f>
        <v>High Priority Data Gap</v>
      </c>
      <c r="M23" s="219" t="str">
        <f>'Area 24'!L24</f>
        <v>High Priority Data Gap</v>
      </c>
      <c r="N23" s="220" t="str">
        <f>'Area 24'!R24</f>
        <v>High Priority Data Gap</v>
      </c>
      <c r="O23" s="219" t="str">
        <f>'Area 24'!AF24</f>
        <v>High Priority Data Gap</v>
      </c>
      <c r="P23" s="220" t="str">
        <f>'Area 24'!AL24</f>
        <v>High Priority Data Gap</v>
      </c>
      <c r="Q23" s="219" t="str">
        <f>'Area 24'!BT24</f>
        <v>High Priority Data Gap</v>
      </c>
      <c r="R23" s="220" t="str">
        <f>'Area 24'!BZ24</f>
        <v>High Priority Data Gap</v>
      </c>
      <c r="S23" s="219" t="str">
        <f>'Area 24'!AZ24</f>
        <v>High Priority Data Gap</v>
      </c>
      <c r="T23" s="220" t="str">
        <f>'Area 24'!BF24</f>
        <v>High Priority Data Gap</v>
      </c>
      <c r="U23" s="219" t="str">
        <f>'Area 24'!CO24</f>
        <v>High Priority Data Gap</v>
      </c>
      <c r="V23" s="220" t="str">
        <f>'Area 24'!CU24</f>
        <v>High Priority Data Gap</v>
      </c>
      <c r="W23" s="219" t="str">
        <f>'Area 24'!DK24</f>
        <v>High Priority Data Gap</v>
      </c>
      <c r="X23" s="220" t="str">
        <f>'Area 24'!DQ24</f>
        <v>High Priority Data Gap</v>
      </c>
      <c r="Y23" s="219" t="str">
        <f>'Area 24'!EF24</f>
        <v>High Priority Data Gap</v>
      </c>
      <c r="Z23" s="219" t="str">
        <f>'Area 24'!EL24</f>
        <v>High Priority Data Gap</v>
      </c>
      <c r="AA23" s="219" t="str">
        <f>'Area 24'!FA24</f>
        <v>High Priority Data Gap</v>
      </c>
      <c r="AB23" s="220" t="str">
        <f>'Area 24'!FG24</f>
        <v>High Priority Data Gap</v>
      </c>
      <c r="AC23" s="219" t="str">
        <f>'Area 24'!FV24</f>
        <v>High Priority Data Gap</v>
      </c>
      <c r="AD23" s="220" t="str">
        <f>'Area 24'!GB24</f>
        <v>High Priority Data Gap</v>
      </c>
      <c r="AE23" s="219" t="str">
        <f>'Area 24'!GQ24</f>
        <v>Very Low</v>
      </c>
      <c r="AF23" s="220" t="str">
        <f>'Area 24'!GW24</f>
        <v>Very Low</v>
      </c>
      <c r="AG23" s="219" t="str">
        <f>'Area 25'!L23</f>
        <v>Very Low</v>
      </c>
      <c r="AH23" s="220" t="str">
        <f>'Area 25'!R23</f>
        <v>Very Low</v>
      </c>
      <c r="AI23" s="219" t="str">
        <f>'Area 25'!AE23</f>
        <v>Very Low</v>
      </c>
      <c r="AJ23" s="220" t="str">
        <f>'Area 25'!AK23</f>
        <v>Very Low</v>
      </c>
      <c r="AK23" s="219" t="str">
        <f>'Area 25'!AX23</f>
        <v>Low</v>
      </c>
      <c r="AL23" s="220" t="str">
        <f>'Area 25'!BD23</f>
        <v>Low</v>
      </c>
      <c r="AM23" s="388" t="str">
        <f>'Area 25'!BQ23</f>
        <v>Very Low</v>
      </c>
      <c r="AN23" s="220" t="str">
        <f>'Area 25'!BW23</f>
        <v>Very Low</v>
      </c>
      <c r="AO23" s="219" t="str">
        <f>'Area 25'!CJ23</f>
        <v>Very Low</v>
      </c>
      <c r="AP23" s="220" t="str">
        <f>'Area 25'!CP23</f>
        <v>Very Low</v>
      </c>
      <c r="AQ23" s="219" t="str">
        <f>'Area 25'!DC23</f>
        <v>Very Low</v>
      </c>
      <c r="AR23" s="220" t="str">
        <f>'Area 25'!DI23</f>
        <v>Very Low</v>
      </c>
      <c r="AS23" s="219" t="str">
        <f>'Area 26'!AE23</f>
        <v>Very Low</v>
      </c>
      <c r="AT23" s="221" t="str">
        <f>'Area 26'!AK23</f>
        <v>Very Low</v>
      </c>
      <c r="AU23" s="222" t="str">
        <f>'Area 26'!M23</f>
        <v>Very Low</v>
      </c>
      <c r="AV23" s="223" t="str">
        <f>'Area 26'!S23</f>
        <v>Very Low</v>
      </c>
      <c r="AW23" s="171">
        <f t="shared" si="5"/>
        <v>20</v>
      </c>
      <c r="AX23" s="171">
        <f t="shared" si="6"/>
        <v>0</v>
      </c>
      <c r="AY23" s="171">
        <f t="shared" si="7"/>
        <v>20</v>
      </c>
      <c r="AZ23" s="171">
        <f t="shared" si="8"/>
        <v>2</v>
      </c>
      <c r="BA23" s="171">
        <f t="shared" si="9"/>
        <v>2</v>
      </c>
      <c r="BB23" s="171">
        <f t="shared" si="10"/>
        <v>0</v>
      </c>
      <c r="BC23" s="171">
        <f t="shared" si="11"/>
        <v>0</v>
      </c>
      <c r="BD23" s="542">
        <f t="shared" si="0"/>
        <v>2</v>
      </c>
      <c r="BE23" s="171">
        <f t="shared" si="1"/>
        <v>0</v>
      </c>
      <c r="BF23" s="171">
        <f t="shared" si="2"/>
        <v>0</v>
      </c>
      <c r="BG23" s="171">
        <f t="shared" si="3"/>
        <v>0</v>
      </c>
      <c r="BH23" s="542">
        <f t="shared" si="4"/>
        <v>0</v>
      </c>
    </row>
    <row r="24" spans="1:60" s="4" customFormat="1" ht="84.75" customHeight="1">
      <c r="A24" s="152" t="s">
        <v>60</v>
      </c>
      <c r="B24" s="152" t="s">
        <v>54</v>
      </c>
      <c r="C24" s="165" t="s">
        <v>66</v>
      </c>
      <c r="D24" s="168">
        <v>21</v>
      </c>
      <c r="E24" s="219" t="str">
        <f>'Area 23'!BQ25</f>
        <v>Low</v>
      </c>
      <c r="F24" s="220" t="str">
        <f>'Area 23'!BW25</f>
        <v>Low</v>
      </c>
      <c r="G24" s="219" t="str">
        <f>'Area 23'!L25</f>
        <v>Very Low</v>
      </c>
      <c r="H24" s="220" t="str">
        <f>'Area 23'!R25</f>
        <v>Low</v>
      </c>
      <c r="I24" s="219" t="str">
        <f>'Area 23'!AE25</f>
        <v>Very Low</v>
      </c>
      <c r="J24" s="220" t="str">
        <f>'Area 23'!AK25</f>
        <v>Very Low</v>
      </c>
      <c r="K24" s="219" t="str">
        <f>'Area 23'!AX25</f>
        <v>Low Priority Data Gap</v>
      </c>
      <c r="L24" s="220" t="str">
        <f>'Area 23'!BD25</f>
        <v>Low Priority Data Gap</v>
      </c>
      <c r="M24" s="219" t="str">
        <f>'Area 24'!L25</f>
        <v>Very Low</v>
      </c>
      <c r="N24" s="220" t="str">
        <f>'Area 24'!R25</f>
        <v>Very Low</v>
      </c>
      <c r="O24" s="219" t="str">
        <f>'Area 24'!AF25</f>
        <v>Very Low</v>
      </c>
      <c r="P24" s="220" t="str">
        <f>'Area 24'!AL25</f>
        <v>Very Low</v>
      </c>
      <c r="Q24" s="219" t="str">
        <f>'Area 24'!BT25</f>
        <v>Very Low</v>
      </c>
      <c r="R24" s="220" t="str">
        <f>'Area 24'!BZ25</f>
        <v>Very Low</v>
      </c>
      <c r="S24" s="219" t="str">
        <f>'Area 24'!AZ25</f>
        <v>Very Low</v>
      </c>
      <c r="T24" s="220" t="str">
        <f>'Area 24'!BF25</f>
        <v>Very Low</v>
      </c>
      <c r="U24" s="219" t="str">
        <f>'Area 24'!CO25</f>
        <v>Very Low</v>
      </c>
      <c r="V24" s="220" t="str">
        <f>'Area 24'!CU25</f>
        <v>Low</v>
      </c>
      <c r="W24" s="219" t="str">
        <f>'Area 24'!DK25</f>
        <v>Very Low</v>
      </c>
      <c r="X24" s="220" t="str">
        <f>'Area 24'!DQ25</f>
        <v>Very Low</v>
      </c>
      <c r="Y24" s="219" t="str">
        <f>'Area 24'!EF25</f>
        <v>Very Low</v>
      </c>
      <c r="Z24" s="219" t="str">
        <f>'Area 24'!EL25</f>
        <v>Very Low</v>
      </c>
      <c r="AA24" s="219" t="str">
        <f>'Area 24'!FA25</f>
        <v>Very Low</v>
      </c>
      <c r="AB24" s="220" t="str">
        <f>'Area 24'!FG25</f>
        <v>Very Low</v>
      </c>
      <c r="AC24" s="219" t="str">
        <f>'Area 24'!FV25</f>
        <v>Very Low</v>
      </c>
      <c r="AD24" s="220" t="str">
        <f>'Area 24'!GB25</f>
        <v>Very Low</v>
      </c>
      <c r="AE24" s="219" t="str">
        <f>'Area 24'!GQ25</f>
        <v>Very Low</v>
      </c>
      <c r="AF24" s="220" t="str">
        <f>'Area 24'!GW25</f>
        <v>Very Low</v>
      </c>
      <c r="AG24" s="219" t="str">
        <f>'Area 25'!L24</f>
        <v>High Priority Data Gap</v>
      </c>
      <c r="AH24" s="220" t="str">
        <f>'Area 25'!R24</f>
        <v>High Priority Data Gap</v>
      </c>
      <c r="AI24" s="219" t="str">
        <f>'Area 25'!AE24</f>
        <v>High Priority Data Gap</v>
      </c>
      <c r="AJ24" s="220" t="str">
        <f>'Area 25'!AK24</f>
        <v>High Priority Data Gap</v>
      </c>
      <c r="AK24" s="219" t="str">
        <f>'Area 25'!AX24</f>
        <v>High Priority Data Gap</v>
      </c>
      <c r="AL24" s="220" t="str">
        <f>'Area 25'!BD24</f>
        <v>High Priority Data Gap</v>
      </c>
      <c r="AM24" s="388" t="str">
        <f>'Area 25'!BQ24</f>
        <v>High Priority Data Gap</v>
      </c>
      <c r="AN24" s="220" t="str">
        <f>'Area 25'!BW24</f>
        <v>High Priority Data Gap</v>
      </c>
      <c r="AO24" s="219" t="str">
        <f>'Area 25'!CJ24</f>
        <v>High Priority Data Gap</v>
      </c>
      <c r="AP24" s="220" t="str">
        <f>'Area 25'!CP24</f>
        <v>High Priority Data Gap</v>
      </c>
      <c r="AQ24" s="219" t="str">
        <f>'Area 25'!DC24</f>
        <v>High Priority Data Gap</v>
      </c>
      <c r="AR24" s="220" t="str">
        <f>'Area 25'!DI24</f>
        <v>High Priority Data Gap</v>
      </c>
      <c r="AS24" s="219" t="str">
        <f>'Area 26'!AE24</f>
        <v>Moderate</v>
      </c>
      <c r="AT24" s="221" t="str">
        <f>'Area 26'!AK24</f>
        <v>High</v>
      </c>
      <c r="AU24" s="222" t="str">
        <f>'Area 26'!M24</f>
        <v>Moderate</v>
      </c>
      <c r="AV24" s="223" t="str">
        <f>'Area 26'!S24</f>
        <v>High</v>
      </c>
      <c r="AW24" s="171">
        <f t="shared" si="5"/>
        <v>12</v>
      </c>
      <c r="AX24" s="171">
        <f t="shared" si="6"/>
        <v>2</v>
      </c>
      <c r="AY24" s="171">
        <f t="shared" si="7"/>
        <v>22</v>
      </c>
      <c r="AZ24" s="171">
        <f t="shared" si="8"/>
        <v>4</v>
      </c>
      <c r="BA24" s="171">
        <f t="shared" si="9"/>
        <v>2</v>
      </c>
      <c r="BB24" s="171">
        <f t="shared" si="10"/>
        <v>2</v>
      </c>
      <c r="BC24" s="171">
        <f t="shared" si="11"/>
        <v>0</v>
      </c>
      <c r="BD24" s="542">
        <f t="shared" si="0"/>
        <v>4</v>
      </c>
      <c r="BE24" s="171">
        <f t="shared" si="1"/>
        <v>2</v>
      </c>
      <c r="BF24" s="171">
        <f t="shared" si="2"/>
        <v>2</v>
      </c>
      <c r="BG24" s="171">
        <f t="shared" si="3"/>
        <v>0</v>
      </c>
      <c r="BH24" s="542">
        <f t="shared" si="4"/>
        <v>4</v>
      </c>
    </row>
    <row r="25" spans="1:60" s="4" customFormat="1" ht="84.75" customHeight="1">
      <c r="A25" s="152" t="s">
        <v>60</v>
      </c>
      <c r="B25" s="152"/>
      <c r="C25" s="169" t="s">
        <v>67</v>
      </c>
      <c r="D25" s="168" t="s">
        <v>68</v>
      </c>
      <c r="E25" s="219" t="str">
        <f>'Area 23'!BQ26</f>
        <v>Moderate</v>
      </c>
      <c r="F25" s="220" t="str">
        <f>'Area 23'!BW26</f>
        <v>Moderate</v>
      </c>
      <c r="G25" s="219" t="str">
        <f>'Area 23'!L26</f>
        <v>High Priority Data Gap</v>
      </c>
      <c r="H25" s="220" t="str">
        <f>'Area 23'!R26</f>
        <v>High Priority Data Gap</v>
      </c>
      <c r="I25" s="219" t="str">
        <f>'Area 23'!AE26</f>
        <v>High Priority Data Gap</v>
      </c>
      <c r="J25" s="220" t="str">
        <f>'Area 23'!AK26</f>
        <v>High Priority Data Gap</v>
      </c>
      <c r="K25" s="219" t="str">
        <f>'Area 23'!AX26</f>
        <v>High Priority Data Gap</v>
      </c>
      <c r="L25" s="220" t="str">
        <f>'Area 23'!BD26</f>
        <v>High Priority Data Gap</v>
      </c>
      <c r="M25" s="219" t="str">
        <f>'Area 24'!L26</f>
        <v>High Priority Data Gap</v>
      </c>
      <c r="N25" s="220" t="str">
        <f>'Area 24'!R26</f>
        <v>High Priority Data Gap</v>
      </c>
      <c r="O25" s="219" t="str">
        <f>'Area 24'!AF26</f>
        <v>High Priority Data Gap</v>
      </c>
      <c r="P25" s="220" t="str">
        <f>'Area 24'!AL26</f>
        <v>High Priority Data Gap</v>
      </c>
      <c r="Q25" s="219" t="str">
        <f>'Area 24'!BT26</f>
        <v>High Priority Data Gap</v>
      </c>
      <c r="R25" s="220" t="str">
        <f>'Area 24'!BZ26</f>
        <v>High Priority Data Gap</v>
      </c>
      <c r="S25" s="219" t="str">
        <f>'Area 24'!AZ26</f>
        <v>High Priority Data Gap</v>
      </c>
      <c r="T25" s="220" t="str">
        <f>'Area 24'!BF26</f>
        <v>High Priority Data Gap</v>
      </c>
      <c r="U25" s="219" t="str">
        <f>'Area 24'!CO26</f>
        <v>High Priority Data Gap</v>
      </c>
      <c r="V25" s="220" t="str">
        <f>'Area 24'!CU26</f>
        <v>High Priority Data Gap</v>
      </c>
      <c r="W25" s="219" t="str">
        <f>'Area 24'!DK26</f>
        <v>Very Low</v>
      </c>
      <c r="X25" s="220" t="str">
        <f>'Area 24'!DQ26</f>
        <v>Very Low</v>
      </c>
      <c r="Y25" s="219" t="str">
        <f>'Area 24'!EF26</f>
        <v>Very High</v>
      </c>
      <c r="Z25" s="219" t="str">
        <f>'Area 24'!EL26</f>
        <v>Very High</v>
      </c>
      <c r="AA25" s="219" t="str">
        <f>'Area 24'!FA26</f>
        <v>Very High</v>
      </c>
      <c r="AB25" s="220" t="str">
        <f>'Area 24'!FG26</f>
        <v>Very High</v>
      </c>
      <c r="AC25" s="219" t="str">
        <f>'Area 24'!FV26</f>
        <v>High Priority Data Gap</v>
      </c>
      <c r="AD25" s="220" t="str">
        <f>'Area 24'!GB26</f>
        <v>High Priority Data Gap</v>
      </c>
      <c r="AE25" s="219" t="str">
        <f>'Area 24'!GQ26</f>
        <v>High Priority Data Gap</v>
      </c>
      <c r="AF25" s="220" t="str">
        <f>'Area 24'!GW26</f>
        <v>High Priority Data Gap</v>
      </c>
      <c r="AG25" s="219" t="str">
        <f>'Area 25'!L25</f>
        <v>High Priority Data Gap</v>
      </c>
      <c r="AH25" s="220" t="str">
        <f>'Area 25'!R25</f>
        <v>High Priority Data Gap</v>
      </c>
      <c r="AI25" s="219" t="str">
        <f>'Area 25'!AE25</f>
        <v>High Priority Data Gap</v>
      </c>
      <c r="AJ25" s="220" t="str">
        <f>'Area 25'!AK25</f>
        <v>High Priority Data Gap</v>
      </c>
      <c r="AK25" s="219" t="str">
        <f>'Area 25'!AX25</f>
        <v>High Priority Data Gap</v>
      </c>
      <c r="AL25" s="220" t="str">
        <f>'Area 25'!BD25</f>
        <v>High Priority Data Gap</v>
      </c>
      <c r="AM25" s="388" t="str">
        <f>'Area 25'!BQ25</f>
        <v>High Priority Data Gap</v>
      </c>
      <c r="AN25" s="220" t="str">
        <f>'Area 25'!BW25</f>
        <v>High Priority Data Gap</v>
      </c>
      <c r="AO25" s="219" t="str">
        <f>'Area 25'!CJ25</f>
        <v>High Priority Data Gap</v>
      </c>
      <c r="AP25" s="220" t="str">
        <f>'Area 25'!CP25</f>
        <v>High Priority Data Gap</v>
      </c>
      <c r="AQ25" s="219" t="str">
        <f>'Area 25'!DC25</f>
        <v>High Priority Data Gap</v>
      </c>
      <c r="AR25" s="220" t="str">
        <f>'Area 25'!DI25</f>
        <v>High Priority Data Gap</v>
      </c>
      <c r="AS25" s="219" t="str">
        <f>'Area 26'!AE25</f>
        <v>Very High</v>
      </c>
      <c r="AT25" s="221" t="str">
        <f>'Area 26'!AK25</f>
        <v>Very High</v>
      </c>
      <c r="AU25" s="222" t="str">
        <f>'Area 26'!M25</f>
        <v>Very High</v>
      </c>
      <c r="AV25" s="223" t="str">
        <f>'Area 26'!S25</f>
        <v>Very High</v>
      </c>
      <c r="AW25" s="171">
        <f t="shared" si="5"/>
        <v>32</v>
      </c>
      <c r="AX25" s="171">
        <f t="shared" si="6"/>
        <v>0</v>
      </c>
      <c r="AY25" s="171">
        <f t="shared" si="7"/>
        <v>2</v>
      </c>
      <c r="AZ25" s="171">
        <f t="shared" si="8"/>
        <v>0</v>
      </c>
      <c r="BA25" s="171">
        <f t="shared" si="9"/>
        <v>2</v>
      </c>
      <c r="BB25" s="171">
        <f t="shared" si="10"/>
        <v>0</v>
      </c>
      <c r="BC25" s="171">
        <f t="shared" si="11"/>
        <v>8</v>
      </c>
      <c r="BD25" s="542">
        <f t="shared" si="0"/>
        <v>10</v>
      </c>
      <c r="BE25" s="171">
        <f t="shared" si="1"/>
        <v>0</v>
      </c>
      <c r="BF25" s="171">
        <f t="shared" si="2"/>
        <v>0</v>
      </c>
      <c r="BG25" s="171">
        <f t="shared" si="3"/>
        <v>8</v>
      </c>
      <c r="BH25" s="542">
        <f t="shared" si="4"/>
        <v>8</v>
      </c>
    </row>
    <row r="26" spans="1:60" s="4" customFormat="1" ht="84.75" customHeight="1">
      <c r="A26" s="152" t="s">
        <v>60</v>
      </c>
      <c r="B26" s="152" t="s">
        <v>54</v>
      </c>
      <c r="C26" s="165" t="s">
        <v>69</v>
      </c>
      <c r="D26" s="168" t="s">
        <v>70</v>
      </c>
      <c r="E26" s="219" t="str">
        <f>'Area 23'!BQ27</f>
        <v>Low Priority Data Gap</v>
      </c>
      <c r="F26" s="220" t="str">
        <f>'Area 23'!BW27</f>
        <v>Low Priority Data Gap</v>
      </c>
      <c r="G26" s="219" t="str">
        <f>'Area 23'!L27</f>
        <v>Low Priority Data Gap</v>
      </c>
      <c r="H26" s="220" t="str">
        <f>'Area 23'!R27</f>
        <v>Low Priority Data Gap</v>
      </c>
      <c r="I26" s="219" t="str">
        <f>'Area 23'!AE27</f>
        <v>Low Priority Data Gap</v>
      </c>
      <c r="J26" s="220" t="str">
        <f>'Area 23'!AK27</f>
        <v>Low Priority Data Gap</v>
      </c>
      <c r="K26" s="219" t="str">
        <f>'Area 23'!AX27</f>
        <v>Low Priority Data Gap</v>
      </c>
      <c r="L26" s="220" t="str">
        <f>'Area 23'!BD27</f>
        <v>Low Priority Data Gap</v>
      </c>
      <c r="M26" s="219" t="str">
        <f>'Area 24'!L27</f>
        <v>Low Priority Data Gap</v>
      </c>
      <c r="N26" s="220" t="str">
        <f>'Area 24'!R27</f>
        <v>Low Priority Data Gap</v>
      </c>
      <c r="O26" s="219" t="str">
        <f>'Area 24'!AF27</f>
        <v>Low Priority Data Gap</v>
      </c>
      <c r="P26" s="220" t="str">
        <f>'Area 24'!AL27</f>
        <v>Low Priority Data Gap</v>
      </c>
      <c r="Q26" s="219" t="str">
        <f>'Area 24'!BT27</f>
        <v>Low Priority Data Gap</v>
      </c>
      <c r="R26" s="220" t="str">
        <f>'Area 24'!BZ27</f>
        <v>Low Priority Data Gap</v>
      </c>
      <c r="S26" s="219" t="str">
        <f>'Area 24'!AZ27</f>
        <v>Low Priority Data Gap</v>
      </c>
      <c r="T26" s="220" t="str">
        <f>'Area 24'!BF27</f>
        <v>Low Priority Data Gap</v>
      </c>
      <c r="U26" s="219" t="str">
        <f>'Area 24'!CO27</f>
        <v>Low Priority Data Gap</v>
      </c>
      <c r="V26" s="220" t="str">
        <f>'Area 24'!CU27</f>
        <v>Low Priority Data Gap</v>
      </c>
      <c r="W26" s="219" t="str">
        <f>'Area 24'!DK27</f>
        <v>Low Priority Data Gap</v>
      </c>
      <c r="X26" s="220" t="str">
        <f>'Area 24'!DQ27</f>
        <v>Low Priority Data Gap</v>
      </c>
      <c r="Y26" s="219" t="str">
        <f>'Area 24'!EF27</f>
        <v>Low Priority Data Gap</v>
      </c>
      <c r="Z26" s="219" t="str">
        <f>'Area 24'!EL27</f>
        <v>Low Priority Data Gap</v>
      </c>
      <c r="AA26" s="219" t="str">
        <f>'Area 24'!FA27</f>
        <v>Low Priority Data Gap</v>
      </c>
      <c r="AB26" s="220" t="str">
        <f>'Area 24'!FG27</f>
        <v>Low Priority Data Gap</v>
      </c>
      <c r="AC26" s="219" t="str">
        <f>'Area 24'!FV27</f>
        <v>Low Priority Data Gap</v>
      </c>
      <c r="AD26" s="220" t="str">
        <f>'Area 24'!GB27</f>
        <v>Low Priority Data Gap</v>
      </c>
      <c r="AE26" s="219" t="str">
        <f>'Area 24'!GQ27</f>
        <v>Low Priority Data Gap</v>
      </c>
      <c r="AF26" s="220" t="str">
        <f>'Area 24'!GW27</f>
        <v>Low Priority Data Gap</v>
      </c>
      <c r="AG26" s="219" t="str">
        <f>'Area 25'!L26</f>
        <v>Low Priority Data Gap</v>
      </c>
      <c r="AH26" s="220" t="str">
        <f>'Area 25'!R26</f>
        <v>Low Priority Data Gap</v>
      </c>
      <c r="AI26" s="219" t="str">
        <f>'Area 25'!AE26</f>
        <v>Low Priority Data Gap</v>
      </c>
      <c r="AJ26" s="220" t="str">
        <f>'Area 25'!AK26</f>
        <v>Low Priority Data Gap</v>
      </c>
      <c r="AK26" s="219" t="str">
        <f>'Area 25'!AX26</f>
        <v>Low Priority Data Gap</v>
      </c>
      <c r="AL26" s="220" t="str">
        <f>'Area 25'!BD26</f>
        <v>Low Priority Data Gap</v>
      </c>
      <c r="AM26" s="388" t="str">
        <f>'Area 25'!BQ26</f>
        <v>Low Priority Data Gap</v>
      </c>
      <c r="AN26" s="220" t="str">
        <f>'Area 25'!BW26</f>
        <v>Low Priority Data Gap</v>
      </c>
      <c r="AO26" s="219" t="str">
        <f>'Area 25'!CJ26</f>
        <v>Low Priority Data Gap</v>
      </c>
      <c r="AP26" s="220" t="str">
        <f>'Area 25'!CP26</f>
        <v>Low Priority Data Gap</v>
      </c>
      <c r="AQ26" s="219" t="str">
        <f>'Area 25'!DC26</f>
        <v>Low Priority Data Gap</v>
      </c>
      <c r="AR26" s="220" t="str">
        <f>'Area 25'!DI26</f>
        <v>Low Priority Data Gap</v>
      </c>
      <c r="AS26" s="219" t="str">
        <f>'Area 26'!AE26</f>
        <v>Low Priority Data Gap</v>
      </c>
      <c r="AT26" s="221" t="str">
        <f>'Area 26'!AK26</f>
        <v>Low Priority Data Gap</v>
      </c>
      <c r="AU26" s="222" t="str">
        <f>'Area 26'!M26</f>
        <v>Low Priority Data Gap</v>
      </c>
      <c r="AV26" s="223" t="str">
        <f>'Area 26'!S26</f>
        <v>Low Priority Data Gap</v>
      </c>
      <c r="AW26" s="171">
        <f t="shared" si="5"/>
        <v>0</v>
      </c>
      <c r="AX26" s="171">
        <f t="shared" si="6"/>
        <v>44</v>
      </c>
      <c r="AY26" s="171">
        <f t="shared" si="7"/>
        <v>0</v>
      </c>
      <c r="AZ26" s="171">
        <f t="shared" si="8"/>
        <v>0</v>
      </c>
      <c r="BA26" s="171">
        <f t="shared" si="9"/>
        <v>0</v>
      </c>
      <c r="BB26" s="171">
        <f t="shared" si="10"/>
        <v>0</v>
      </c>
      <c r="BC26" s="171">
        <f t="shared" si="11"/>
        <v>0</v>
      </c>
      <c r="BD26" s="542">
        <f t="shared" si="0"/>
        <v>0</v>
      </c>
      <c r="BE26" s="171">
        <f t="shared" si="1"/>
        <v>0</v>
      </c>
      <c r="BF26" s="171">
        <f t="shared" si="2"/>
        <v>0</v>
      </c>
      <c r="BG26" s="171">
        <f t="shared" si="3"/>
        <v>0</v>
      </c>
      <c r="BH26" s="542">
        <f t="shared" si="4"/>
        <v>0</v>
      </c>
    </row>
    <row r="27" spans="1:60" ht="84.75" customHeight="1">
      <c r="A27" s="152" t="s">
        <v>60</v>
      </c>
      <c r="B27" s="152" t="s">
        <v>54</v>
      </c>
      <c r="C27" s="165" t="s">
        <v>71</v>
      </c>
      <c r="D27" s="168">
        <v>24</v>
      </c>
      <c r="E27" s="219" t="str">
        <f>'Area 23'!BQ28</f>
        <v>Low Priority Data Gap</v>
      </c>
      <c r="F27" s="220" t="str">
        <f>'Area 23'!BW28</f>
        <v>Low Priority Data Gap</v>
      </c>
      <c r="G27" s="219" t="str">
        <f>'Area 23'!L28</f>
        <v>Low Priority Data Gap</v>
      </c>
      <c r="H27" s="220" t="str">
        <f>'Area 23'!R28</f>
        <v>Low Priority Data Gap</v>
      </c>
      <c r="I27" s="219" t="str">
        <f>'Area 23'!AE28</f>
        <v>Low Priority Data Gap</v>
      </c>
      <c r="J27" s="220" t="str">
        <f>'Area 23'!AK28</f>
        <v>Low Priority Data Gap</v>
      </c>
      <c r="K27" s="219" t="str">
        <f>'Area 23'!AX28</f>
        <v>Low Priority Data Gap</v>
      </c>
      <c r="L27" s="220" t="str">
        <f>'Area 23'!BD28</f>
        <v>Low Priority Data Gap</v>
      </c>
      <c r="M27" s="219" t="str">
        <f>'Area 24'!L28</f>
        <v>Low Priority Data Gap</v>
      </c>
      <c r="N27" s="220" t="str">
        <f>'Area 24'!R28</f>
        <v>Low Priority Data Gap</v>
      </c>
      <c r="O27" s="219" t="str">
        <f>'Area 24'!AF28</f>
        <v>Low Priority Data Gap</v>
      </c>
      <c r="P27" s="220" t="str">
        <f>'Area 24'!AL28</f>
        <v>Low Priority Data Gap</v>
      </c>
      <c r="Q27" s="219" t="str">
        <f>'Area 24'!BT28</f>
        <v>Low Priority Data Gap</v>
      </c>
      <c r="R27" s="220" t="str">
        <f>'Area 24'!BZ28</f>
        <v>Low Priority Data Gap</v>
      </c>
      <c r="S27" s="219" t="str">
        <f>'Area 24'!AZ28</f>
        <v>Low Priority Data Gap</v>
      </c>
      <c r="T27" s="220" t="str">
        <f>'Area 24'!BF28</f>
        <v>Low Priority Data Gap</v>
      </c>
      <c r="U27" s="219" t="str">
        <f>'Area 24'!CO28</f>
        <v>Low Priority Data Gap</v>
      </c>
      <c r="V27" s="220" t="str">
        <f>'Area 24'!CU28</f>
        <v>Low Priority Data Gap</v>
      </c>
      <c r="W27" s="219" t="str">
        <f>'Area 24'!DK28</f>
        <v>Low Priority Data Gap</v>
      </c>
      <c r="X27" s="220" t="str">
        <f>'Area 24'!DQ28</f>
        <v>Low Priority Data Gap</v>
      </c>
      <c r="Y27" s="219" t="str">
        <f>'Area 24'!EF28</f>
        <v>Low Priority Data Gap</v>
      </c>
      <c r="Z27" s="219" t="str">
        <f>'Area 24'!EL28</f>
        <v>Low Priority Data Gap</v>
      </c>
      <c r="AA27" s="219" t="str">
        <f>'Area 24'!FA28</f>
        <v>Low Priority Data Gap</v>
      </c>
      <c r="AB27" s="220" t="str">
        <f>'Area 24'!FG28</f>
        <v>Low Priority Data Gap</v>
      </c>
      <c r="AC27" s="219" t="str">
        <f>'Area 24'!FV28</f>
        <v>Low Priority Data Gap</v>
      </c>
      <c r="AD27" s="220" t="str">
        <f>'Area 24'!GB28</f>
        <v>Low Priority Data Gap</v>
      </c>
      <c r="AE27" s="219" t="str">
        <f>'Area 24'!GQ28</f>
        <v>Low Priority Data Gap</v>
      </c>
      <c r="AF27" s="220" t="str">
        <f>'Area 24'!GW28</f>
        <v>Low Priority Data Gap</v>
      </c>
      <c r="AG27" s="219" t="str">
        <f>'Area 25'!L27</f>
        <v>Low Priority Data Gap</v>
      </c>
      <c r="AH27" s="220" t="str">
        <f>'Area 25'!R27</f>
        <v>Low Priority Data Gap</v>
      </c>
      <c r="AI27" s="219" t="str">
        <f>'Area 25'!AE27</f>
        <v>Low Priority Data Gap</v>
      </c>
      <c r="AJ27" s="220" t="str">
        <f>'Area 25'!AK27</f>
        <v>Low Priority Data Gap</v>
      </c>
      <c r="AK27" s="219" t="str">
        <f>'Area 25'!AX27</f>
        <v>Low Priority Data Gap</v>
      </c>
      <c r="AL27" s="220" t="str">
        <f>'Area 25'!BD27</f>
        <v>Low Priority Data Gap</v>
      </c>
      <c r="AM27" s="388" t="str">
        <f>'Area 25'!BQ27</f>
        <v>Low Priority Data Gap</v>
      </c>
      <c r="AN27" s="220" t="str">
        <f>'Area 25'!BW27</f>
        <v>Low Priority Data Gap</v>
      </c>
      <c r="AO27" s="219" t="str">
        <f>'Area 25'!CJ27</f>
        <v>Low Priority Data Gap</v>
      </c>
      <c r="AP27" s="220" t="str">
        <f>'Area 25'!CP27</f>
        <v>Low Priority Data Gap</v>
      </c>
      <c r="AQ27" s="219" t="str">
        <f>'Area 25'!DC27</f>
        <v>Low Priority Data Gap</v>
      </c>
      <c r="AR27" s="220" t="str">
        <f>'Area 25'!DI27</f>
        <v>Low Priority Data Gap</v>
      </c>
      <c r="AS27" s="219" t="str">
        <f>'Area 26'!AE27</f>
        <v>Low Priority Data Gap</v>
      </c>
      <c r="AT27" s="221" t="str">
        <f>'Area 26'!AK27</f>
        <v>Low Priority Data Gap</v>
      </c>
      <c r="AU27" s="222" t="str">
        <f>'Area 26'!M27</f>
        <v>Low Priority Data Gap</v>
      </c>
      <c r="AV27" s="223" t="str">
        <f>'Area 26'!S27</f>
        <v>Low Priority Data Gap</v>
      </c>
      <c r="AW27" s="171">
        <f t="shared" si="5"/>
        <v>0</v>
      </c>
      <c r="AX27" s="171">
        <f t="shared" si="6"/>
        <v>44</v>
      </c>
      <c r="AY27" s="171">
        <f t="shared" si="7"/>
        <v>0</v>
      </c>
      <c r="AZ27" s="171">
        <f t="shared" si="8"/>
        <v>0</v>
      </c>
      <c r="BA27" s="171">
        <f t="shared" si="9"/>
        <v>0</v>
      </c>
      <c r="BB27" s="171">
        <f t="shared" si="10"/>
        <v>0</v>
      </c>
      <c r="BC27" s="171">
        <f t="shared" si="11"/>
        <v>0</v>
      </c>
      <c r="BD27" s="542">
        <f t="shared" si="0"/>
        <v>0</v>
      </c>
      <c r="BE27" s="171">
        <f t="shared" si="1"/>
        <v>0</v>
      </c>
      <c r="BF27" s="171">
        <f t="shared" si="2"/>
        <v>0</v>
      </c>
      <c r="BG27" s="171">
        <f t="shared" si="3"/>
        <v>0</v>
      </c>
      <c r="BH27" s="542">
        <f t="shared" si="4"/>
        <v>0</v>
      </c>
    </row>
    <row r="28" spans="1:60" ht="84.75" customHeight="1">
      <c r="A28" s="152" t="s">
        <v>60</v>
      </c>
      <c r="B28" s="152" t="s">
        <v>47</v>
      </c>
      <c r="C28" s="165" t="s">
        <v>72</v>
      </c>
      <c r="D28" s="168">
        <v>25</v>
      </c>
      <c r="E28" s="219" t="str">
        <f>'Area 23'!BQ29</f>
        <v>Low</v>
      </c>
      <c r="F28" s="220" t="str">
        <f>'Area 23'!BW29</f>
        <v>Low</v>
      </c>
      <c r="G28" s="219" t="str">
        <f>'Area 23'!L29</f>
        <v>High Priority Data Gap</v>
      </c>
      <c r="H28" s="220" t="str">
        <f>'Area 23'!R29</f>
        <v>High Priority Data Gap</v>
      </c>
      <c r="I28" s="219" t="str">
        <f>'Area 23'!AE29</f>
        <v>Moderate</v>
      </c>
      <c r="J28" s="220" t="str">
        <f>'Area 23'!AK29</f>
        <v>High</v>
      </c>
      <c r="K28" s="219" t="str">
        <f>'Area 23'!AX29</f>
        <v>Low</v>
      </c>
      <c r="L28" s="220" t="str">
        <f>'Area 23'!BD29</f>
        <v>Low</v>
      </c>
      <c r="M28" s="219" t="str">
        <f>'Area 24'!L29</f>
        <v>High Priority Data Gap</v>
      </c>
      <c r="N28" s="220" t="str">
        <f>'Area 24'!R29</f>
        <v>High Priority Data Gap</v>
      </c>
      <c r="O28" s="219" t="str">
        <f>'Area 24'!AF29</f>
        <v>High Priority Data Gap</v>
      </c>
      <c r="P28" s="220" t="str">
        <f>'Area 24'!AL29</f>
        <v>High Priority Data Gap</v>
      </c>
      <c r="Q28" s="219" t="str">
        <f>'Area 24'!BT29</f>
        <v>High Priority Data Gap</v>
      </c>
      <c r="R28" s="220" t="str">
        <f>'Area 24'!BZ29</f>
        <v>High Priority Data Gap</v>
      </c>
      <c r="S28" s="219" t="str">
        <f>'Area 24'!AZ29</f>
        <v>High Priority Data Gap</v>
      </c>
      <c r="T28" s="220" t="str">
        <f>'Area 24'!BF29</f>
        <v>High Priority Data Gap</v>
      </c>
      <c r="U28" s="219" t="str">
        <f>'Area 24'!CO29</f>
        <v>High</v>
      </c>
      <c r="V28" s="220" t="str">
        <f>'Area 24'!CU29</f>
        <v>Very High</v>
      </c>
      <c r="W28" s="219" t="str">
        <f>'Area 24'!DK29</f>
        <v>Very Low</v>
      </c>
      <c r="X28" s="220" t="str">
        <f>'Area 24'!DQ29</f>
        <v>Very Low</v>
      </c>
      <c r="Y28" s="219" t="str">
        <f>'Area 24'!EF29</f>
        <v>High Priority Data Gap</v>
      </c>
      <c r="Z28" s="219" t="str">
        <f>'Area 24'!EL29</f>
        <v>High Priority Data Gap</v>
      </c>
      <c r="AA28" s="219" t="str">
        <f>'Area 24'!FA29</f>
        <v>High Priority Data Gap</v>
      </c>
      <c r="AB28" s="220" t="str">
        <f>'Area 24'!FG29</f>
        <v>High Priority Data Gap</v>
      </c>
      <c r="AC28" s="219" t="str">
        <f>'Area 24'!FV29</f>
        <v>Moderate</v>
      </c>
      <c r="AD28" s="220" t="str">
        <f>'Area 24'!GB29</f>
        <v>Moderate</v>
      </c>
      <c r="AE28" s="219" t="str">
        <f>'Area 24'!GQ29</f>
        <v>High Priority Data Gap</v>
      </c>
      <c r="AF28" s="220" t="str">
        <f>'Area 24'!GW29</f>
        <v>High Priority Data Gap</v>
      </c>
      <c r="AG28" s="219" t="str">
        <f>'Area 25'!L28</f>
        <v>High Priority Data Gap</v>
      </c>
      <c r="AH28" s="220" t="str">
        <f>'Area 25'!R28</f>
        <v>High Priority Data Gap</v>
      </c>
      <c r="AI28" s="219" t="str">
        <f>'Area 25'!AE28</f>
        <v>High Priority Data Gap</v>
      </c>
      <c r="AJ28" s="220" t="str">
        <f>'Area 25'!AK28</f>
        <v>High Priority Data Gap</v>
      </c>
      <c r="AK28" s="219" t="str">
        <f>'Area 25'!AX28</f>
        <v>High Priority Data Gap</v>
      </c>
      <c r="AL28" s="220" t="str">
        <f>'Area 25'!BD28</f>
        <v>High Priority Data Gap</v>
      </c>
      <c r="AM28" s="388" t="str">
        <f>'Area 25'!BQ28</f>
        <v>High Priority Data Gap</v>
      </c>
      <c r="AN28" s="220" t="str">
        <f>'Area 25'!BW28</f>
        <v>High Priority Data Gap</v>
      </c>
      <c r="AO28" s="219" t="str">
        <f>'Area 25'!CJ28</f>
        <v>High Priority Data Gap</v>
      </c>
      <c r="AP28" s="220" t="str">
        <f>'Area 25'!CP28</f>
        <v>High Priority Data Gap</v>
      </c>
      <c r="AQ28" s="219" t="str">
        <f>'Area 25'!DC28</f>
        <v>Low Priority Data Gap</v>
      </c>
      <c r="AR28" s="220" t="str">
        <f>'Area 25'!DI28</f>
        <v>Low Priority Data Gap</v>
      </c>
      <c r="AS28" s="219" t="str">
        <f>'Area 26'!AE28</f>
        <v>Low Priority Data Gap</v>
      </c>
      <c r="AT28" s="221" t="str">
        <f>'Area 26'!AK28</f>
        <v>Low Priority Data Gap</v>
      </c>
      <c r="AU28" s="222" t="str">
        <f>'Area 26'!M28</f>
        <v>High Priority Data Gap</v>
      </c>
      <c r="AV28" s="223" t="str">
        <f>'Area 26'!S28</f>
        <v>High Priority Data Gap</v>
      </c>
      <c r="AW28" s="171">
        <f t="shared" si="5"/>
        <v>27</v>
      </c>
      <c r="AX28" s="171">
        <f t="shared" si="6"/>
        <v>4</v>
      </c>
      <c r="AY28" s="171">
        <f t="shared" si="7"/>
        <v>2</v>
      </c>
      <c r="AZ28" s="171">
        <f t="shared" si="8"/>
        <v>4</v>
      </c>
      <c r="BA28" s="171">
        <f t="shared" si="9"/>
        <v>3</v>
      </c>
      <c r="BB28" s="171">
        <f t="shared" si="10"/>
        <v>2</v>
      </c>
      <c r="BC28" s="171">
        <f t="shared" si="11"/>
        <v>1</v>
      </c>
      <c r="BD28" s="542">
        <f t="shared" si="0"/>
        <v>6</v>
      </c>
      <c r="BE28" s="171">
        <f t="shared" si="1"/>
        <v>3</v>
      </c>
      <c r="BF28" s="171">
        <f t="shared" si="2"/>
        <v>2</v>
      </c>
      <c r="BG28" s="171">
        <f t="shared" si="3"/>
        <v>1</v>
      </c>
      <c r="BH28" s="542">
        <f t="shared" si="4"/>
        <v>6</v>
      </c>
    </row>
    <row r="29" spans="1:60" ht="84.75" customHeight="1">
      <c r="A29" s="152" t="s">
        <v>60</v>
      </c>
      <c r="B29" s="152" t="s">
        <v>54</v>
      </c>
      <c r="C29" s="165" t="s">
        <v>73</v>
      </c>
      <c r="D29" s="168">
        <v>26</v>
      </c>
      <c r="E29" s="219" t="str">
        <f>'Area 23'!BQ30</f>
        <v>High Priority Data Gap</v>
      </c>
      <c r="F29" s="220" t="str">
        <f>'Area 23'!BW30</f>
        <v>High Priority Data Gap</v>
      </c>
      <c r="G29" s="219" t="str">
        <f>'Area 23'!L30</f>
        <v>High Priority Data Gap</v>
      </c>
      <c r="H29" s="220" t="str">
        <f>'Area 23'!R30</f>
        <v>High Priority Data Gap</v>
      </c>
      <c r="I29" s="219" t="str">
        <f>'Area 23'!AE30</f>
        <v>High Priority Data Gap</v>
      </c>
      <c r="J29" s="220" t="str">
        <f>'Area 23'!AK30</f>
        <v>High Priority Data Gap</v>
      </c>
      <c r="K29" s="219" t="str">
        <f>'Area 23'!AX30</f>
        <v>High Priority Data Gap</v>
      </c>
      <c r="L29" s="220" t="str">
        <f>'Area 23'!BD30</f>
        <v>High Priority Data Gap</v>
      </c>
      <c r="M29" s="219" t="str">
        <f>'Area 24'!L30</f>
        <v>High Priority Data Gap</v>
      </c>
      <c r="N29" s="220" t="str">
        <f>'Area 24'!R30</f>
        <v>High Priority Data Gap</v>
      </c>
      <c r="O29" s="219" t="str">
        <f>'Area 24'!AF30</f>
        <v>High Priority Data Gap</v>
      </c>
      <c r="P29" s="220" t="str">
        <f>'Area 24'!AL30</f>
        <v>High Priority Data Gap</v>
      </c>
      <c r="Q29" s="219" t="str">
        <f>'Area 24'!BT30</f>
        <v>High Priority Data Gap</v>
      </c>
      <c r="R29" s="220" t="str">
        <f>'Area 24'!BZ30</f>
        <v>High Priority Data Gap</v>
      </c>
      <c r="S29" s="219" t="str">
        <f>'Area 24'!AZ30</f>
        <v>High Priority Data Gap</v>
      </c>
      <c r="T29" s="220" t="str">
        <f>'Area 24'!BF30</f>
        <v>High Priority Data Gap</v>
      </c>
      <c r="U29" s="219" t="str">
        <f>'Area 24'!CO30</f>
        <v>High Priority Data Gap</v>
      </c>
      <c r="V29" s="220" t="str">
        <f>'Area 24'!CU30</f>
        <v>High Priority Data Gap</v>
      </c>
      <c r="W29" s="219" t="str">
        <f>'Area 24'!DK30</f>
        <v>High Priority Data Gap</v>
      </c>
      <c r="X29" s="220" t="str">
        <f>'Area 24'!DQ30</f>
        <v>High Priority Data Gap</v>
      </c>
      <c r="Y29" s="219" t="str">
        <f>'Area 24'!EF30</f>
        <v>High Priority Data Gap</v>
      </c>
      <c r="Z29" s="219" t="str">
        <f>'Area 24'!EL30</f>
        <v>High Priority Data Gap</v>
      </c>
      <c r="AA29" s="219" t="str">
        <f>'Area 24'!FA30</f>
        <v>High Priority Data Gap</v>
      </c>
      <c r="AB29" s="220" t="str">
        <f>'Area 24'!FG30</f>
        <v>High Priority Data Gap</v>
      </c>
      <c r="AC29" s="219" t="str">
        <f>'Area 24'!FV30</f>
        <v>High Priority Data Gap</v>
      </c>
      <c r="AD29" s="220" t="str">
        <f>'Area 24'!GB30</f>
        <v>High Priority Data Gap</v>
      </c>
      <c r="AE29" s="219" t="str">
        <f>'Area 24'!GQ30</f>
        <v>High Priority Data Gap</v>
      </c>
      <c r="AF29" s="220" t="str">
        <f>'Area 24'!GW30</f>
        <v>High Priority Data Gap</v>
      </c>
      <c r="AG29" s="219" t="str">
        <f>'Area 25'!L29</f>
        <v>Low Priority Data Gap</v>
      </c>
      <c r="AH29" s="220" t="str">
        <f>'Area 25'!R29</f>
        <v>Low Priority Data Gap</v>
      </c>
      <c r="AI29" s="219" t="str">
        <f>'Area 25'!AE29</f>
        <v>Low Priority Data Gap</v>
      </c>
      <c r="AJ29" s="220" t="str">
        <f>'Area 25'!AK29</f>
        <v>Low Priority Data Gap</v>
      </c>
      <c r="AK29" s="219" t="str">
        <f>'Area 25'!AX29</f>
        <v>Low Priority Data Gap</v>
      </c>
      <c r="AL29" s="220" t="str">
        <f>'Area 25'!BD29</f>
        <v>Low Priority Data Gap</v>
      </c>
      <c r="AM29" s="388" t="str">
        <f>'Area 25'!BQ29</f>
        <v>Low Priority Data Gap</v>
      </c>
      <c r="AN29" s="220" t="str">
        <f>'Area 25'!BW29</f>
        <v>Low Priority Data Gap</v>
      </c>
      <c r="AO29" s="219" t="str">
        <f>'Area 25'!CJ29</f>
        <v>Low Priority Data Gap</v>
      </c>
      <c r="AP29" s="220" t="str">
        <f>'Area 25'!CP29</f>
        <v>Low Priority Data Gap</v>
      </c>
      <c r="AQ29" s="219" t="str">
        <f>'Area 25'!DC29</f>
        <v>Low Priority Data Gap</v>
      </c>
      <c r="AR29" s="220" t="str">
        <f>'Area 25'!DI29</f>
        <v>Low Priority Data Gap</v>
      </c>
      <c r="AS29" s="219" t="str">
        <f>'Area 26'!AE29</f>
        <v>Low Priority Data Gap</v>
      </c>
      <c r="AT29" s="221" t="str">
        <f>'Area 26'!AK29</f>
        <v>Low Priority Data Gap</v>
      </c>
      <c r="AU29" s="222" t="str">
        <f>'Area 26'!M29</f>
        <v>Low Priority Data Gap</v>
      </c>
      <c r="AV29" s="223" t="str">
        <f>'Area 26'!S29</f>
        <v>Low Priority Data Gap</v>
      </c>
      <c r="AW29" s="171">
        <f t="shared" si="5"/>
        <v>28</v>
      </c>
      <c r="AX29" s="171">
        <f t="shared" si="6"/>
        <v>16</v>
      </c>
      <c r="AY29" s="171">
        <f t="shared" si="7"/>
        <v>0</v>
      </c>
      <c r="AZ29" s="171">
        <f t="shared" si="8"/>
        <v>0</v>
      </c>
      <c r="BA29" s="171">
        <f t="shared" si="9"/>
        <v>0</v>
      </c>
      <c r="BB29" s="171">
        <f t="shared" si="10"/>
        <v>0</v>
      </c>
      <c r="BC29" s="171">
        <f t="shared" si="11"/>
        <v>0</v>
      </c>
      <c r="BD29" s="542">
        <f t="shared" si="0"/>
        <v>0</v>
      </c>
      <c r="BE29" s="171">
        <f t="shared" si="1"/>
        <v>0</v>
      </c>
      <c r="BF29" s="171">
        <f t="shared" si="2"/>
        <v>0</v>
      </c>
      <c r="BG29" s="171">
        <f t="shared" si="3"/>
        <v>0</v>
      </c>
      <c r="BH29" s="542">
        <f t="shared" si="4"/>
        <v>0</v>
      </c>
    </row>
    <row r="30" spans="1:60" ht="84.75" customHeight="1">
      <c r="A30" s="152" t="s">
        <v>60</v>
      </c>
      <c r="B30" s="152" t="s">
        <v>54</v>
      </c>
      <c r="C30" s="165" t="s">
        <v>74</v>
      </c>
      <c r="D30" s="168">
        <v>27</v>
      </c>
      <c r="E30" s="219" t="str">
        <f>'Area 23'!BQ31</f>
        <v>High Priority Data Gap</v>
      </c>
      <c r="F30" s="220" t="str">
        <f>'Area 23'!BW31</f>
        <v>High Priority Data Gap</v>
      </c>
      <c r="G30" s="219" t="str">
        <f>'Area 23'!L31</f>
        <v>High Priority Data Gap</v>
      </c>
      <c r="H30" s="220" t="str">
        <f>'Area 23'!R31</f>
        <v>High Priority Data Gap</v>
      </c>
      <c r="I30" s="219" t="str">
        <f>'Area 23'!AE31</f>
        <v>Low Priority Data Gap</v>
      </c>
      <c r="J30" s="220" t="str">
        <f>'Area 23'!AK31</f>
        <v>Low Priority Data Gap</v>
      </c>
      <c r="K30" s="219" t="str">
        <f>'Area 23'!AX31</f>
        <v>High Priority Data Gap</v>
      </c>
      <c r="L30" s="220" t="str">
        <f>'Area 23'!BD31</f>
        <v>High Priority Data Gap</v>
      </c>
      <c r="M30" s="219" t="str">
        <f>'Area 24'!L31</f>
        <v>High Priority Data Gap</v>
      </c>
      <c r="N30" s="220" t="str">
        <f>'Area 24'!R31</f>
        <v>High Priority Data Gap</v>
      </c>
      <c r="O30" s="219" t="str">
        <f>'Area 24'!AF31</f>
        <v>High Priority Data Gap</v>
      </c>
      <c r="P30" s="220" t="str">
        <f>'Area 24'!AL31</f>
        <v>High Priority Data Gap</v>
      </c>
      <c r="Q30" s="219" t="str">
        <f>'Area 24'!BT31</f>
        <v>High Priority Data Gap</v>
      </c>
      <c r="R30" s="220" t="str">
        <f>'Area 24'!BZ31</f>
        <v>High Priority Data Gap</v>
      </c>
      <c r="S30" s="219" t="str">
        <f>'Area 24'!AZ31</f>
        <v>High Priority Data Gap</v>
      </c>
      <c r="T30" s="220" t="str">
        <f>'Area 24'!BF31</f>
        <v>High Priority Data Gap</v>
      </c>
      <c r="U30" s="219" t="str">
        <f>'Area 24'!CO31</f>
        <v>High Priority Data Gap</v>
      </c>
      <c r="V30" s="220" t="str">
        <f>'Area 24'!CU31</f>
        <v>High Priority Data Gap</v>
      </c>
      <c r="W30" s="219" t="str">
        <f>'Area 24'!DK31</f>
        <v>High Priority Data Gap</v>
      </c>
      <c r="X30" s="220" t="str">
        <f>'Area 24'!DQ31</f>
        <v>High Priority Data Gap</v>
      </c>
      <c r="Y30" s="219" t="str">
        <f>'Area 24'!EF31</f>
        <v>High Priority Data Gap</v>
      </c>
      <c r="Z30" s="219" t="str">
        <f>'Area 24'!EL31</f>
        <v>High Priority Data Gap</v>
      </c>
      <c r="AA30" s="219" t="str">
        <f>'Area 24'!FA31</f>
        <v>High Priority Data Gap</v>
      </c>
      <c r="AB30" s="220" t="str">
        <f>'Area 24'!FG31</f>
        <v>High Priority Data Gap</v>
      </c>
      <c r="AC30" s="219" t="str">
        <f>'Area 24'!FV31</f>
        <v>High Priority Data Gap</v>
      </c>
      <c r="AD30" s="220" t="str">
        <f>'Area 24'!GB31</f>
        <v>High Priority Data Gap</v>
      </c>
      <c r="AE30" s="219" t="str">
        <f>'Area 24'!GQ31</f>
        <v>High Priority Data Gap</v>
      </c>
      <c r="AF30" s="220" t="str">
        <f>'Area 24'!GW31</f>
        <v>High Priority Data Gap</v>
      </c>
      <c r="AG30" s="219" t="str">
        <f>'Area 25'!L30</f>
        <v>Low Priority Data Gap</v>
      </c>
      <c r="AH30" s="220" t="str">
        <f>'Area 25'!R30</f>
        <v>Low Priority Data Gap</v>
      </c>
      <c r="AI30" s="219" t="str">
        <f>'Area 25'!AE30</f>
        <v>Low Priority Data Gap</v>
      </c>
      <c r="AJ30" s="220" t="str">
        <f>'Area 25'!AK30</f>
        <v>Low Priority Data Gap</v>
      </c>
      <c r="AK30" s="219" t="str">
        <f>'Area 25'!AX30</f>
        <v>Low Priority Data Gap</v>
      </c>
      <c r="AL30" s="220" t="str">
        <f>'Area 25'!BD30</f>
        <v>Low Priority Data Gap</v>
      </c>
      <c r="AM30" s="388" t="str">
        <f>'Area 25'!BQ30</f>
        <v>Low Priority Data Gap</v>
      </c>
      <c r="AN30" s="220" t="str">
        <f>'Area 25'!BW30</f>
        <v>Low Priority Data Gap</v>
      </c>
      <c r="AO30" s="219" t="str">
        <f>'Area 25'!CJ30</f>
        <v>Low Priority Data Gap</v>
      </c>
      <c r="AP30" s="220" t="str">
        <f>'Area 25'!CP30</f>
        <v>Low Priority Data Gap</v>
      </c>
      <c r="AQ30" s="219" t="str">
        <f>'Area 25'!DC30</f>
        <v>Low Priority Data Gap</v>
      </c>
      <c r="AR30" s="220" t="str">
        <f>'Area 25'!DI30</f>
        <v>Low Priority Data Gap</v>
      </c>
      <c r="AS30" s="219" t="str">
        <f>'Area 26'!AE30</f>
        <v>Low Priority Data Gap</v>
      </c>
      <c r="AT30" s="221" t="str">
        <f>'Area 26'!AK30</f>
        <v>Low Priority Data Gap</v>
      </c>
      <c r="AU30" s="222" t="str">
        <f>'Area 26'!M30</f>
        <v>Low Priority Data Gap</v>
      </c>
      <c r="AV30" s="223" t="str">
        <f>'Area 26'!S30</f>
        <v>Low Priority Data Gap</v>
      </c>
      <c r="AW30" s="171">
        <f t="shared" si="5"/>
        <v>26</v>
      </c>
      <c r="AX30" s="171">
        <f t="shared" si="6"/>
        <v>18</v>
      </c>
      <c r="AY30" s="171">
        <f t="shared" si="7"/>
        <v>0</v>
      </c>
      <c r="AZ30" s="171">
        <f t="shared" si="8"/>
        <v>0</v>
      </c>
      <c r="BA30" s="171">
        <f t="shared" si="9"/>
        <v>0</v>
      </c>
      <c r="BB30" s="171">
        <f t="shared" si="10"/>
        <v>0</v>
      </c>
      <c r="BC30" s="171">
        <f t="shared" si="11"/>
        <v>0</v>
      </c>
      <c r="BD30" s="542">
        <f t="shared" si="0"/>
        <v>0</v>
      </c>
      <c r="BE30" s="171">
        <f t="shared" si="1"/>
        <v>0</v>
      </c>
      <c r="BF30" s="171">
        <f t="shared" si="2"/>
        <v>0</v>
      </c>
      <c r="BG30" s="171">
        <f t="shared" si="3"/>
        <v>0</v>
      </c>
      <c r="BH30" s="542">
        <f t="shared" si="4"/>
        <v>0</v>
      </c>
    </row>
    <row r="31" spans="1:60" ht="84.75" customHeight="1">
      <c r="A31" s="152" t="s">
        <v>60</v>
      </c>
      <c r="B31" s="152" t="s">
        <v>54</v>
      </c>
      <c r="C31" s="165" t="s">
        <v>75</v>
      </c>
      <c r="D31" s="168">
        <v>28</v>
      </c>
      <c r="E31" s="219" t="str">
        <f>'Area 23'!BQ32</f>
        <v>High Priority Data Gap</v>
      </c>
      <c r="F31" s="220" t="str">
        <f>'Area 23'!BW32</f>
        <v>High Priority Data Gap</v>
      </c>
      <c r="G31" s="219" t="str">
        <f>'Area 23'!L32</f>
        <v>High Priority Data Gap</v>
      </c>
      <c r="H31" s="220" t="str">
        <f>'Area 23'!R32</f>
        <v>High Priority Data Gap</v>
      </c>
      <c r="I31" s="219" t="str">
        <f>'Area 23'!AE32</f>
        <v>Low Priority Data Gap</v>
      </c>
      <c r="J31" s="220" t="str">
        <f>'Area 23'!AK32</f>
        <v>Low Priority Data Gap</v>
      </c>
      <c r="K31" s="219" t="str">
        <f>'Area 23'!AX32</f>
        <v>High Priority Data Gap</v>
      </c>
      <c r="L31" s="220" t="str">
        <f>'Area 23'!BD32</f>
        <v>High Priority Data Gap</v>
      </c>
      <c r="M31" s="219" t="str">
        <f>'Area 24'!L32</f>
        <v>High Priority Data Gap</v>
      </c>
      <c r="N31" s="220" t="str">
        <f>'Area 24'!R32</f>
        <v>High Priority Data Gap</v>
      </c>
      <c r="O31" s="219" t="str">
        <f>'Area 24'!AF32</f>
        <v>High Priority Data Gap</v>
      </c>
      <c r="P31" s="220" t="str">
        <f>'Area 24'!AL32</f>
        <v>High Priority Data Gap</v>
      </c>
      <c r="Q31" s="219" t="str">
        <f>'Area 24'!BT32</f>
        <v>High Priority Data Gap</v>
      </c>
      <c r="R31" s="220" t="str">
        <f>'Area 24'!BZ32</f>
        <v>High Priority Data Gap</v>
      </c>
      <c r="S31" s="219" t="str">
        <f>'Area 24'!AZ32</f>
        <v>High Priority Data Gap</v>
      </c>
      <c r="T31" s="220" t="str">
        <f>'Area 24'!BF32</f>
        <v>High Priority Data Gap</v>
      </c>
      <c r="U31" s="219" t="str">
        <f>'Area 24'!CO32</f>
        <v>High Priority Data Gap</v>
      </c>
      <c r="V31" s="220" t="str">
        <f>'Area 24'!CU32</f>
        <v>High Priority Data Gap</v>
      </c>
      <c r="W31" s="219" t="str">
        <f>'Area 24'!DK32</f>
        <v>High Priority Data Gap</v>
      </c>
      <c r="X31" s="220" t="str">
        <f>'Area 24'!DQ32</f>
        <v>High Priority Data Gap</v>
      </c>
      <c r="Y31" s="219" t="str">
        <f>'Area 24'!EF32</f>
        <v>High Priority Data Gap</v>
      </c>
      <c r="Z31" s="219" t="str">
        <f>'Area 24'!EL32</f>
        <v>High Priority Data Gap</v>
      </c>
      <c r="AA31" s="219" t="str">
        <f>'Area 24'!FA32</f>
        <v>High Priority Data Gap</v>
      </c>
      <c r="AB31" s="220" t="str">
        <f>'Area 24'!FG32</f>
        <v>High Priority Data Gap</v>
      </c>
      <c r="AC31" s="219" t="str">
        <f>'Area 24'!FV32</f>
        <v>High Priority Data Gap</v>
      </c>
      <c r="AD31" s="220" t="str">
        <f>'Area 24'!GB32</f>
        <v>High Priority Data Gap</v>
      </c>
      <c r="AE31" s="219" t="str">
        <f>'Area 24'!GQ32</f>
        <v>High Priority Data Gap</v>
      </c>
      <c r="AF31" s="220" t="str">
        <f>'Area 24'!GW32</f>
        <v>High Priority Data Gap</v>
      </c>
      <c r="AG31" s="219" t="str">
        <f>'Area 25'!L31</f>
        <v>Low Priority Data Gap</v>
      </c>
      <c r="AH31" s="220" t="str">
        <f>'Area 25'!R31</f>
        <v>Low Priority Data Gap</v>
      </c>
      <c r="AI31" s="219" t="str">
        <f>'Area 25'!AE31</f>
        <v>Low Priority Data Gap</v>
      </c>
      <c r="AJ31" s="220" t="str">
        <f>'Area 25'!AK31</f>
        <v>Low Priority Data Gap</v>
      </c>
      <c r="AK31" s="219" t="str">
        <f>'Area 25'!AX31</f>
        <v>Low Priority Data Gap</v>
      </c>
      <c r="AL31" s="220" t="str">
        <f>'Area 25'!BD31</f>
        <v>Low Priority Data Gap</v>
      </c>
      <c r="AM31" s="388" t="str">
        <f>'Area 25'!BQ31</f>
        <v>Low Priority Data Gap</v>
      </c>
      <c r="AN31" s="220" t="str">
        <f>'Area 25'!BW31</f>
        <v>Low Priority Data Gap</v>
      </c>
      <c r="AO31" s="219" t="str">
        <f>'Area 25'!CJ31</f>
        <v>Low Priority Data Gap</v>
      </c>
      <c r="AP31" s="220" t="str">
        <f>'Area 25'!CP31</f>
        <v>Low Priority Data Gap</v>
      </c>
      <c r="AQ31" s="219" t="str">
        <f>'Area 25'!DC31</f>
        <v>Low Priority Data Gap</v>
      </c>
      <c r="AR31" s="220" t="str">
        <f>'Area 25'!DI31</f>
        <v>Low Priority Data Gap</v>
      </c>
      <c r="AS31" s="219" t="str">
        <f>'Area 26'!AE31</f>
        <v>Low Priority Data Gap</v>
      </c>
      <c r="AT31" s="221" t="str">
        <f>'Area 26'!AK31</f>
        <v>Low Priority Data Gap</v>
      </c>
      <c r="AU31" s="222" t="str">
        <f>'Area 26'!M31</f>
        <v>Low Priority Data Gap</v>
      </c>
      <c r="AV31" s="223" t="str">
        <f>'Area 26'!S31</f>
        <v>Low Priority Data Gap</v>
      </c>
      <c r="AW31" s="171">
        <f t="shared" si="5"/>
        <v>26</v>
      </c>
      <c r="AX31" s="171">
        <f t="shared" si="6"/>
        <v>18</v>
      </c>
      <c r="AY31" s="171">
        <f t="shared" si="7"/>
        <v>0</v>
      </c>
      <c r="AZ31" s="171">
        <f t="shared" si="8"/>
        <v>0</v>
      </c>
      <c r="BA31" s="171">
        <f t="shared" si="9"/>
        <v>0</v>
      </c>
      <c r="BB31" s="171">
        <f t="shared" si="10"/>
        <v>0</v>
      </c>
      <c r="BC31" s="171">
        <f t="shared" si="11"/>
        <v>0</v>
      </c>
      <c r="BD31" s="542">
        <f t="shared" si="0"/>
        <v>0</v>
      </c>
      <c r="BE31" s="171">
        <f t="shared" si="1"/>
        <v>0</v>
      </c>
      <c r="BF31" s="171">
        <f t="shared" si="2"/>
        <v>0</v>
      </c>
      <c r="BG31" s="171">
        <f t="shared" si="3"/>
        <v>0</v>
      </c>
      <c r="BH31" s="542">
        <f t="shared" si="4"/>
        <v>0</v>
      </c>
    </row>
    <row r="32" spans="1:60" ht="84.75" customHeight="1">
      <c r="A32" s="152" t="s">
        <v>60</v>
      </c>
      <c r="B32" s="152" t="s">
        <v>54</v>
      </c>
      <c r="C32" s="165" t="s">
        <v>76</v>
      </c>
      <c r="D32" s="168">
        <v>29</v>
      </c>
      <c r="E32" s="219" t="str">
        <f>'Area 23'!BQ33</f>
        <v>Low Priority Data Gap</v>
      </c>
      <c r="F32" s="220" t="str">
        <f>'Area 23'!BW33</f>
        <v>Low Priority Data Gap</v>
      </c>
      <c r="G32" s="219" t="str">
        <f>'Area 23'!L33</f>
        <v>Low Priority Data Gap</v>
      </c>
      <c r="H32" s="220" t="str">
        <f>'Area 23'!R33</f>
        <v>Low Priority Data Gap</v>
      </c>
      <c r="I32" s="219" t="str">
        <f>'Area 23'!AE33</f>
        <v>Low Priority Data Gap</v>
      </c>
      <c r="J32" s="220" t="str">
        <f>'Area 23'!AK33</f>
        <v>Low Priority Data Gap</v>
      </c>
      <c r="K32" s="219" t="str">
        <f>'Area 23'!AX33</f>
        <v>Low Priority Data Gap</v>
      </c>
      <c r="L32" s="220" t="str">
        <f>'Area 23'!BD33</f>
        <v>Low Priority Data Gap</v>
      </c>
      <c r="M32" s="219" t="str">
        <f>'Area 24'!L33</f>
        <v>Very Low</v>
      </c>
      <c r="N32" s="220" t="str">
        <f>'Area 24'!R33</f>
        <v>Very Low</v>
      </c>
      <c r="O32" s="219" t="str">
        <f>'Area 24'!AF33</f>
        <v>Very Low</v>
      </c>
      <c r="P32" s="220" t="str">
        <f>'Area 24'!AL33</f>
        <v>Very Low</v>
      </c>
      <c r="Q32" s="219" t="str">
        <f>'Area 24'!BT33</f>
        <v>High Priority Data Gap</v>
      </c>
      <c r="R32" s="220" t="str">
        <f>'Area 24'!BZ33</f>
        <v>High Priority Data Gap</v>
      </c>
      <c r="S32" s="219" t="str">
        <f>'Area 24'!AZ33</f>
        <v>Low Priority Data Gap</v>
      </c>
      <c r="T32" s="220" t="str">
        <f>'Area 24'!BF33</f>
        <v>Low Priority Data Gap</v>
      </c>
      <c r="U32" s="219" t="str">
        <f>'Area 24'!CO33</f>
        <v>Low Priority Data Gap</v>
      </c>
      <c r="V32" s="220" t="str">
        <f>'Area 24'!CU33</f>
        <v>Low Priority Data Gap</v>
      </c>
      <c r="W32" s="219" t="str">
        <f>'Area 24'!DK33</f>
        <v>High Priority Data Gap</v>
      </c>
      <c r="X32" s="220" t="str">
        <f>'Area 24'!DQ33</f>
        <v>High Priority Data Gap</v>
      </c>
      <c r="Y32" s="219" t="str">
        <f>'Area 24'!EF33</f>
        <v>High Priority Data Gap</v>
      </c>
      <c r="Z32" s="219" t="str">
        <f>'Area 24'!EL33</f>
        <v>High Priority Data Gap</v>
      </c>
      <c r="AA32" s="219" t="str">
        <f>'Area 24'!FA33</f>
        <v>High Priority Data Gap</v>
      </c>
      <c r="AB32" s="220" t="str">
        <f>'Area 24'!FG33</f>
        <v>High Priority Data Gap</v>
      </c>
      <c r="AC32" s="219" t="str">
        <f>'Area 24'!FV33</f>
        <v>Very Low</v>
      </c>
      <c r="AD32" s="220" t="str">
        <f>'Area 24'!GB33</f>
        <v>Very Low</v>
      </c>
      <c r="AE32" s="219" t="str">
        <f>'Area 24'!GQ33</f>
        <v>Low Priority Data Gap</v>
      </c>
      <c r="AF32" s="220" t="str">
        <f>'Area 24'!GW33</f>
        <v>Low Priority Data Gap</v>
      </c>
      <c r="AG32" s="219" t="str">
        <f>'Area 25'!L32</f>
        <v>Low Priority Data Gap</v>
      </c>
      <c r="AH32" s="220" t="str">
        <f>'Area 25'!R32</f>
        <v>Low Priority Data Gap</v>
      </c>
      <c r="AI32" s="219" t="str">
        <f>'Area 25'!AE32</f>
        <v>Low Priority Data Gap</v>
      </c>
      <c r="AJ32" s="220" t="str">
        <f>'Area 25'!AK32</f>
        <v>Low Priority Data Gap</v>
      </c>
      <c r="AK32" s="219" t="str">
        <f>'Area 25'!AX32</f>
        <v>Low Priority Data Gap</v>
      </c>
      <c r="AL32" s="220" t="str">
        <f>'Area 25'!BD32</f>
        <v>Low Priority Data Gap</v>
      </c>
      <c r="AM32" s="388" t="str">
        <f>'Area 25'!BQ32</f>
        <v>Low Priority Data Gap</v>
      </c>
      <c r="AN32" s="220" t="str">
        <f>'Area 25'!BW32</f>
        <v>Low Priority Data Gap</v>
      </c>
      <c r="AO32" s="219" t="str">
        <f>'Area 25'!CJ32</f>
        <v>Low Priority Data Gap</v>
      </c>
      <c r="AP32" s="220" t="str">
        <f>'Area 25'!CP32</f>
        <v>Low Priority Data Gap</v>
      </c>
      <c r="AQ32" s="219" t="str">
        <f>'Area 25'!DC32</f>
        <v>Low Priority Data Gap</v>
      </c>
      <c r="AR32" s="220" t="str">
        <f>'Area 25'!DI32</f>
        <v>Low Priority Data Gap</v>
      </c>
      <c r="AS32" s="219" t="str">
        <f>'Area 26'!AE32</f>
        <v>Low Priority Data Gap</v>
      </c>
      <c r="AT32" s="221" t="str">
        <f>'Area 26'!AK32</f>
        <v>Low Priority Data Gap</v>
      </c>
      <c r="AU32" s="222" t="str">
        <f>'Area 26'!M32</f>
        <v>Low Priority Data Gap</v>
      </c>
      <c r="AV32" s="223" t="str">
        <f>'Area 26'!S32</f>
        <v>Low Priority Data Gap</v>
      </c>
      <c r="AW32" s="171">
        <f t="shared" si="5"/>
        <v>8</v>
      </c>
      <c r="AX32" s="171">
        <f t="shared" si="6"/>
        <v>30</v>
      </c>
      <c r="AY32" s="171">
        <f t="shared" si="7"/>
        <v>6</v>
      </c>
      <c r="AZ32" s="171">
        <f t="shared" si="8"/>
        <v>0</v>
      </c>
      <c r="BA32" s="171">
        <f t="shared" si="9"/>
        <v>0</v>
      </c>
      <c r="BB32" s="171">
        <f t="shared" si="10"/>
        <v>0</v>
      </c>
      <c r="BC32" s="171">
        <f t="shared" si="11"/>
        <v>0</v>
      </c>
      <c r="BD32" s="542">
        <f t="shared" si="0"/>
        <v>0</v>
      </c>
      <c r="BE32" s="171">
        <f t="shared" si="1"/>
        <v>0</v>
      </c>
      <c r="BF32" s="171">
        <f t="shared" si="2"/>
        <v>0</v>
      </c>
      <c r="BG32" s="171">
        <f t="shared" si="3"/>
        <v>0</v>
      </c>
      <c r="BH32" s="542">
        <f t="shared" si="4"/>
        <v>0</v>
      </c>
    </row>
    <row r="33" spans="1:60" ht="84.75" customHeight="1">
      <c r="A33" s="152" t="s">
        <v>77</v>
      </c>
      <c r="B33" s="152" t="s">
        <v>39</v>
      </c>
      <c r="C33" s="165" t="s">
        <v>78</v>
      </c>
      <c r="D33" s="168">
        <v>30</v>
      </c>
      <c r="E33" s="219" t="str">
        <f>'Area 23'!BQ34</f>
        <v>Moderate</v>
      </c>
      <c r="F33" s="220" t="str">
        <f>'Area 23'!BW34</f>
        <v>Moderate</v>
      </c>
      <c r="G33" s="219" t="str">
        <f>'Area 23'!L34</f>
        <v>Low Priority Data Gap</v>
      </c>
      <c r="H33" s="220" t="str">
        <f>'Area 23'!R34</f>
        <v>Low Priority Data Gap</v>
      </c>
      <c r="I33" s="219" t="str">
        <f>'Area 23'!AE34</f>
        <v>Low Priority Data Gap</v>
      </c>
      <c r="J33" s="220" t="str">
        <f>'Area 23'!AK34</f>
        <v>Low Priority Data Gap</v>
      </c>
      <c r="K33" s="219" t="str">
        <f>'Area 23'!AX34</f>
        <v>Low</v>
      </c>
      <c r="L33" s="220" t="str">
        <f>'Area 23'!BD34</f>
        <v>Low</v>
      </c>
      <c r="M33" s="219" t="str">
        <f>'Area 24'!L34</f>
        <v>Low Priority Data Gap</v>
      </c>
      <c r="N33" s="220" t="str">
        <f>'Area 24'!R34</f>
        <v>Low Priority Data Gap</v>
      </c>
      <c r="O33" s="219" t="str">
        <f>'Area 24'!AF34</f>
        <v>Low Priority Data Gap</v>
      </c>
      <c r="P33" s="220" t="str">
        <f>'Area 24'!AL34</f>
        <v>Low Priority Data Gap</v>
      </c>
      <c r="Q33" s="219" t="str">
        <f>'Area 24'!BT34</f>
        <v>High Priority Data Gap</v>
      </c>
      <c r="R33" s="220" t="str">
        <f>'Area 24'!BZ34</f>
        <v>High Priority Data Gap</v>
      </c>
      <c r="S33" s="219" t="str">
        <f>'Area 24'!AZ34</f>
        <v>High Priority Data Gap</v>
      </c>
      <c r="T33" s="220" t="str">
        <f>'Area 24'!BF34</f>
        <v>High Priority Data Gap</v>
      </c>
      <c r="U33" s="219" t="str">
        <f>'Area 24'!CO34</f>
        <v>High Priority Data Gap</v>
      </c>
      <c r="V33" s="220" t="str">
        <f>'Area 24'!CU34</f>
        <v>High Priority Data Gap</v>
      </c>
      <c r="W33" s="219" t="str">
        <f>'Area 24'!DK34</f>
        <v>High Priority Data Gap</v>
      </c>
      <c r="X33" s="220" t="str">
        <f>'Area 24'!DQ34</f>
        <v>High Priority Data Gap</v>
      </c>
      <c r="Y33" s="219" t="str">
        <f>'Area 24'!EF34</f>
        <v>High Priority Data Gap</v>
      </c>
      <c r="Z33" s="219" t="str">
        <f>'Area 24'!EL34</f>
        <v>High Priority Data Gap</v>
      </c>
      <c r="AA33" s="219" t="str">
        <f>'Area 24'!FA34</f>
        <v>High Priority Data Gap</v>
      </c>
      <c r="AB33" s="220" t="str">
        <f>'Area 24'!FG34</f>
        <v>High Priority Data Gap</v>
      </c>
      <c r="AC33" s="219" t="str">
        <f>'Area 24'!FV34</f>
        <v>Low Priority Data Gap</v>
      </c>
      <c r="AD33" s="220" t="str">
        <f>'Area 24'!GB34</f>
        <v>Low Priority Data Gap</v>
      </c>
      <c r="AE33" s="219" t="str">
        <f>'Area 24'!GQ34</f>
        <v>High Priority Data Gap</v>
      </c>
      <c r="AF33" s="220" t="str">
        <f>'Area 24'!GW34</f>
        <v>High Priority Data Gap</v>
      </c>
      <c r="AG33" s="219" t="str">
        <f>'Area 25'!L33</f>
        <v>Low Priority Data Gap</v>
      </c>
      <c r="AH33" s="220" t="str">
        <f>'Area 25'!R33</f>
        <v>Low Priority Data Gap</v>
      </c>
      <c r="AI33" s="219" t="str">
        <f>'Area 25'!AE33</f>
        <v>Low Priority Data Gap</v>
      </c>
      <c r="AJ33" s="220" t="str">
        <f>'Area 25'!AK33</f>
        <v>Low Priority Data Gap</v>
      </c>
      <c r="AK33" s="219" t="str">
        <f>'Area 25'!AX33</f>
        <v>Low Priority Data Gap</v>
      </c>
      <c r="AL33" s="220" t="str">
        <f>'Area 25'!BD33</f>
        <v>Low Priority Data Gap</v>
      </c>
      <c r="AM33" s="388" t="str">
        <f>'Area 25'!BQ33</f>
        <v>Low Priority Data Gap</v>
      </c>
      <c r="AN33" s="220" t="str">
        <f>'Area 25'!BW33</f>
        <v>Low Priority Data Gap</v>
      </c>
      <c r="AO33" s="219" t="str">
        <f>'Area 25'!CJ33</f>
        <v>Low Priority Data Gap</v>
      </c>
      <c r="AP33" s="220" t="str">
        <f>'Area 25'!CP33</f>
        <v>Low Priority Data Gap</v>
      </c>
      <c r="AQ33" s="219" t="str">
        <f>'Area 25'!DC33</f>
        <v>Low Priority Data Gap</v>
      </c>
      <c r="AR33" s="220" t="str">
        <f>'Area 25'!DI33</f>
        <v>Low Priority Data Gap</v>
      </c>
      <c r="AS33" s="219" t="str">
        <f>'Area 26'!AE33</f>
        <v>Low Priority Data Gap</v>
      </c>
      <c r="AT33" s="221" t="str">
        <f>'Area 26'!AK33</f>
        <v>Low Priority Data Gap</v>
      </c>
      <c r="AU33" s="222" t="str">
        <f>'Area 26'!M33</f>
        <v>Low Priority Data Gap</v>
      </c>
      <c r="AV33" s="223" t="str">
        <f>'Area 26'!S33</f>
        <v>Low Priority Data Gap</v>
      </c>
      <c r="AW33" s="171">
        <f t="shared" si="5"/>
        <v>14</v>
      </c>
      <c r="AX33" s="171">
        <f t="shared" si="6"/>
        <v>26</v>
      </c>
      <c r="AY33" s="171">
        <f t="shared" si="7"/>
        <v>0</v>
      </c>
      <c r="AZ33" s="171">
        <f t="shared" si="8"/>
        <v>2</v>
      </c>
      <c r="BA33" s="171">
        <f t="shared" si="9"/>
        <v>2</v>
      </c>
      <c r="BB33" s="171">
        <f t="shared" si="10"/>
        <v>0</v>
      </c>
      <c r="BC33" s="171">
        <f t="shared" si="11"/>
        <v>0</v>
      </c>
      <c r="BD33" s="542">
        <f t="shared" si="0"/>
        <v>2</v>
      </c>
      <c r="BE33" s="171">
        <f t="shared" si="1"/>
        <v>0</v>
      </c>
      <c r="BF33" s="171">
        <f t="shared" si="2"/>
        <v>0</v>
      </c>
      <c r="BG33" s="171">
        <f t="shared" si="3"/>
        <v>0</v>
      </c>
      <c r="BH33" s="542">
        <f t="shared" si="4"/>
        <v>0</v>
      </c>
    </row>
    <row r="34" spans="1:60" ht="84.75" customHeight="1">
      <c r="A34" s="152" t="s">
        <v>77</v>
      </c>
      <c r="B34" s="152" t="s">
        <v>39</v>
      </c>
      <c r="C34" s="165" t="s">
        <v>79</v>
      </c>
      <c r="D34" s="168">
        <v>31</v>
      </c>
      <c r="E34" s="219" t="str">
        <f>'Area 23'!BQ35</f>
        <v>Low Priority Data Gap</v>
      </c>
      <c r="F34" s="220" t="str">
        <f>'Area 23'!BW35</f>
        <v>Low Priority Data Gap</v>
      </c>
      <c r="G34" s="219" t="str">
        <f>'Area 23'!L35</f>
        <v>Low Priority Data Gap</v>
      </c>
      <c r="H34" s="220" t="str">
        <f>'Area 23'!R35</f>
        <v>Low Priority Data Gap</v>
      </c>
      <c r="I34" s="219" t="str">
        <f>'Area 23'!AE35</f>
        <v>Low Priority Data Gap</v>
      </c>
      <c r="J34" s="220" t="str">
        <f>'Area 23'!AK35</f>
        <v>Low Priority Data Gap</v>
      </c>
      <c r="K34" s="219" t="str">
        <f>'Area 23'!AX35</f>
        <v>Low Priority Data Gap</v>
      </c>
      <c r="L34" s="220" t="str">
        <f>'Area 23'!BD35</f>
        <v>Low Priority Data Gap</v>
      </c>
      <c r="M34" s="219" t="str">
        <f>'Area 24'!L35</f>
        <v>Low Priority Data Gap</v>
      </c>
      <c r="N34" s="220" t="str">
        <f>'Area 24'!R35</f>
        <v>Low Priority Data Gap</v>
      </c>
      <c r="O34" s="219" t="str">
        <f>'Area 24'!AF35</f>
        <v>Low Priority Data Gap</v>
      </c>
      <c r="P34" s="220" t="str">
        <f>'Area 24'!AL35</f>
        <v>Low Priority Data Gap</v>
      </c>
      <c r="Q34" s="219" t="str">
        <f>'Area 24'!BT35</f>
        <v>Low Priority Data Gap</v>
      </c>
      <c r="R34" s="220" t="str">
        <f>'Area 24'!BZ35</f>
        <v>Low Priority Data Gap</v>
      </c>
      <c r="S34" s="219" t="str">
        <f>'Area 24'!AZ35</f>
        <v>Low Priority Data Gap</v>
      </c>
      <c r="T34" s="220" t="str">
        <f>'Area 24'!BF35</f>
        <v>Low Priority Data Gap</v>
      </c>
      <c r="U34" s="219" t="str">
        <f>'Area 24'!CO35</f>
        <v>Low Priority Data Gap</v>
      </c>
      <c r="V34" s="220" t="str">
        <f>'Area 24'!CU35</f>
        <v>Low Priority Data Gap</v>
      </c>
      <c r="W34" s="219" t="str">
        <f>'Area 24'!DK35</f>
        <v>Low Priority Data Gap</v>
      </c>
      <c r="X34" s="220" t="str">
        <f>'Area 24'!DQ35</f>
        <v>Low Priority Data Gap</v>
      </c>
      <c r="Y34" s="219" t="str">
        <f>'Area 24'!EF35</f>
        <v>Low Priority Data Gap</v>
      </c>
      <c r="Z34" s="219" t="str">
        <f>'Area 24'!EL35</f>
        <v>Low Priority Data Gap</v>
      </c>
      <c r="AA34" s="219" t="str">
        <f>'Area 24'!FA35</f>
        <v>Low Priority Data Gap</v>
      </c>
      <c r="AB34" s="220" t="str">
        <f>'Area 24'!FG35</f>
        <v>Low Priority Data Gap</v>
      </c>
      <c r="AC34" s="219" t="str">
        <f>'Area 24'!FV35</f>
        <v>Low Priority Data Gap</v>
      </c>
      <c r="AD34" s="220" t="str">
        <f>'Area 24'!GB35</f>
        <v>Low Priority Data Gap</v>
      </c>
      <c r="AE34" s="219" t="str">
        <f>'Area 24'!GQ35</f>
        <v>Low Priority Data Gap</v>
      </c>
      <c r="AF34" s="220" t="str">
        <f>'Area 24'!GW35</f>
        <v>Low Priority Data Gap</v>
      </c>
      <c r="AG34" s="219" t="str">
        <f>'Area 25'!L34</f>
        <v>Low Priority Data Gap</v>
      </c>
      <c r="AH34" s="220" t="str">
        <f>'Area 25'!R34</f>
        <v>Low Priority Data Gap</v>
      </c>
      <c r="AI34" s="219" t="str">
        <f>'Area 25'!AE34</f>
        <v>Low Priority Data Gap</v>
      </c>
      <c r="AJ34" s="220" t="str">
        <f>'Area 25'!AK34</f>
        <v>Low Priority Data Gap</v>
      </c>
      <c r="AK34" s="219" t="str">
        <f>'Area 25'!AX34</f>
        <v>Low Priority Data Gap</v>
      </c>
      <c r="AL34" s="220" t="str">
        <f>'Area 25'!BD34</f>
        <v>Low Priority Data Gap</v>
      </c>
      <c r="AM34" s="388" t="str">
        <f>'Area 25'!BQ34</f>
        <v>Low Priority Data Gap</v>
      </c>
      <c r="AN34" s="220" t="str">
        <f>'Area 25'!BW34</f>
        <v>Low Priority Data Gap</v>
      </c>
      <c r="AO34" s="219" t="str">
        <f>'Area 25'!CJ34</f>
        <v>Low Priority Data Gap</v>
      </c>
      <c r="AP34" s="220" t="str">
        <f>'Area 25'!CP34</f>
        <v>Low Priority Data Gap</v>
      </c>
      <c r="AQ34" s="219" t="str">
        <f>'Area 25'!DC34</f>
        <v>Low Priority Data Gap</v>
      </c>
      <c r="AR34" s="220" t="str">
        <f>'Area 25'!DI34</f>
        <v>Low Priority Data Gap</v>
      </c>
      <c r="AS34" s="219" t="str">
        <f>'Area 26'!AE34</f>
        <v>Low Priority Data Gap</v>
      </c>
      <c r="AT34" s="221" t="str">
        <f>'Area 26'!AK34</f>
        <v>Low Priority Data Gap</v>
      </c>
      <c r="AU34" s="222" t="str">
        <f>'Area 26'!M34</f>
        <v>Low Priority Data Gap</v>
      </c>
      <c r="AV34" s="223" t="str">
        <f>'Area 26'!S34</f>
        <v>Low Priority Data Gap</v>
      </c>
      <c r="AW34" s="171">
        <f t="shared" si="5"/>
        <v>0</v>
      </c>
      <c r="AX34" s="171">
        <f t="shared" si="6"/>
        <v>44</v>
      </c>
      <c r="AY34" s="171">
        <f t="shared" si="7"/>
        <v>0</v>
      </c>
      <c r="AZ34" s="171">
        <f t="shared" si="8"/>
        <v>0</v>
      </c>
      <c r="BA34" s="171">
        <f t="shared" si="9"/>
        <v>0</v>
      </c>
      <c r="BB34" s="171">
        <f t="shared" si="10"/>
        <v>0</v>
      </c>
      <c r="BC34" s="171">
        <f t="shared" si="11"/>
        <v>0</v>
      </c>
      <c r="BD34" s="542">
        <f t="shared" si="0"/>
        <v>0</v>
      </c>
      <c r="BE34" s="171">
        <f t="shared" si="1"/>
        <v>0</v>
      </c>
      <c r="BF34" s="171">
        <f t="shared" si="2"/>
        <v>0</v>
      </c>
      <c r="BG34" s="171">
        <f t="shared" si="3"/>
        <v>0</v>
      </c>
      <c r="BH34" s="542">
        <f t="shared" si="4"/>
        <v>0</v>
      </c>
    </row>
    <row r="35" spans="1:60" ht="84.75" customHeight="1">
      <c r="A35" s="152" t="s">
        <v>77</v>
      </c>
      <c r="B35" s="152" t="s">
        <v>39</v>
      </c>
      <c r="C35" s="165" t="s">
        <v>80</v>
      </c>
      <c r="D35" s="168">
        <v>32</v>
      </c>
      <c r="E35" s="219" t="str">
        <f>'Area 23'!BQ36</f>
        <v>Very Low</v>
      </c>
      <c r="F35" s="220" t="str">
        <f>'Area 23'!BW36</f>
        <v>Very Low</v>
      </c>
      <c r="G35" s="219" t="str">
        <f>'Area 23'!L36</f>
        <v>Very Low</v>
      </c>
      <c r="H35" s="220" t="str">
        <f>'Area 23'!R36</f>
        <v>Very Low</v>
      </c>
      <c r="I35" s="219" t="str">
        <f>'Area 23'!AE36</f>
        <v>Very Low</v>
      </c>
      <c r="J35" s="220" t="str">
        <f>'Area 23'!AK36</f>
        <v>Very Low</v>
      </c>
      <c r="K35" s="219" t="str">
        <f>'Area 23'!AX36</f>
        <v>Very Low</v>
      </c>
      <c r="L35" s="220" t="str">
        <f>'Area 23'!BD36</f>
        <v>Very Low</v>
      </c>
      <c r="M35" s="219" t="str">
        <f>'Area 24'!L36</f>
        <v>Very Low</v>
      </c>
      <c r="N35" s="220" t="str">
        <f>'Area 24'!R36</f>
        <v>Low</v>
      </c>
      <c r="O35" s="219" t="str">
        <f>'Area 24'!AF36</f>
        <v>Very Low</v>
      </c>
      <c r="P35" s="220" t="str">
        <f>'Area 24'!AL36</f>
        <v>Low</v>
      </c>
      <c r="Q35" s="219" t="str">
        <f>'Area 24'!BT36</f>
        <v>Very Low</v>
      </c>
      <c r="R35" s="220" t="str">
        <f>'Area 24'!BZ36</f>
        <v>Very Low</v>
      </c>
      <c r="S35" s="219" t="str">
        <f>'Area 24'!AZ36</f>
        <v>Very Low</v>
      </c>
      <c r="T35" s="220" t="str">
        <f>'Area 24'!BF36</f>
        <v>Very Low</v>
      </c>
      <c r="U35" s="219" t="str">
        <f>'Area 24'!CO36</f>
        <v>Very Low</v>
      </c>
      <c r="V35" s="220" t="str">
        <f>'Area 24'!CU36</f>
        <v>Very Low</v>
      </c>
      <c r="W35" s="219" t="str">
        <f>'Area 24'!DK36</f>
        <v>Very Low</v>
      </c>
      <c r="X35" s="220" t="str">
        <f>'Area 24'!DQ36</f>
        <v>Very Low</v>
      </c>
      <c r="Y35" s="219" t="str">
        <f>'Area 24'!EF36</f>
        <v>Very Low</v>
      </c>
      <c r="Z35" s="219" t="str">
        <f>'Area 24'!EL36</f>
        <v>Very Low</v>
      </c>
      <c r="AA35" s="219" t="str">
        <f>'Area 24'!FA36</f>
        <v>Very Low</v>
      </c>
      <c r="AB35" s="220" t="str">
        <f>'Area 24'!FG36</f>
        <v>Very Low</v>
      </c>
      <c r="AC35" s="219" t="str">
        <f>'Area 24'!FV36</f>
        <v>Very Low</v>
      </c>
      <c r="AD35" s="220" t="str">
        <f>'Area 24'!GB36</f>
        <v>Very Low</v>
      </c>
      <c r="AE35" s="219" t="str">
        <f>'Area 24'!GQ36</f>
        <v>Very Low</v>
      </c>
      <c r="AF35" s="220" t="str">
        <f>'Area 24'!GW36</f>
        <v>Very Low</v>
      </c>
      <c r="AG35" s="219" t="str">
        <f>'Area 25'!L35</f>
        <v>Very Low</v>
      </c>
      <c r="AH35" s="220" t="str">
        <f>'Area 25'!R35</f>
        <v>Very Low</v>
      </c>
      <c r="AI35" s="219" t="str">
        <f>'Area 25'!AE35</f>
        <v>Very Low</v>
      </c>
      <c r="AJ35" s="220" t="str">
        <f>'Area 25'!AK35</f>
        <v>Very Low</v>
      </c>
      <c r="AK35" s="219" t="str">
        <f>'Area 25'!AX35</f>
        <v>Low</v>
      </c>
      <c r="AL35" s="220" t="str">
        <f>'Area 25'!BD35</f>
        <v>Low</v>
      </c>
      <c r="AM35" s="388" t="str">
        <f>'Area 25'!BQ35</f>
        <v>Very Low</v>
      </c>
      <c r="AN35" s="220" t="str">
        <f>'Area 25'!BW35</f>
        <v>Very Low</v>
      </c>
      <c r="AO35" s="219" t="str">
        <f>'Area 25'!CJ35</f>
        <v>Very Low</v>
      </c>
      <c r="AP35" s="220" t="str">
        <f>'Area 25'!CP35</f>
        <v>Very Low</v>
      </c>
      <c r="AQ35" s="219" t="str">
        <f>'Area 25'!DC35</f>
        <v>Very Low</v>
      </c>
      <c r="AR35" s="220" t="str">
        <f>'Area 25'!DI35</f>
        <v>Very Low</v>
      </c>
      <c r="AS35" s="219" t="str">
        <f>'Area 26'!AE35</f>
        <v>Very Low</v>
      </c>
      <c r="AT35" s="221" t="str">
        <f>'Area 26'!AK35</f>
        <v>Very Low</v>
      </c>
      <c r="AU35" s="222" t="str">
        <f>'Area 26'!M35</f>
        <v>Very Low</v>
      </c>
      <c r="AV35" s="223" t="str">
        <f>'Area 26'!S35</f>
        <v>Very Low</v>
      </c>
      <c r="AW35" s="171">
        <f t="shared" si="5"/>
        <v>0</v>
      </c>
      <c r="AX35" s="171">
        <f t="shared" si="6"/>
        <v>0</v>
      </c>
      <c r="AY35" s="171">
        <f t="shared" si="7"/>
        <v>40</v>
      </c>
      <c r="AZ35" s="171">
        <f t="shared" si="8"/>
        <v>4</v>
      </c>
      <c r="BA35" s="171">
        <f t="shared" si="9"/>
        <v>0</v>
      </c>
      <c r="BB35" s="171">
        <f t="shared" si="10"/>
        <v>0</v>
      </c>
      <c r="BC35" s="171">
        <f t="shared" si="11"/>
        <v>0</v>
      </c>
      <c r="BD35" s="542">
        <f t="shared" si="0"/>
        <v>0</v>
      </c>
      <c r="BE35" s="171">
        <f t="shared" si="1"/>
        <v>0</v>
      </c>
      <c r="BF35" s="171">
        <f t="shared" si="2"/>
        <v>0</v>
      </c>
      <c r="BG35" s="171">
        <f t="shared" si="3"/>
        <v>0</v>
      </c>
      <c r="BH35" s="542">
        <f t="shared" si="4"/>
        <v>0</v>
      </c>
    </row>
    <row r="36" spans="1:60" ht="84.75" customHeight="1">
      <c r="A36" s="152" t="s">
        <v>77</v>
      </c>
      <c r="B36" s="152" t="s">
        <v>39</v>
      </c>
      <c r="C36" s="165" t="s">
        <v>81</v>
      </c>
      <c r="D36" s="168">
        <v>33</v>
      </c>
      <c r="E36" s="219" t="str">
        <f>'Area 23'!BQ37</f>
        <v>High Priority Data Gap</v>
      </c>
      <c r="F36" s="220" t="str">
        <f>'Area 23'!BW37</f>
        <v>High Priority Data Gap</v>
      </c>
      <c r="G36" s="219" t="str">
        <f>'Area 23'!L37</f>
        <v>High Priority Data Gap</v>
      </c>
      <c r="H36" s="220" t="str">
        <f>'Area 23'!R37</f>
        <v>High Priority Data Gap</v>
      </c>
      <c r="I36" s="219" t="str">
        <f>'Area 23'!AE37</f>
        <v>High Priority Data Gap</v>
      </c>
      <c r="J36" s="220" t="str">
        <f>'Area 23'!AK37</f>
        <v>High Priority Data Gap</v>
      </c>
      <c r="K36" s="219" t="str">
        <f>'Area 23'!AX37</f>
        <v>Low</v>
      </c>
      <c r="L36" s="220" t="str">
        <f>'Area 23'!BD37</f>
        <v>Moderate</v>
      </c>
      <c r="M36" s="219" t="str">
        <f>'Area 24'!L37</f>
        <v>High Priority Data Gap</v>
      </c>
      <c r="N36" s="220" t="str">
        <f>'Area 24'!R37</f>
        <v>High Priority Data Gap</v>
      </c>
      <c r="O36" s="219" t="str">
        <f>'Area 24'!AF37</f>
        <v>High Priority Data Gap</v>
      </c>
      <c r="P36" s="220" t="str">
        <f>'Area 24'!AL37</f>
        <v>High Priority Data Gap</v>
      </c>
      <c r="Q36" s="219" t="str">
        <f>'Area 24'!BT37</f>
        <v>High Priority Data Gap</v>
      </c>
      <c r="R36" s="220" t="str">
        <f>'Area 24'!BZ37</f>
        <v>High Priority Data Gap</v>
      </c>
      <c r="S36" s="219" t="str">
        <f>'Area 24'!AZ37</f>
        <v>High Priority Data Gap</v>
      </c>
      <c r="T36" s="220" t="str">
        <f>'Area 24'!BF37</f>
        <v>High Priority Data Gap</v>
      </c>
      <c r="U36" s="219" t="str">
        <f>'Area 24'!CO37</f>
        <v>High Priority Data Gap</v>
      </c>
      <c r="V36" s="220" t="str">
        <f>'Area 24'!CU37</f>
        <v>High Priority Data Gap</v>
      </c>
      <c r="W36" s="219" t="str">
        <f>'Area 24'!DK37</f>
        <v>High Priority Data Gap</v>
      </c>
      <c r="X36" s="220" t="str">
        <f>'Area 24'!DQ37</f>
        <v>High Priority Data Gap</v>
      </c>
      <c r="Y36" s="219" t="str">
        <f>'Area 24'!EF37</f>
        <v>High Priority Data Gap</v>
      </c>
      <c r="Z36" s="219" t="str">
        <f>'Area 24'!EL37</f>
        <v>High Priority Data Gap</v>
      </c>
      <c r="AA36" s="219" t="str">
        <f>'Area 24'!FA37</f>
        <v>High Priority Data Gap</v>
      </c>
      <c r="AB36" s="220" t="str">
        <f>'Area 24'!FG37</f>
        <v>High Priority Data Gap</v>
      </c>
      <c r="AC36" s="219" t="str">
        <f>'Area 24'!FV37</f>
        <v>High Priority Data Gap</v>
      </c>
      <c r="AD36" s="220" t="str">
        <f>'Area 24'!GB37</f>
        <v>High Priority Data Gap</v>
      </c>
      <c r="AE36" s="219" t="str">
        <f>'Area 24'!GQ37</f>
        <v>High Priority Data Gap</v>
      </c>
      <c r="AF36" s="220" t="str">
        <f>'Area 24'!GW37</f>
        <v>High Priority Data Gap</v>
      </c>
      <c r="AG36" s="219" t="str">
        <f>'Area 25'!L36</f>
        <v>Low Priority Data Gap</v>
      </c>
      <c r="AH36" s="220" t="str">
        <f>'Area 25'!R36</f>
        <v>Low Priority Data Gap</v>
      </c>
      <c r="AI36" s="219" t="str">
        <f>'Area 25'!AE36</f>
        <v>Low Priority Data Gap</v>
      </c>
      <c r="AJ36" s="220" t="str">
        <f>'Area 25'!AK36</f>
        <v>Low Priority Data Gap</v>
      </c>
      <c r="AK36" s="219" t="str">
        <f>'Area 25'!AX36</f>
        <v>Low Priority Data Gap</v>
      </c>
      <c r="AL36" s="220" t="str">
        <f>'Area 25'!BD36</f>
        <v>Low Priority Data Gap</v>
      </c>
      <c r="AM36" s="388" t="str">
        <f>'Area 25'!BQ36</f>
        <v>Low Priority Data Gap</v>
      </c>
      <c r="AN36" s="220" t="str">
        <f>'Area 25'!BW36</f>
        <v>Low Priority Data Gap</v>
      </c>
      <c r="AO36" s="219" t="str">
        <f>'Area 25'!CJ36</f>
        <v>Low Priority Data Gap</v>
      </c>
      <c r="AP36" s="220" t="str">
        <f>'Area 25'!CP36</f>
        <v>Low Priority Data Gap</v>
      </c>
      <c r="AQ36" s="219" t="str">
        <f>'Area 25'!DC36</f>
        <v>Low Priority Data Gap</v>
      </c>
      <c r="AR36" s="220" t="str">
        <f>'Area 25'!DI36</f>
        <v>Low Priority Data Gap</v>
      </c>
      <c r="AS36" s="219" t="str">
        <f>'Area 26'!AE36</f>
        <v>Very Low</v>
      </c>
      <c r="AT36" s="221" t="str">
        <f>'Area 26'!AK36</f>
        <v>Very Low</v>
      </c>
      <c r="AU36" s="222" t="str">
        <f>'Area 26'!M36</f>
        <v>Very Low</v>
      </c>
      <c r="AV36" s="223" t="str">
        <f>'Area 26'!S36</f>
        <v>Very Low</v>
      </c>
      <c r="AW36" s="171">
        <f t="shared" si="5"/>
        <v>26</v>
      </c>
      <c r="AX36" s="171">
        <f t="shared" si="6"/>
        <v>12</v>
      </c>
      <c r="AY36" s="171">
        <f t="shared" si="7"/>
        <v>4</v>
      </c>
      <c r="AZ36" s="171">
        <f t="shared" si="8"/>
        <v>1</v>
      </c>
      <c r="BA36" s="171">
        <f t="shared" si="9"/>
        <v>1</v>
      </c>
      <c r="BB36" s="171">
        <f t="shared" si="10"/>
        <v>0</v>
      </c>
      <c r="BC36" s="171">
        <f t="shared" si="11"/>
        <v>0</v>
      </c>
      <c r="BD36" s="542">
        <f t="shared" ref="BD36:BD67" si="12">SUM(BA36:BC36)</f>
        <v>1</v>
      </c>
      <c r="BE36" s="171">
        <f t="shared" ref="BE36:BE67" si="13">COUNTIF(I36:AZ36, "Moderate")</f>
        <v>1</v>
      </c>
      <c r="BF36" s="171">
        <f t="shared" ref="BF36:BF67" si="14">COUNTIF(I36:AZ36, "High")</f>
        <v>0</v>
      </c>
      <c r="BG36" s="171">
        <f t="shared" ref="BG36:BG67" si="15">COUNTIF(I36:AZ36, "Very High")</f>
        <v>0</v>
      </c>
      <c r="BH36" s="542">
        <f t="shared" ref="BH36:BH67" si="16">SUM(BE36:BG36)</f>
        <v>1</v>
      </c>
    </row>
    <row r="37" spans="1:60" ht="84.75" customHeight="1">
      <c r="A37" s="152" t="s">
        <v>77</v>
      </c>
      <c r="B37" s="152" t="s">
        <v>39</v>
      </c>
      <c r="C37" s="165" t="s">
        <v>82</v>
      </c>
      <c r="D37" s="168">
        <v>34</v>
      </c>
      <c r="E37" s="219" t="str">
        <f>'Area 23'!BQ38</f>
        <v>Very Low</v>
      </c>
      <c r="F37" s="220" t="str">
        <f>'Area 23'!BW38</f>
        <v>Very Low</v>
      </c>
      <c r="G37" s="219" t="str">
        <f>'Area 23'!L38</f>
        <v>Very Low</v>
      </c>
      <c r="H37" s="220" t="str">
        <f>'Area 23'!R38</f>
        <v>Very Low</v>
      </c>
      <c r="I37" s="219" t="str">
        <f>'Area 23'!AE38</f>
        <v>Very Low</v>
      </c>
      <c r="J37" s="220" t="str">
        <f>'Area 23'!AK38</f>
        <v>Very Low</v>
      </c>
      <c r="K37" s="219" t="str">
        <f>'Area 23'!AX38</f>
        <v>Moderate</v>
      </c>
      <c r="L37" s="220" t="str">
        <f>'Area 23'!BD38</f>
        <v>High</v>
      </c>
      <c r="M37" s="219" t="str">
        <f>'Area 24'!L38</f>
        <v>Very Low</v>
      </c>
      <c r="N37" s="220" t="str">
        <f>'Area 24'!R38</f>
        <v>Low</v>
      </c>
      <c r="O37" s="219" t="str">
        <f>'Area 24'!AF38</f>
        <v>Very Low</v>
      </c>
      <c r="P37" s="220" t="str">
        <f>'Area 24'!AL38</f>
        <v>Low</v>
      </c>
      <c r="Q37" s="219" t="str">
        <f>'Area 24'!BT38</f>
        <v>Very Low</v>
      </c>
      <c r="R37" s="220" t="str">
        <f>'Area 24'!BZ38</f>
        <v>Very Low</v>
      </c>
      <c r="S37" s="219" t="str">
        <f>'Area 24'!AZ38</f>
        <v>Very Low</v>
      </c>
      <c r="T37" s="220" t="str">
        <f>'Area 24'!BF38</f>
        <v>Very Low</v>
      </c>
      <c r="U37" s="219" t="str">
        <f>'Area 24'!CO38</f>
        <v>Very Low</v>
      </c>
      <c r="V37" s="220" t="str">
        <f>'Area 24'!CU38</f>
        <v>Very Low</v>
      </c>
      <c r="W37" s="219" t="str">
        <f>'Area 24'!DK38</f>
        <v>Very Low</v>
      </c>
      <c r="X37" s="220" t="str">
        <f>'Area 24'!DQ38</f>
        <v>Very Low</v>
      </c>
      <c r="Y37" s="219" t="str">
        <f>'Area 24'!EF38</f>
        <v>Very Low</v>
      </c>
      <c r="Z37" s="219" t="str">
        <f>'Area 24'!EL38</f>
        <v>Very Low</v>
      </c>
      <c r="AA37" s="219" t="str">
        <f>'Area 24'!FA38</f>
        <v>Very Low</v>
      </c>
      <c r="AB37" s="220" t="str">
        <f>'Area 24'!FG38</f>
        <v>Very Low</v>
      </c>
      <c r="AC37" s="219" t="str">
        <f>'Area 24'!FV38</f>
        <v>Very Low</v>
      </c>
      <c r="AD37" s="220" t="str">
        <f>'Area 24'!GB38</f>
        <v>Very Low</v>
      </c>
      <c r="AE37" s="219" t="str">
        <f>'Area 24'!GQ38</f>
        <v>Very Low</v>
      </c>
      <c r="AF37" s="220" t="str">
        <f>'Area 24'!GW38</f>
        <v>Very Low</v>
      </c>
      <c r="AG37" s="219" t="str">
        <f>'Area 25'!L37</f>
        <v>Very Low</v>
      </c>
      <c r="AH37" s="220" t="str">
        <f>'Area 25'!R37</f>
        <v>Very Low</v>
      </c>
      <c r="AI37" s="219" t="str">
        <f>'Area 25'!AE37</f>
        <v>Very Low</v>
      </c>
      <c r="AJ37" s="220" t="str">
        <f>'Area 25'!AK37</f>
        <v>Very Low</v>
      </c>
      <c r="AK37" s="219" t="str">
        <f>'Area 25'!AX37</f>
        <v>Low</v>
      </c>
      <c r="AL37" s="220" t="str">
        <f>'Area 25'!BD37</f>
        <v>Low</v>
      </c>
      <c r="AM37" s="388" t="str">
        <f>'Area 25'!BQ37</f>
        <v>Very Low</v>
      </c>
      <c r="AN37" s="220" t="str">
        <f>'Area 25'!BW37</f>
        <v>Very Low</v>
      </c>
      <c r="AO37" s="219" t="str">
        <f>'Area 25'!CJ37</f>
        <v>Very Low</v>
      </c>
      <c r="AP37" s="220" t="str">
        <f>'Area 25'!CP37</f>
        <v>Very Low</v>
      </c>
      <c r="AQ37" s="219" t="str">
        <f>'Area 25'!DC37</f>
        <v>Very Low</v>
      </c>
      <c r="AR37" s="220" t="str">
        <f>'Area 25'!DI37</f>
        <v>Very Low</v>
      </c>
      <c r="AS37" s="219" t="str">
        <f>'Area 26'!AE37</f>
        <v>Very Low</v>
      </c>
      <c r="AT37" s="221" t="str">
        <f>'Area 26'!AK37</f>
        <v>Very Low</v>
      </c>
      <c r="AU37" s="222" t="str">
        <f>'Area 26'!M37</f>
        <v>Very Low</v>
      </c>
      <c r="AV37" s="223" t="str">
        <f>'Area 26'!S37</f>
        <v>Very Low</v>
      </c>
      <c r="AW37" s="171">
        <f t="shared" si="5"/>
        <v>0</v>
      </c>
      <c r="AX37" s="171">
        <f t="shared" si="6"/>
        <v>0</v>
      </c>
      <c r="AY37" s="171">
        <f t="shared" si="7"/>
        <v>38</v>
      </c>
      <c r="AZ37" s="171">
        <f t="shared" si="8"/>
        <v>4</v>
      </c>
      <c r="BA37" s="171">
        <f t="shared" si="9"/>
        <v>1</v>
      </c>
      <c r="BB37" s="171">
        <f t="shared" si="10"/>
        <v>1</v>
      </c>
      <c r="BC37" s="171">
        <f t="shared" si="11"/>
        <v>0</v>
      </c>
      <c r="BD37" s="542">
        <f t="shared" si="12"/>
        <v>2</v>
      </c>
      <c r="BE37" s="171">
        <f t="shared" si="13"/>
        <v>1</v>
      </c>
      <c r="BF37" s="171">
        <f t="shared" si="14"/>
        <v>1</v>
      </c>
      <c r="BG37" s="171">
        <f t="shared" si="15"/>
        <v>0</v>
      </c>
      <c r="BH37" s="542">
        <f t="shared" si="16"/>
        <v>2</v>
      </c>
    </row>
    <row r="38" spans="1:60" ht="84.75" customHeight="1">
      <c r="A38" s="152" t="s">
        <v>77</v>
      </c>
      <c r="B38" s="152" t="s">
        <v>39</v>
      </c>
      <c r="C38" s="165" t="s">
        <v>83</v>
      </c>
      <c r="D38" s="168">
        <v>35</v>
      </c>
      <c r="E38" s="219" t="str">
        <f>'Area 23'!BQ39</f>
        <v>Low</v>
      </c>
      <c r="F38" s="220" t="str">
        <f>'Area 23'!BW39</f>
        <v>Low</v>
      </c>
      <c r="G38" s="219" t="str">
        <f>'Area 23'!L39</f>
        <v>High Priority Data Gap</v>
      </c>
      <c r="H38" s="220" t="str">
        <f>'Area 23'!R39</f>
        <v>High Priority Data Gap</v>
      </c>
      <c r="I38" s="219" t="str">
        <f>'Area 23'!AE39</f>
        <v>High Priority Data Gap</v>
      </c>
      <c r="J38" s="220" t="str">
        <f>'Area 23'!AK39</f>
        <v>High Priority Data Gap</v>
      </c>
      <c r="K38" s="219" t="str">
        <f>'Area 23'!AX39</f>
        <v>High Priority Data Gap</v>
      </c>
      <c r="L38" s="220" t="str">
        <f>'Area 23'!BD39</f>
        <v>High Priority Data Gap</v>
      </c>
      <c r="M38" s="219" t="str">
        <f>'Area 24'!L39</f>
        <v>High Priority Data Gap</v>
      </c>
      <c r="N38" s="220" t="str">
        <f>'Area 24'!R39</f>
        <v>High Priority Data Gap</v>
      </c>
      <c r="O38" s="219" t="str">
        <f>'Area 24'!AF39</f>
        <v>High Priority Data Gap</v>
      </c>
      <c r="P38" s="220" t="str">
        <f>'Area 24'!AL39</f>
        <v>High Priority Data Gap</v>
      </c>
      <c r="Q38" s="219" t="str">
        <f>'Area 24'!BT39</f>
        <v>High Priority Data Gap</v>
      </c>
      <c r="R38" s="220" t="str">
        <f>'Area 24'!BZ39</f>
        <v>High Priority Data Gap</v>
      </c>
      <c r="S38" s="219" t="str">
        <f>'Area 24'!AZ39</f>
        <v>High Priority Data Gap</v>
      </c>
      <c r="T38" s="220" t="str">
        <f>'Area 24'!BF39</f>
        <v>High Priority Data Gap</v>
      </c>
      <c r="U38" s="219" t="str">
        <f>'Area 24'!CO39</f>
        <v>High Priority Data Gap</v>
      </c>
      <c r="V38" s="220" t="str">
        <f>'Area 24'!CU39</f>
        <v>High Priority Data Gap</v>
      </c>
      <c r="W38" s="219" t="str">
        <f>'Area 24'!DK39</f>
        <v>High Priority Data Gap</v>
      </c>
      <c r="X38" s="220" t="str">
        <f>'Area 24'!DQ39</f>
        <v>High Priority Data Gap</v>
      </c>
      <c r="Y38" s="219" t="str">
        <f>'Area 24'!EF39</f>
        <v>High Priority Data Gap</v>
      </c>
      <c r="Z38" s="219" t="str">
        <f>'Area 24'!EL39</f>
        <v>High Priority Data Gap</v>
      </c>
      <c r="AA38" s="219" t="str">
        <f>'Area 24'!FA39</f>
        <v>High Priority Data Gap</v>
      </c>
      <c r="AB38" s="220" t="str">
        <f>'Area 24'!FG39</f>
        <v>High Priority Data Gap</v>
      </c>
      <c r="AC38" s="219" t="str">
        <f>'Area 24'!FV39</f>
        <v>High Priority Data Gap</v>
      </c>
      <c r="AD38" s="220" t="str">
        <f>'Area 24'!GB39</f>
        <v>High Priority Data Gap</v>
      </c>
      <c r="AE38" s="219" t="str">
        <f>'Area 24'!GQ39</f>
        <v>High Priority Data Gap</v>
      </c>
      <c r="AF38" s="220" t="str">
        <f>'Area 24'!GW39</f>
        <v>High Priority Data Gap</v>
      </c>
      <c r="AG38" s="219" t="str">
        <f>'Area 25'!L38</f>
        <v>High Priority Data Gap</v>
      </c>
      <c r="AH38" s="220" t="str">
        <f>'Area 25'!R38</f>
        <v>High Priority Data Gap</v>
      </c>
      <c r="AI38" s="219" t="str">
        <f>'Area 25'!AE38</f>
        <v>High Priority Data Gap</v>
      </c>
      <c r="AJ38" s="220" t="str">
        <f>'Area 25'!AK38</f>
        <v>High Priority Data Gap</v>
      </c>
      <c r="AK38" s="219" t="str">
        <f>'Area 25'!AX38</f>
        <v>High Priority Data Gap</v>
      </c>
      <c r="AL38" s="220" t="str">
        <f>'Area 25'!BD38</f>
        <v>High Priority Data Gap</v>
      </c>
      <c r="AM38" s="388" t="str">
        <f>'Area 25'!BQ38</f>
        <v>High Priority Data Gap</v>
      </c>
      <c r="AN38" s="220" t="str">
        <f>'Area 25'!BW38</f>
        <v>High Priority Data Gap</v>
      </c>
      <c r="AO38" s="219" t="str">
        <f>'Area 25'!CJ38</f>
        <v>High Priority Data Gap</v>
      </c>
      <c r="AP38" s="220" t="str">
        <f>'Area 25'!CP38</f>
        <v>High Priority Data Gap</v>
      </c>
      <c r="AQ38" s="219" t="str">
        <f>'Area 25'!DC38</f>
        <v>High Priority Data Gap</v>
      </c>
      <c r="AR38" s="220" t="str">
        <f>'Area 25'!DI38</f>
        <v>High Priority Data Gap</v>
      </c>
      <c r="AS38" s="219" t="str">
        <f>'Area 26'!AE38</f>
        <v>Low Priority Data Gap</v>
      </c>
      <c r="AT38" s="221" t="str">
        <f>'Area 26'!AK38</f>
        <v>Low Priority Data Gap</v>
      </c>
      <c r="AU38" s="222" t="str">
        <f>'Area 26'!M38</f>
        <v>Low Priority Data Gap</v>
      </c>
      <c r="AV38" s="223" t="str">
        <f>'Area 26'!S38</f>
        <v>Low Priority Data Gap</v>
      </c>
      <c r="AW38" s="171">
        <f t="shared" si="5"/>
        <v>38</v>
      </c>
      <c r="AX38" s="171">
        <f t="shared" si="6"/>
        <v>4</v>
      </c>
      <c r="AY38" s="171">
        <f t="shared" si="7"/>
        <v>0</v>
      </c>
      <c r="AZ38" s="171">
        <f t="shared" si="8"/>
        <v>2</v>
      </c>
      <c r="BA38" s="171">
        <f t="shared" si="9"/>
        <v>0</v>
      </c>
      <c r="BB38" s="171">
        <f t="shared" si="10"/>
        <v>0</v>
      </c>
      <c r="BC38" s="171">
        <f t="shared" si="11"/>
        <v>0</v>
      </c>
      <c r="BD38" s="542">
        <f t="shared" si="12"/>
        <v>0</v>
      </c>
      <c r="BE38" s="171">
        <f t="shared" si="13"/>
        <v>0</v>
      </c>
      <c r="BF38" s="171">
        <f t="shared" si="14"/>
        <v>0</v>
      </c>
      <c r="BG38" s="171">
        <f t="shared" si="15"/>
        <v>0</v>
      </c>
      <c r="BH38" s="542">
        <f t="shared" si="16"/>
        <v>0</v>
      </c>
    </row>
    <row r="39" spans="1:60" ht="84.75" customHeight="1">
      <c r="A39" s="152" t="s">
        <v>77</v>
      </c>
      <c r="B39" s="152" t="s">
        <v>47</v>
      </c>
      <c r="C39" s="165" t="s">
        <v>84</v>
      </c>
      <c r="D39" s="168">
        <v>36</v>
      </c>
      <c r="E39" s="219" t="str">
        <f>'Area 23'!BQ40</f>
        <v>Very High</v>
      </c>
      <c r="F39" s="220" t="str">
        <f>'Area 23'!BW40</f>
        <v>Very High</v>
      </c>
      <c r="G39" s="219" t="str">
        <f>'Area 23'!L40</f>
        <v>Moderate</v>
      </c>
      <c r="H39" s="220" t="str">
        <f>'Area 23'!R40</f>
        <v>High</v>
      </c>
      <c r="I39" s="219" t="str">
        <f>'Area 23'!AE40</f>
        <v>Moderate</v>
      </c>
      <c r="J39" s="220" t="str">
        <f>'Area 23'!AK40</f>
        <v>High</v>
      </c>
      <c r="K39" s="219" t="str">
        <f>'Area 23'!AX40</f>
        <v>Very High</v>
      </c>
      <c r="L39" s="220" t="str">
        <f>'Area 23'!BD40</f>
        <v>Very High</v>
      </c>
      <c r="M39" s="219" t="str">
        <f>'Area 24'!L40</f>
        <v>Very Low</v>
      </c>
      <c r="N39" s="220" t="str">
        <f>'Area 24'!R40</f>
        <v>Very Low</v>
      </c>
      <c r="O39" s="219" t="str">
        <f>'Area 24'!AF40</f>
        <v>Very Low</v>
      </c>
      <c r="P39" s="220" t="str">
        <f>'Area 24'!AL40</f>
        <v>Low</v>
      </c>
      <c r="Q39" s="219" t="str">
        <f>'Area 24'!BT40</f>
        <v>Very High</v>
      </c>
      <c r="R39" s="220" t="str">
        <f>'Area 24'!BZ40</f>
        <v>Very High</v>
      </c>
      <c r="S39" s="219" t="str">
        <f>'Area 24'!AZ40</f>
        <v>Very High</v>
      </c>
      <c r="T39" s="220" t="str">
        <f>'Area 24'!BF40</f>
        <v>Very High</v>
      </c>
      <c r="U39" s="219" t="str">
        <f>'Area 24'!CO40</f>
        <v>High</v>
      </c>
      <c r="V39" s="220" t="str">
        <f>'Area 24'!CU40</f>
        <v>High</v>
      </c>
      <c r="W39" s="219" t="str">
        <f>'Area 24'!DK40</f>
        <v>Very Low</v>
      </c>
      <c r="X39" s="220" t="str">
        <f>'Area 24'!DQ40</f>
        <v>Very Low</v>
      </c>
      <c r="Y39" s="219" t="str">
        <f>'Area 24'!EF40</f>
        <v>High Priority Data Gap</v>
      </c>
      <c r="Z39" s="219" t="str">
        <f>'Area 24'!EL40</f>
        <v>High Priority Data Gap</v>
      </c>
      <c r="AA39" s="219" t="str">
        <f>'Area 24'!FA40</f>
        <v>High Priority Data Gap</v>
      </c>
      <c r="AB39" s="220" t="str">
        <f>'Area 24'!FG40</f>
        <v>High Priority Data Gap</v>
      </c>
      <c r="AC39" s="219" t="str">
        <f>'Area 24'!FV40</f>
        <v>High Priority Data Gap</v>
      </c>
      <c r="AD39" s="220" t="str">
        <f>'Area 24'!GB40</f>
        <v>High Priority Data Gap</v>
      </c>
      <c r="AE39" s="219" t="str">
        <f>'Area 24'!GQ40</f>
        <v>High Priority Data Gap</v>
      </c>
      <c r="AF39" s="220" t="str">
        <f>'Area 24'!GW40</f>
        <v>High Priority Data Gap</v>
      </c>
      <c r="AG39" s="219" t="str">
        <f>'Area 25'!L39</f>
        <v>Very High</v>
      </c>
      <c r="AH39" s="220" t="str">
        <f>'Area 25'!R39</f>
        <v>Very High</v>
      </c>
      <c r="AI39" s="219" t="str">
        <f>'Area 25'!AE39</f>
        <v>Low</v>
      </c>
      <c r="AJ39" s="220" t="str">
        <f>'Area 25'!AK39</f>
        <v>Moderate</v>
      </c>
      <c r="AK39" s="219" t="str">
        <f>'Area 25'!AX39</f>
        <v>High Priority Data Gap</v>
      </c>
      <c r="AL39" s="220" t="str">
        <f>'Area 25'!BD39</f>
        <v>High Priority Data Gap</v>
      </c>
      <c r="AM39" s="388" t="str">
        <f>'Area 25'!BQ39</f>
        <v>Very High</v>
      </c>
      <c r="AN39" s="220" t="str">
        <f>'Area 25'!BW39</f>
        <v>Very High</v>
      </c>
      <c r="AO39" s="219" t="str">
        <f>'Area 25'!CJ39</f>
        <v>Very High</v>
      </c>
      <c r="AP39" s="220" t="str">
        <f>'Area 25'!CP39</f>
        <v>Very High</v>
      </c>
      <c r="AQ39" s="219" t="str">
        <f>'Area 25'!DC39</f>
        <v>Very High</v>
      </c>
      <c r="AR39" s="220" t="str">
        <f>'Area 25'!DI39</f>
        <v>Very High</v>
      </c>
      <c r="AS39" s="219" t="str">
        <f>'Area 26'!AE39</f>
        <v>Moderate</v>
      </c>
      <c r="AT39" s="221" t="str">
        <f>'Area 26'!AK39</f>
        <v>High</v>
      </c>
      <c r="AU39" s="222" t="str">
        <f>'Area 26'!M39</f>
        <v>Moderate</v>
      </c>
      <c r="AV39" s="223" t="str">
        <f>'Area 26'!S39</f>
        <v>High</v>
      </c>
      <c r="AW39" s="171">
        <f t="shared" si="5"/>
        <v>10</v>
      </c>
      <c r="AX39" s="171">
        <f t="shared" si="6"/>
        <v>0</v>
      </c>
      <c r="AY39" s="171">
        <f t="shared" si="7"/>
        <v>5</v>
      </c>
      <c r="AZ39" s="171">
        <f t="shared" si="8"/>
        <v>2</v>
      </c>
      <c r="BA39" s="171">
        <f t="shared" si="9"/>
        <v>5</v>
      </c>
      <c r="BB39" s="171">
        <f t="shared" si="10"/>
        <v>6</v>
      </c>
      <c r="BC39" s="171">
        <f t="shared" si="11"/>
        <v>16</v>
      </c>
      <c r="BD39" s="542">
        <f t="shared" si="12"/>
        <v>27</v>
      </c>
      <c r="BE39" s="171">
        <f t="shared" si="13"/>
        <v>4</v>
      </c>
      <c r="BF39" s="171">
        <f t="shared" si="14"/>
        <v>5</v>
      </c>
      <c r="BG39" s="171">
        <f t="shared" si="15"/>
        <v>14</v>
      </c>
      <c r="BH39" s="542">
        <f t="shared" si="16"/>
        <v>23</v>
      </c>
    </row>
    <row r="40" spans="1:60" ht="84.75" customHeight="1">
      <c r="A40" s="152" t="s">
        <v>77</v>
      </c>
      <c r="B40" s="152" t="s">
        <v>47</v>
      </c>
      <c r="C40" s="165" t="s">
        <v>85</v>
      </c>
      <c r="D40" s="168">
        <v>37</v>
      </c>
      <c r="E40" s="219" t="str">
        <f>'Area 23'!BQ41</f>
        <v>Very High</v>
      </c>
      <c r="F40" s="220" t="str">
        <f>'Area 23'!BW41</f>
        <v>Very High</v>
      </c>
      <c r="G40" s="219" t="str">
        <f>'Area 23'!L41</f>
        <v>Moderate</v>
      </c>
      <c r="H40" s="220" t="str">
        <f>'Area 23'!R41</f>
        <v>High</v>
      </c>
      <c r="I40" s="219" t="str">
        <f>'Area 23'!AE41</f>
        <v>Moderate</v>
      </c>
      <c r="J40" s="220" t="str">
        <f>'Area 23'!AK41</f>
        <v>High</v>
      </c>
      <c r="K40" s="219" t="str">
        <f>'Area 23'!AX41</f>
        <v>Moderate</v>
      </c>
      <c r="L40" s="220" t="str">
        <f>'Area 23'!BD41</f>
        <v>Moderate</v>
      </c>
      <c r="M40" s="219" t="str">
        <f>'Area 24'!L41</f>
        <v>Very Low</v>
      </c>
      <c r="N40" s="220" t="str">
        <f>'Area 24'!R41</f>
        <v>Very Low</v>
      </c>
      <c r="O40" s="219" t="str">
        <f>'Area 24'!AF41</f>
        <v>Very Low</v>
      </c>
      <c r="P40" s="220" t="str">
        <f>'Area 24'!AL41</f>
        <v>Low</v>
      </c>
      <c r="Q40" s="219" t="str">
        <f>'Area 24'!BT41</f>
        <v>Very High</v>
      </c>
      <c r="R40" s="220" t="str">
        <f>'Area 24'!BZ41</f>
        <v>Very High</v>
      </c>
      <c r="S40" s="219" t="str">
        <f>'Area 24'!AZ41</f>
        <v>Very High</v>
      </c>
      <c r="T40" s="220" t="str">
        <f>'Area 24'!BF41</f>
        <v>Very High</v>
      </c>
      <c r="U40" s="219" t="str">
        <f>'Area 24'!CO41</f>
        <v>High</v>
      </c>
      <c r="V40" s="220" t="str">
        <f>'Area 24'!CU41</f>
        <v>High</v>
      </c>
      <c r="W40" s="219" t="str">
        <f>'Area 24'!DK41</f>
        <v>Very Low</v>
      </c>
      <c r="X40" s="220" t="str">
        <f>'Area 24'!DQ41</f>
        <v>Low</v>
      </c>
      <c r="Y40" s="219" t="str">
        <f>'Area 24'!EF41</f>
        <v>High Priority Data Gap</v>
      </c>
      <c r="Z40" s="219" t="str">
        <f>'Area 24'!EL41</f>
        <v>High Priority Data Gap</v>
      </c>
      <c r="AA40" s="219" t="str">
        <f>'Area 24'!FA41</f>
        <v>High Priority Data Gap</v>
      </c>
      <c r="AB40" s="220" t="str">
        <f>'Area 24'!FG41</f>
        <v>High Priority Data Gap</v>
      </c>
      <c r="AC40" s="219" t="str">
        <f>'Area 24'!FV41</f>
        <v>High Priority Data Gap</v>
      </c>
      <c r="AD40" s="220" t="str">
        <f>'Area 24'!GB41</f>
        <v>High Priority Data Gap</v>
      </c>
      <c r="AE40" s="219" t="str">
        <f>'Area 24'!GQ41</f>
        <v>High Priority Data Gap</v>
      </c>
      <c r="AF40" s="220" t="str">
        <f>'Area 24'!GW41</f>
        <v>High Priority Data Gap</v>
      </c>
      <c r="AG40" s="219" t="str">
        <f>'Area 25'!L40</f>
        <v>Very High</v>
      </c>
      <c r="AH40" s="220" t="str">
        <f>'Area 25'!R40</f>
        <v>Very High</v>
      </c>
      <c r="AI40" s="219" t="str">
        <f>'Area 25'!AE40</f>
        <v>Low</v>
      </c>
      <c r="AJ40" s="220" t="str">
        <f>'Area 25'!AK40</f>
        <v>Moderate</v>
      </c>
      <c r="AK40" s="219" t="str">
        <f>'Area 25'!AX40</f>
        <v>Low Priority Data Gap</v>
      </c>
      <c r="AL40" s="220" t="str">
        <f>'Area 25'!BD40</f>
        <v>Low Priority Data Gap</v>
      </c>
      <c r="AM40" s="388" t="str">
        <f>'Area 25'!BQ40</f>
        <v>Very High</v>
      </c>
      <c r="AN40" s="220" t="str">
        <f>'Area 25'!BW40</f>
        <v>Very High</v>
      </c>
      <c r="AO40" s="219" t="str">
        <f>'Area 25'!CJ40</f>
        <v>Very High</v>
      </c>
      <c r="AP40" s="220" t="str">
        <f>'Area 25'!CP40</f>
        <v>Very High</v>
      </c>
      <c r="AQ40" s="219" t="str">
        <f>'Area 25'!DC40</f>
        <v>Very High</v>
      </c>
      <c r="AR40" s="220" t="str">
        <f>'Area 25'!DI40</f>
        <v>Very High</v>
      </c>
      <c r="AS40" s="219" t="str">
        <f>'Area 26'!AE40</f>
        <v>Moderate</v>
      </c>
      <c r="AT40" s="221" t="str">
        <f>'Area 26'!AK40</f>
        <v>High</v>
      </c>
      <c r="AU40" s="222" t="str">
        <f>'Area 26'!M40</f>
        <v>Moderate</v>
      </c>
      <c r="AV40" s="223" t="str">
        <f>'Area 26'!S40</f>
        <v>High</v>
      </c>
      <c r="AW40" s="171">
        <f t="shared" si="5"/>
        <v>8</v>
      </c>
      <c r="AX40" s="171">
        <f t="shared" si="6"/>
        <v>2</v>
      </c>
      <c r="AY40" s="171">
        <f t="shared" si="7"/>
        <v>4</v>
      </c>
      <c r="AZ40" s="171">
        <f t="shared" si="8"/>
        <v>3</v>
      </c>
      <c r="BA40" s="171">
        <f t="shared" si="9"/>
        <v>7</v>
      </c>
      <c r="BB40" s="171">
        <f t="shared" si="10"/>
        <v>6</v>
      </c>
      <c r="BC40" s="171">
        <f t="shared" si="11"/>
        <v>14</v>
      </c>
      <c r="BD40" s="542">
        <f t="shared" si="12"/>
        <v>27</v>
      </c>
      <c r="BE40" s="171">
        <f t="shared" si="13"/>
        <v>6</v>
      </c>
      <c r="BF40" s="171">
        <f t="shared" si="14"/>
        <v>5</v>
      </c>
      <c r="BG40" s="171">
        <f t="shared" si="15"/>
        <v>12</v>
      </c>
      <c r="BH40" s="542">
        <f t="shared" si="16"/>
        <v>23</v>
      </c>
    </row>
    <row r="41" spans="1:60" ht="84.75" customHeight="1">
      <c r="A41" s="152" t="s">
        <v>77</v>
      </c>
      <c r="B41" s="152" t="s">
        <v>47</v>
      </c>
      <c r="C41" s="165" t="s">
        <v>86</v>
      </c>
      <c r="D41" s="168">
        <v>38</v>
      </c>
      <c r="E41" s="219" t="str">
        <f>'Area 23'!BQ42</f>
        <v>Very High</v>
      </c>
      <c r="F41" s="220" t="str">
        <f>'Area 23'!BW42</f>
        <v>Low</v>
      </c>
      <c r="G41" s="219" t="str">
        <f>'Area 23'!L42</f>
        <v>Very Low</v>
      </c>
      <c r="H41" s="220" t="str">
        <f>'Area 23'!R42</f>
        <v>Low</v>
      </c>
      <c r="I41" s="219" t="str">
        <f>'Area 23'!AE42</f>
        <v>High</v>
      </c>
      <c r="J41" s="220" t="str">
        <f>'Area 23'!AK42</f>
        <v>Very High</v>
      </c>
      <c r="K41" s="219" t="str">
        <f>'Area 23'!AX42</f>
        <v>High</v>
      </c>
      <c r="L41" s="220" t="str">
        <f>'Area 23'!BD42</f>
        <v>High</v>
      </c>
      <c r="M41" s="219" t="str">
        <f>'Area 24'!L42</f>
        <v>Very Low</v>
      </c>
      <c r="N41" s="220" t="str">
        <f>'Area 24'!R42</f>
        <v>Low</v>
      </c>
      <c r="O41" s="219" t="str">
        <f>'Area 24'!AF42</f>
        <v>Very Low</v>
      </c>
      <c r="P41" s="220" t="str">
        <f>'Area 24'!AL42</f>
        <v>Low</v>
      </c>
      <c r="Q41" s="219" t="str">
        <f>'Area 24'!BT42</f>
        <v>High</v>
      </c>
      <c r="R41" s="220" t="str">
        <f>'Area 24'!BZ42</f>
        <v>Very High</v>
      </c>
      <c r="S41" s="219" t="str">
        <f>'Area 24'!AZ42</f>
        <v>High Priority Data Gap</v>
      </c>
      <c r="T41" s="220" t="str">
        <f>'Area 24'!BF42</f>
        <v>High Priority Data Gap</v>
      </c>
      <c r="U41" s="219" t="str">
        <f>'Area 24'!CO42</f>
        <v>High</v>
      </c>
      <c r="V41" s="220" t="str">
        <f>'Area 24'!CU42</f>
        <v>Very High</v>
      </c>
      <c r="W41" s="219" t="str">
        <f>'Area 24'!DK42</f>
        <v>Very Low</v>
      </c>
      <c r="X41" s="220" t="str">
        <f>'Area 24'!DQ42</f>
        <v>Very Low</v>
      </c>
      <c r="Y41" s="219" t="str">
        <f>'Area 24'!EF42</f>
        <v>High Priority Data Gap</v>
      </c>
      <c r="Z41" s="219" t="str">
        <f>'Area 24'!EL42</f>
        <v>High Priority Data Gap</v>
      </c>
      <c r="AA41" s="219" t="str">
        <f>'Area 24'!FA42</f>
        <v>High Priority Data Gap</v>
      </c>
      <c r="AB41" s="220" t="str">
        <f>'Area 24'!FG42</f>
        <v>High Priority Data Gap</v>
      </c>
      <c r="AC41" s="219" t="str">
        <f>'Area 24'!FV42</f>
        <v>Very Low</v>
      </c>
      <c r="AD41" s="220" t="str">
        <f>'Area 24'!GB42</f>
        <v>Low</v>
      </c>
      <c r="AE41" s="219" t="str">
        <f>'Area 24'!GQ42</f>
        <v>High Priority Data Gap</v>
      </c>
      <c r="AF41" s="220" t="str">
        <f>'Area 24'!GW42</f>
        <v>High Priority Data Gap</v>
      </c>
      <c r="AG41" s="219" t="str">
        <f>'Area 25'!L41</f>
        <v>High</v>
      </c>
      <c r="AH41" s="220" t="str">
        <f>'Area 25'!R41</f>
        <v>Very High</v>
      </c>
      <c r="AI41" s="219" t="str">
        <f>'Area 25'!AE41</f>
        <v>Low</v>
      </c>
      <c r="AJ41" s="220" t="str">
        <f>'Area 25'!AK41</f>
        <v>Moderate</v>
      </c>
      <c r="AK41" s="219" t="str">
        <f>'Area 25'!AX41</f>
        <v>High Priority Data Gap</v>
      </c>
      <c r="AL41" s="220" t="str">
        <f>'Area 25'!BD41</f>
        <v>High Priority Data Gap</v>
      </c>
      <c r="AM41" s="388" t="str">
        <f>'Area 25'!BQ41</f>
        <v>High Priority Data Gap</v>
      </c>
      <c r="AN41" s="220" t="str">
        <f>'Area 25'!BW41</f>
        <v>High Priority Data Gap</v>
      </c>
      <c r="AO41" s="219" t="str">
        <f>'Area 25'!CJ41</f>
        <v>High Priority Data Gap</v>
      </c>
      <c r="AP41" s="220" t="str">
        <f>'Area 25'!CP41</f>
        <v>High Priority Data Gap</v>
      </c>
      <c r="AQ41" s="219" t="str">
        <f>'Area 25'!DC41</f>
        <v>High Priority Data Gap</v>
      </c>
      <c r="AR41" s="220" t="str">
        <f>'Area 25'!DI41</f>
        <v>High Priority Data Gap</v>
      </c>
      <c r="AS41" s="219" t="str">
        <f>'Area 26'!AE41</f>
        <v>Moderate</v>
      </c>
      <c r="AT41" s="221" t="str">
        <f>'Area 26'!AK41</f>
        <v>High</v>
      </c>
      <c r="AU41" s="222" t="str">
        <f>'Area 26'!M41</f>
        <v>Moderate</v>
      </c>
      <c r="AV41" s="223" t="str">
        <f>'Area 26'!S41</f>
        <v>High</v>
      </c>
      <c r="AW41" s="171">
        <f t="shared" si="5"/>
        <v>16</v>
      </c>
      <c r="AX41" s="171">
        <f t="shared" si="6"/>
        <v>0</v>
      </c>
      <c r="AY41" s="171">
        <f t="shared" si="7"/>
        <v>6</v>
      </c>
      <c r="AZ41" s="171">
        <f t="shared" si="8"/>
        <v>6</v>
      </c>
      <c r="BA41" s="171">
        <f t="shared" si="9"/>
        <v>3</v>
      </c>
      <c r="BB41" s="171">
        <f t="shared" si="10"/>
        <v>8</v>
      </c>
      <c r="BC41" s="171">
        <f t="shared" si="11"/>
        <v>5</v>
      </c>
      <c r="BD41" s="542">
        <f t="shared" si="12"/>
        <v>16</v>
      </c>
      <c r="BE41" s="171">
        <f t="shared" si="13"/>
        <v>3</v>
      </c>
      <c r="BF41" s="171">
        <f t="shared" si="14"/>
        <v>8</v>
      </c>
      <c r="BG41" s="171">
        <f t="shared" si="15"/>
        <v>4</v>
      </c>
      <c r="BH41" s="542">
        <f t="shared" si="16"/>
        <v>15</v>
      </c>
    </row>
    <row r="42" spans="1:60" ht="84.75" customHeight="1">
      <c r="A42" s="152" t="s">
        <v>77</v>
      </c>
      <c r="B42" s="152" t="s">
        <v>47</v>
      </c>
      <c r="C42" s="165" t="s">
        <v>87</v>
      </c>
      <c r="D42" s="168">
        <v>39</v>
      </c>
      <c r="E42" s="219" t="str">
        <f>'Area 23'!BQ43</f>
        <v>Very Low</v>
      </c>
      <c r="F42" s="220" t="str">
        <f>'Area 23'!BW43</f>
        <v>Very Low</v>
      </c>
      <c r="G42" s="219" t="str">
        <f>'Area 23'!L43</f>
        <v>Very Low</v>
      </c>
      <c r="H42" s="220" t="str">
        <f>'Area 23'!R43</f>
        <v>Low</v>
      </c>
      <c r="I42" s="219" t="str">
        <f>'Area 23'!AE43</f>
        <v>Very Low</v>
      </c>
      <c r="J42" s="220" t="str">
        <f>'Area 23'!AK43</f>
        <v>Low</v>
      </c>
      <c r="K42" s="219" t="str">
        <f>'Area 23'!AX43</f>
        <v>Moderate</v>
      </c>
      <c r="L42" s="220" t="str">
        <f>'Area 23'!BD43</f>
        <v>Moderate</v>
      </c>
      <c r="M42" s="219" t="str">
        <f>'Area 24'!L43</f>
        <v>Very Low</v>
      </c>
      <c r="N42" s="220" t="str">
        <f>'Area 24'!R43</f>
        <v>Very Low</v>
      </c>
      <c r="O42" s="219" t="str">
        <f>'Area 24'!AF43</f>
        <v>Very Low</v>
      </c>
      <c r="P42" s="220" t="str">
        <f>'Area 24'!AL43</f>
        <v>Very Low</v>
      </c>
      <c r="Q42" s="219" t="str">
        <f>'Area 24'!BT43</f>
        <v>High Priority Data Gap</v>
      </c>
      <c r="R42" s="220" t="str">
        <f>'Area 24'!BZ43</f>
        <v>High Priority Data Gap</v>
      </c>
      <c r="S42" s="219" t="str">
        <f>'Area 24'!AZ43</f>
        <v>High Priority Data Gap</v>
      </c>
      <c r="T42" s="220" t="str">
        <f>'Area 24'!BF43</f>
        <v>High Priority Data Gap</v>
      </c>
      <c r="U42" s="219" t="str">
        <f>'Area 24'!CO43</f>
        <v>High</v>
      </c>
      <c r="V42" s="220" t="str">
        <f>'Area 24'!CU43</f>
        <v>High</v>
      </c>
      <c r="W42" s="219" t="str">
        <f>'Area 24'!DK43</f>
        <v>Very Low</v>
      </c>
      <c r="X42" s="220" t="str">
        <f>'Area 24'!DQ43</f>
        <v>Very Low</v>
      </c>
      <c r="Y42" s="219" t="str">
        <f>'Area 24'!EF43</f>
        <v>Low</v>
      </c>
      <c r="Z42" s="219" t="str">
        <f>'Area 24'!EL43</f>
        <v>Moderate</v>
      </c>
      <c r="AA42" s="219" t="str">
        <f>'Area 24'!FA43</f>
        <v>Low</v>
      </c>
      <c r="AB42" s="220" t="str">
        <f>'Area 24'!FG43</f>
        <v>Moderate</v>
      </c>
      <c r="AC42" s="219" t="str">
        <f>'Area 24'!FV43</f>
        <v>Very Low</v>
      </c>
      <c r="AD42" s="220" t="str">
        <f>'Area 24'!GB43</f>
        <v>Low</v>
      </c>
      <c r="AE42" s="219" t="str">
        <f>'Area 24'!GQ43</f>
        <v>Low</v>
      </c>
      <c r="AF42" s="220" t="str">
        <f>'Area 24'!GW43</f>
        <v>Moderate</v>
      </c>
      <c r="AG42" s="219" t="str">
        <f>'Area 25'!L42</f>
        <v>High Priority Data Gap</v>
      </c>
      <c r="AH42" s="220" t="str">
        <f>'Area 25'!R42</f>
        <v>High Priority Data Gap</v>
      </c>
      <c r="AI42" s="219" t="str">
        <f>'Area 25'!AE42</f>
        <v>High Priority Data Gap</v>
      </c>
      <c r="AJ42" s="220" t="str">
        <f>'Area 25'!AK42</f>
        <v>High Priority Data Gap</v>
      </c>
      <c r="AK42" s="219" t="str">
        <f>'Area 25'!AX42</f>
        <v>High Priority Data Gap</v>
      </c>
      <c r="AL42" s="220" t="str">
        <f>'Area 25'!BD42</f>
        <v>High Priority Data Gap</v>
      </c>
      <c r="AM42" s="388" t="str">
        <f>'Area 25'!BQ42</f>
        <v>High Priority Data Gap</v>
      </c>
      <c r="AN42" s="220" t="str">
        <f>'Area 25'!BW42</f>
        <v>High Priority Data Gap</v>
      </c>
      <c r="AO42" s="219" t="str">
        <f>'Area 25'!CJ42</f>
        <v>High Priority Data Gap</v>
      </c>
      <c r="AP42" s="220" t="str">
        <f>'Area 25'!CP42</f>
        <v>High Priority Data Gap</v>
      </c>
      <c r="AQ42" s="219" t="str">
        <f>'Area 25'!DC42</f>
        <v>High Priority Data Gap</v>
      </c>
      <c r="AR42" s="220" t="str">
        <f>'Area 25'!DI42</f>
        <v>High Priority Data Gap</v>
      </c>
      <c r="AS42" s="219" t="str">
        <f>'Area 26'!AE42</f>
        <v>High Priority Data Gap</v>
      </c>
      <c r="AT42" s="221" t="str">
        <f>'Area 26'!AK42</f>
        <v>High Priority Data Gap</v>
      </c>
      <c r="AU42" s="222" t="str">
        <f>'Area 26'!M42</f>
        <v>High Priority Data Gap</v>
      </c>
      <c r="AV42" s="223" t="str">
        <f>'Area 26'!S42</f>
        <v>High Priority Data Gap</v>
      </c>
      <c r="AW42" s="171">
        <f t="shared" si="5"/>
        <v>19</v>
      </c>
      <c r="AX42" s="171">
        <f t="shared" si="6"/>
        <v>0</v>
      </c>
      <c r="AY42" s="171">
        <f t="shared" si="7"/>
        <v>11</v>
      </c>
      <c r="AZ42" s="171">
        <f t="shared" si="8"/>
        <v>6</v>
      </c>
      <c r="BA42" s="171">
        <f t="shared" si="9"/>
        <v>5</v>
      </c>
      <c r="BB42" s="171">
        <f t="shared" si="10"/>
        <v>2</v>
      </c>
      <c r="BC42" s="171">
        <f t="shared" si="11"/>
        <v>0</v>
      </c>
      <c r="BD42" s="542">
        <f t="shared" si="12"/>
        <v>7</v>
      </c>
      <c r="BE42" s="171">
        <f t="shared" si="13"/>
        <v>5</v>
      </c>
      <c r="BF42" s="171">
        <f t="shared" si="14"/>
        <v>2</v>
      </c>
      <c r="BG42" s="171">
        <f t="shared" si="15"/>
        <v>0</v>
      </c>
      <c r="BH42" s="542">
        <f t="shared" si="16"/>
        <v>7</v>
      </c>
    </row>
    <row r="43" spans="1:60" ht="84.75" customHeight="1">
      <c r="A43" s="152" t="s">
        <v>77</v>
      </c>
      <c r="B43" s="152" t="s">
        <v>54</v>
      </c>
      <c r="C43" s="165" t="s">
        <v>88</v>
      </c>
      <c r="D43" s="168">
        <v>40</v>
      </c>
      <c r="E43" s="219" t="str">
        <f>'Area 23'!BQ44</f>
        <v>Low Priority Data Gap</v>
      </c>
      <c r="F43" s="220" t="str">
        <f>'Area 23'!BW44</f>
        <v>Low Priority Data Gap</v>
      </c>
      <c r="G43" s="219" t="str">
        <f>'Area 23'!L44</f>
        <v>Low Priority Data Gap</v>
      </c>
      <c r="H43" s="220" t="str">
        <f>'Area 23'!R44</f>
        <v>Low Priority Data Gap</v>
      </c>
      <c r="I43" s="219" t="str">
        <f>'Area 23'!AE44</f>
        <v>Low Priority Data Gap</v>
      </c>
      <c r="J43" s="220" t="str">
        <f>'Area 23'!AK44</f>
        <v>Low Priority Data Gap</v>
      </c>
      <c r="K43" s="219" t="str">
        <f>'Area 23'!AX44</f>
        <v>Very Low</v>
      </c>
      <c r="L43" s="220" t="str">
        <f>'Area 23'!BD44</f>
        <v>Very Low</v>
      </c>
      <c r="M43" s="219" t="str">
        <f>'Area 24'!L44</f>
        <v>Very Low</v>
      </c>
      <c r="N43" s="220" t="str">
        <f>'Area 24'!R44</f>
        <v>Low</v>
      </c>
      <c r="O43" s="219" t="str">
        <f>'Area 24'!AF44</f>
        <v>Moderate</v>
      </c>
      <c r="P43" s="220" t="str">
        <f>'Area 24'!AL44</f>
        <v>High</v>
      </c>
      <c r="Q43" s="219" t="str">
        <f>'Area 24'!BT44</f>
        <v>Moderate</v>
      </c>
      <c r="R43" s="220" t="str">
        <f>'Area 24'!BZ44</f>
        <v>High</v>
      </c>
      <c r="S43" s="219" t="str">
        <f>'Area 24'!AZ44</f>
        <v>Moderate</v>
      </c>
      <c r="T43" s="220" t="str">
        <f>'Area 24'!BF44</f>
        <v>High</v>
      </c>
      <c r="U43" s="219" t="str">
        <f>'Area 24'!CO44</f>
        <v>Very High</v>
      </c>
      <c r="V43" s="220" t="str">
        <f>'Area 24'!CU44</f>
        <v>Very High</v>
      </c>
      <c r="W43" s="219" t="str">
        <f>'Area 24'!DK44</f>
        <v>Very Low</v>
      </c>
      <c r="X43" s="220" t="str">
        <f>'Area 24'!DQ44</f>
        <v>Very Low</v>
      </c>
      <c r="Y43" s="219" t="str">
        <f>'Area 24'!EF44</f>
        <v>Very Low</v>
      </c>
      <c r="Z43" s="219" t="str">
        <f>'Area 24'!EL44</f>
        <v>Low</v>
      </c>
      <c r="AA43" s="219" t="str">
        <f>'Area 24'!FA44</f>
        <v>High Priority Data Gap</v>
      </c>
      <c r="AB43" s="220" t="str">
        <f>'Area 24'!FG44</f>
        <v>High Priority Data Gap</v>
      </c>
      <c r="AC43" s="219" t="str">
        <f>'Area 24'!FV44</f>
        <v>Very Low</v>
      </c>
      <c r="AD43" s="220" t="str">
        <f>'Area 24'!GB44</f>
        <v>Low</v>
      </c>
      <c r="AE43" s="219" t="str">
        <f>'Area 24'!GQ44</f>
        <v>Very Low</v>
      </c>
      <c r="AF43" s="220" t="str">
        <f>'Area 24'!GW44</f>
        <v>Low</v>
      </c>
      <c r="AG43" s="219" t="str">
        <f>'Area 25'!L43</f>
        <v>Low Priority Data Gap</v>
      </c>
      <c r="AH43" s="220" t="str">
        <f>'Area 25'!R43</f>
        <v>Low Priority Data Gap</v>
      </c>
      <c r="AI43" s="219" t="str">
        <f>'Area 25'!AE43</f>
        <v>High Priority Data Gap</v>
      </c>
      <c r="AJ43" s="220" t="str">
        <f>'Area 25'!AK43</f>
        <v>High Priority Data Gap</v>
      </c>
      <c r="AK43" s="219" t="str">
        <f>'Area 25'!AX43</f>
        <v>Low Priority Data Gap</v>
      </c>
      <c r="AL43" s="220" t="str">
        <f>'Area 25'!BD43</f>
        <v>Low Priority Data Gap</v>
      </c>
      <c r="AM43" s="388" t="str">
        <f>'Area 25'!BQ43</f>
        <v>High Priority Data Gap</v>
      </c>
      <c r="AN43" s="220" t="str">
        <f>'Area 25'!BW43</f>
        <v>High Priority Data Gap</v>
      </c>
      <c r="AO43" s="219" t="str">
        <f>'Area 25'!CJ43</f>
        <v>High Priority Data Gap</v>
      </c>
      <c r="AP43" s="220" t="str">
        <f>'Area 25'!CP43</f>
        <v>High Priority Data Gap</v>
      </c>
      <c r="AQ43" s="219" t="str">
        <f>'Area 25'!DC43</f>
        <v>Low Priority Data Gap</v>
      </c>
      <c r="AR43" s="220" t="str">
        <f>'Area 25'!DI43</f>
        <v>Low Priority Data Gap</v>
      </c>
      <c r="AS43" s="219" t="str">
        <f>'Area 26'!AE43</f>
        <v>Low</v>
      </c>
      <c r="AT43" s="221" t="str">
        <f>'Area 26'!AK43</f>
        <v>Moderate</v>
      </c>
      <c r="AU43" s="222" t="str">
        <f>'Area 26'!M43</f>
        <v>Low</v>
      </c>
      <c r="AV43" s="223" t="str">
        <f>'Area 26'!S43</f>
        <v>Moderate</v>
      </c>
      <c r="AW43" s="171">
        <f t="shared" si="5"/>
        <v>8</v>
      </c>
      <c r="AX43" s="171">
        <f t="shared" si="6"/>
        <v>12</v>
      </c>
      <c r="AY43" s="171">
        <f t="shared" si="7"/>
        <v>8</v>
      </c>
      <c r="AZ43" s="171">
        <f t="shared" si="8"/>
        <v>6</v>
      </c>
      <c r="BA43" s="171">
        <f t="shared" si="9"/>
        <v>5</v>
      </c>
      <c r="BB43" s="171">
        <f t="shared" si="10"/>
        <v>3</v>
      </c>
      <c r="BC43" s="171">
        <f t="shared" si="11"/>
        <v>2</v>
      </c>
      <c r="BD43" s="542">
        <f t="shared" si="12"/>
        <v>10</v>
      </c>
      <c r="BE43" s="171">
        <f t="shared" si="13"/>
        <v>5</v>
      </c>
      <c r="BF43" s="171">
        <f t="shared" si="14"/>
        <v>3</v>
      </c>
      <c r="BG43" s="171">
        <f t="shared" si="15"/>
        <v>2</v>
      </c>
      <c r="BH43" s="542">
        <f t="shared" si="16"/>
        <v>10</v>
      </c>
    </row>
    <row r="44" spans="1:60" ht="84.75" customHeight="1">
      <c r="A44" s="152" t="s">
        <v>77</v>
      </c>
      <c r="B44" s="152" t="s">
        <v>51</v>
      </c>
      <c r="C44" s="165" t="s">
        <v>89</v>
      </c>
      <c r="D44" s="168">
        <v>41</v>
      </c>
      <c r="E44" s="219" t="str">
        <f>'Area 23'!BQ45</f>
        <v>Very Low</v>
      </c>
      <c r="F44" s="220" t="str">
        <f>'Area 23'!BW45</f>
        <v>Very Low</v>
      </c>
      <c r="G44" s="219" t="str">
        <f>'Area 23'!L45</f>
        <v>High Priority Data Gap</v>
      </c>
      <c r="H44" s="220" t="str">
        <f>'Area 23'!R45</f>
        <v>High Priority Data Gap</v>
      </c>
      <c r="I44" s="219" t="str">
        <f>'Area 23'!AE45</f>
        <v>High Priority Data Gap</v>
      </c>
      <c r="J44" s="220" t="str">
        <f>'Area 23'!AK45</f>
        <v>High Priority Data Gap</v>
      </c>
      <c r="K44" s="219" t="str">
        <f>'Area 23'!AX45</f>
        <v>High Priority Data Gap</v>
      </c>
      <c r="L44" s="220" t="str">
        <f>'Area 23'!BD45</f>
        <v>High Priority Data Gap</v>
      </c>
      <c r="M44" s="219" t="str">
        <f>'Area 24'!L45</f>
        <v>Very Low</v>
      </c>
      <c r="N44" s="220" t="str">
        <f>'Area 24'!R45</f>
        <v>Low</v>
      </c>
      <c r="O44" s="219" t="str">
        <f>'Area 24'!AF45</f>
        <v>Very Low</v>
      </c>
      <c r="P44" s="220" t="str">
        <f>'Area 24'!AL45</f>
        <v>Low</v>
      </c>
      <c r="Q44" s="219" t="str">
        <f>'Area 24'!BT45</f>
        <v>Low</v>
      </c>
      <c r="R44" s="220" t="str">
        <f>'Area 24'!BZ45</f>
        <v>Low</v>
      </c>
      <c r="S44" s="219" t="str">
        <f>'Area 24'!AZ45</f>
        <v>Low</v>
      </c>
      <c r="T44" s="220" t="str">
        <f>'Area 24'!BF45</f>
        <v>Moderate</v>
      </c>
      <c r="U44" s="219" t="str">
        <f>'Area 24'!CO45</f>
        <v>High Priority Data Gap</v>
      </c>
      <c r="V44" s="220" t="str">
        <f>'Area 24'!CU45</f>
        <v>High Priority Data Gap</v>
      </c>
      <c r="W44" s="219" t="str">
        <f>'Area 24'!DK45</f>
        <v>High Priority Data Gap</v>
      </c>
      <c r="X44" s="220" t="str">
        <f>'Area 24'!DQ45</f>
        <v>High Priority Data Gap</v>
      </c>
      <c r="Y44" s="219" t="str">
        <f>'Area 24'!EF45</f>
        <v>High Priority Data Gap</v>
      </c>
      <c r="Z44" s="219" t="str">
        <f>'Area 24'!EL45</f>
        <v>High Priority Data Gap</v>
      </c>
      <c r="AA44" s="219" t="str">
        <f>'Area 24'!FA45</f>
        <v>High Priority Data Gap</v>
      </c>
      <c r="AB44" s="220" t="str">
        <f>'Area 24'!FG45</f>
        <v>High Priority Data Gap</v>
      </c>
      <c r="AC44" s="219" t="str">
        <f>'Area 24'!FV45</f>
        <v>Very Low</v>
      </c>
      <c r="AD44" s="220" t="str">
        <f>'Area 24'!GB45</f>
        <v>Very Low</v>
      </c>
      <c r="AE44" s="219" t="str">
        <f>'Area 24'!GQ45</f>
        <v>High Priority Data Gap</v>
      </c>
      <c r="AF44" s="220" t="str">
        <f>'Area 24'!GW45</f>
        <v>High Priority Data Gap</v>
      </c>
      <c r="AG44" s="219" t="str">
        <f>'Area 25'!L44</f>
        <v>Very Low</v>
      </c>
      <c r="AH44" s="220" t="str">
        <f>'Area 25'!R44</f>
        <v>Very Low</v>
      </c>
      <c r="AI44" s="219" t="str">
        <f>'Area 25'!AE44</f>
        <v>Very Low</v>
      </c>
      <c r="AJ44" s="220" t="str">
        <f>'Area 25'!AK44</f>
        <v>Very Low</v>
      </c>
      <c r="AK44" s="219" t="str">
        <f>'Area 25'!AX44</f>
        <v>Very Low</v>
      </c>
      <c r="AL44" s="220" t="str">
        <f>'Area 25'!BD44</f>
        <v>Very Low</v>
      </c>
      <c r="AM44" s="388" t="str">
        <f>'Area 25'!BQ44</f>
        <v>Very Low</v>
      </c>
      <c r="AN44" s="220" t="str">
        <f>'Area 25'!BW44</f>
        <v>Very Low</v>
      </c>
      <c r="AO44" s="219" t="str">
        <f>'Area 25'!CJ44</f>
        <v>Very Low</v>
      </c>
      <c r="AP44" s="220" t="str">
        <f>'Area 25'!CP44</f>
        <v>Low Priority Data Gap</v>
      </c>
      <c r="AQ44" s="219" t="str">
        <f>'Area 25'!DC44</f>
        <v>Low</v>
      </c>
      <c r="AR44" s="220" t="str">
        <f>'Area 25'!DI44</f>
        <v>Low</v>
      </c>
      <c r="AS44" s="219" t="str">
        <f>'Area 26'!AE44</f>
        <v>Very Low</v>
      </c>
      <c r="AT44" s="221" t="str">
        <f>'Area 26'!AK44</f>
        <v>Very Low</v>
      </c>
      <c r="AU44" s="222" t="str">
        <f>'Area 26'!M44</f>
        <v>Very Low</v>
      </c>
      <c r="AV44" s="223" t="str">
        <f>'Area 26'!S44</f>
        <v>Very Low</v>
      </c>
      <c r="AW44" s="171">
        <f t="shared" si="5"/>
        <v>16</v>
      </c>
      <c r="AX44" s="171">
        <f t="shared" si="6"/>
        <v>1</v>
      </c>
      <c r="AY44" s="171">
        <f t="shared" si="7"/>
        <v>19</v>
      </c>
      <c r="AZ44" s="171">
        <f t="shared" si="8"/>
        <v>7</v>
      </c>
      <c r="BA44" s="171">
        <f t="shared" si="9"/>
        <v>1</v>
      </c>
      <c r="BB44" s="171">
        <f t="shared" si="10"/>
        <v>0</v>
      </c>
      <c r="BC44" s="171">
        <f t="shared" si="11"/>
        <v>0</v>
      </c>
      <c r="BD44" s="542">
        <f t="shared" si="12"/>
        <v>1</v>
      </c>
      <c r="BE44" s="171">
        <f t="shared" si="13"/>
        <v>1</v>
      </c>
      <c r="BF44" s="171">
        <f t="shared" si="14"/>
        <v>0</v>
      </c>
      <c r="BG44" s="171">
        <f t="shared" si="15"/>
        <v>0</v>
      </c>
      <c r="BH44" s="542">
        <f t="shared" si="16"/>
        <v>1</v>
      </c>
    </row>
    <row r="45" spans="1:60" ht="84.75" customHeight="1">
      <c r="A45" s="152" t="s">
        <v>77</v>
      </c>
      <c r="B45" s="152"/>
      <c r="C45" s="170" t="s">
        <v>90</v>
      </c>
      <c r="D45" s="168" t="s">
        <v>91</v>
      </c>
      <c r="E45" s="219" t="str">
        <f>'Area 23'!BQ46</f>
        <v>High Priority Data Gap</v>
      </c>
      <c r="F45" s="220" t="str">
        <f>'Area 23'!BW46</f>
        <v>High Priority Data Gap</v>
      </c>
      <c r="G45" s="219" t="str">
        <f>'Area 23'!L46</f>
        <v>High Priority Data Gap</v>
      </c>
      <c r="H45" s="220" t="str">
        <f>'Area 23'!R46</f>
        <v>High Priority Data Gap</v>
      </c>
      <c r="I45" s="219" t="str">
        <f>'Area 23'!AE46</f>
        <v>High Priority Data Gap</v>
      </c>
      <c r="J45" s="220" t="str">
        <f>'Area 23'!AK46</f>
        <v>High Priority Data Gap</v>
      </c>
      <c r="K45" s="219" t="str">
        <f>'Area 23'!AX46</f>
        <v>High Priority Data Gap</v>
      </c>
      <c r="L45" s="220" t="str">
        <f>'Area 23'!BD46</f>
        <v>High Priority Data Gap</v>
      </c>
      <c r="M45" s="219" t="str">
        <f>'Area 24'!L46</f>
        <v>High Priority Data Gap</v>
      </c>
      <c r="N45" s="220" t="str">
        <f>'Area 24'!R46</f>
        <v>High Priority Data Gap</v>
      </c>
      <c r="O45" s="219" t="str">
        <f>'Area 24'!AF46</f>
        <v>High Priority Data Gap</v>
      </c>
      <c r="P45" s="220" t="str">
        <f>'Area 24'!AL46</f>
        <v>High Priority Data Gap</v>
      </c>
      <c r="Q45" s="219" t="str">
        <f>'Area 24'!BT46</f>
        <v>High Priority Data Gap</v>
      </c>
      <c r="R45" s="220" t="str">
        <f>'Area 24'!BZ46</f>
        <v>High Priority Data Gap</v>
      </c>
      <c r="S45" s="219" t="str">
        <f>'Area 24'!AZ46</f>
        <v>High Priority Data Gap</v>
      </c>
      <c r="T45" s="220" t="str">
        <f>'Area 24'!BF46</f>
        <v>High Priority Data Gap</v>
      </c>
      <c r="U45" s="219" t="str">
        <f>'Area 24'!CO46</f>
        <v>High Priority Data Gap</v>
      </c>
      <c r="V45" s="220" t="str">
        <f>'Area 24'!CU46</f>
        <v>High Priority Data Gap</v>
      </c>
      <c r="W45" s="219" t="str">
        <f>'Area 24'!DK46</f>
        <v>High Priority Data Gap</v>
      </c>
      <c r="X45" s="220" t="str">
        <f>'Area 24'!DQ46</f>
        <v>High Priority Data Gap</v>
      </c>
      <c r="Y45" s="219" t="str">
        <f>'Area 24'!EF46</f>
        <v>High Priority Data Gap</v>
      </c>
      <c r="Z45" s="219" t="str">
        <f>'Area 24'!EL46</f>
        <v>High Priority Data Gap</v>
      </c>
      <c r="AA45" s="219" t="str">
        <f>'Area 24'!FA46</f>
        <v>High Priority Data Gap</v>
      </c>
      <c r="AB45" s="220" t="str">
        <f>'Area 24'!FG46</f>
        <v>High Priority Data Gap</v>
      </c>
      <c r="AC45" s="219" t="str">
        <f>'Area 24'!FV46</f>
        <v>High Priority Data Gap</v>
      </c>
      <c r="AD45" s="220" t="str">
        <f>'Area 24'!GB46</f>
        <v>High Priority Data Gap</v>
      </c>
      <c r="AE45" s="219" t="str">
        <f>'Area 24'!GQ46</f>
        <v>High Priority Data Gap</v>
      </c>
      <c r="AF45" s="220" t="str">
        <f>'Area 24'!GW46</f>
        <v>High Priority Data Gap</v>
      </c>
      <c r="AG45" s="219" t="str">
        <f>'Area 25'!L45</f>
        <v>Very Low</v>
      </c>
      <c r="AH45" s="220" t="str">
        <f>'Area 25'!R45</f>
        <v>Very Low</v>
      </c>
      <c r="AI45" s="219" t="str">
        <f>'Area 25'!AE45</f>
        <v>Very Low</v>
      </c>
      <c r="AJ45" s="220" t="str">
        <f>'Area 25'!AK45</f>
        <v>Very Low</v>
      </c>
      <c r="AK45" s="219" t="str">
        <f>'Area 25'!AX45</f>
        <v>Low</v>
      </c>
      <c r="AL45" s="220" t="str">
        <f>'Area 25'!BD45</f>
        <v>Low</v>
      </c>
      <c r="AM45" s="388" t="str">
        <f>'Area 25'!BQ45</f>
        <v>Very Low</v>
      </c>
      <c r="AN45" s="220" t="str">
        <f>'Area 25'!BW45</f>
        <v>Very Low</v>
      </c>
      <c r="AO45" s="219" t="str">
        <f>'Area 25'!CJ45</f>
        <v>Very Low</v>
      </c>
      <c r="AP45" s="220" t="str">
        <f>'Area 25'!CP45</f>
        <v>Very Low</v>
      </c>
      <c r="AQ45" s="219" t="str">
        <f>'Area 25'!DC45</f>
        <v>Very Low</v>
      </c>
      <c r="AR45" s="220" t="str">
        <f>'Area 25'!DI45</f>
        <v>Very Low</v>
      </c>
      <c r="AS45" s="219" t="str">
        <f>'Area 26'!AE45</f>
        <v>Very Low</v>
      </c>
      <c r="AT45" s="221" t="str">
        <f>'Area 26'!AK45</f>
        <v>Very Low</v>
      </c>
      <c r="AU45" s="222" t="str">
        <f>'Area 26'!M45</f>
        <v>Very Low</v>
      </c>
      <c r="AV45" s="223" t="str">
        <f>'Area 26'!S45</f>
        <v>Very Low</v>
      </c>
      <c r="AW45" s="171">
        <f t="shared" si="5"/>
        <v>28</v>
      </c>
      <c r="AX45" s="171">
        <f t="shared" si="6"/>
        <v>0</v>
      </c>
      <c r="AY45" s="171">
        <f t="shared" si="7"/>
        <v>14</v>
      </c>
      <c r="AZ45" s="171">
        <f t="shared" si="8"/>
        <v>2</v>
      </c>
      <c r="BA45" s="171">
        <f t="shared" si="9"/>
        <v>0</v>
      </c>
      <c r="BB45" s="171">
        <f t="shared" si="10"/>
        <v>0</v>
      </c>
      <c r="BC45" s="171">
        <f t="shared" si="11"/>
        <v>0</v>
      </c>
      <c r="BD45" s="542">
        <f t="shared" si="12"/>
        <v>0</v>
      </c>
      <c r="BE45" s="171">
        <f t="shared" si="13"/>
        <v>0</v>
      </c>
      <c r="BF45" s="171">
        <f t="shared" si="14"/>
        <v>0</v>
      </c>
      <c r="BG45" s="171">
        <f t="shared" si="15"/>
        <v>0</v>
      </c>
      <c r="BH45" s="542">
        <f t="shared" si="16"/>
        <v>0</v>
      </c>
    </row>
    <row r="46" spans="1:60" ht="84.75" customHeight="1">
      <c r="A46" s="152" t="s">
        <v>77</v>
      </c>
      <c r="B46" s="152" t="s">
        <v>54</v>
      </c>
      <c r="C46" s="166" t="s">
        <v>92</v>
      </c>
      <c r="D46" s="168">
        <v>43</v>
      </c>
      <c r="E46" s="219" t="str">
        <f>'Area 23'!BQ47</f>
        <v>High Priority Data Gap</v>
      </c>
      <c r="F46" s="220" t="str">
        <f>'Area 23'!BW47</f>
        <v>High Priority Data Gap</v>
      </c>
      <c r="G46" s="219" t="str">
        <f>'Area 23'!L47</f>
        <v>High Priority Data Gap</v>
      </c>
      <c r="H46" s="220" t="str">
        <f>'Area 23'!R47</f>
        <v>High Priority Data Gap</v>
      </c>
      <c r="I46" s="219" t="str">
        <f>'Area 23'!AE47</f>
        <v>High Priority Data Gap</v>
      </c>
      <c r="J46" s="220" t="str">
        <f>'Area 23'!AK47</f>
        <v>High Priority Data Gap</v>
      </c>
      <c r="K46" s="219" t="str">
        <f>'Area 23'!AX47</f>
        <v>High Priority Data Gap</v>
      </c>
      <c r="L46" s="220" t="str">
        <f>'Area 23'!BD47</f>
        <v>High Priority Data Gap</v>
      </c>
      <c r="M46" s="219" t="str">
        <f>'Area 24'!L47</f>
        <v>High Priority Data Gap</v>
      </c>
      <c r="N46" s="220" t="str">
        <f>'Area 24'!R47</f>
        <v>High Priority Data Gap</v>
      </c>
      <c r="O46" s="219" t="str">
        <f>'Area 24'!AF47</f>
        <v>High Priority Data Gap</v>
      </c>
      <c r="P46" s="220" t="str">
        <f>'Area 24'!AL47</f>
        <v>High Priority Data Gap</v>
      </c>
      <c r="Q46" s="219" t="str">
        <f>'Area 24'!BT47</f>
        <v>High Priority Data Gap</v>
      </c>
      <c r="R46" s="220" t="str">
        <f>'Area 24'!BZ47</f>
        <v>High Priority Data Gap</v>
      </c>
      <c r="S46" s="219" t="str">
        <f>'Area 24'!AZ47</f>
        <v>High Priority Data Gap</v>
      </c>
      <c r="T46" s="220" t="str">
        <f>'Area 24'!BF47</f>
        <v>High Priority Data Gap</v>
      </c>
      <c r="U46" s="219" t="str">
        <f>'Area 24'!CO47</f>
        <v>High Priority Data Gap</v>
      </c>
      <c r="V46" s="220" t="str">
        <f>'Area 24'!CU47</f>
        <v>High Priority Data Gap</v>
      </c>
      <c r="W46" s="219" t="str">
        <f>'Area 24'!DK47</f>
        <v>High Priority Data Gap</v>
      </c>
      <c r="X46" s="220" t="str">
        <f>'Area 24'!DQ47</f>
        <v>High Priority Data Gap</v>
      </c>
      <c r="Y46" s="219" t="str">
        <f>'Area 24'!EF47</f>
        <v>High Priority Data Gap</v>
      </c>
      <c r="Z46" s="219" t="str">
        <f>'Area 24'!EL47</f>
        <v>High Priority Data Gap</v>
      </c>
      <c r="AA46" s="219" t="str">
        <f>'Area 24'!FA47</f>
        <v>High Priority Data Gap</v>
      </c>
      <c r="AB46" s="220" t="str">
        <f>'Area 24'!FG47</f>
        <v>High Priority Data Gap</v>
      </c>
      <c r="AC46" s="219" t="str">
        <f>'Area 24'!FV47</f>
        <v>High Priority Data Gap</v>
      </c>
      <c r="AD46" s="220" t="str">
        <f>'Area 24'!GB47</f>
        <v>High Priority Data Gap</v>
      </c>
      <c r="AE46" s="219" t="str">
        <f>'Area 24'!GQ47</f>
        <v>High Priority Data Gap</v>
      </c>
      <c r="AF46" s="220" t="str">
        <f>'Area 24'!GW47</f>
        <v>High Priority Data Gap</v>
      </c>
      <c r="AG46" s="219" t="str">
        <f>'Area 25'!L46</f>
        <v>Low Priority Data Gap</v>
      </c>
      <c r="AH46" s="220" t="str">
        <f>'Area 25'!R46</f>
        <v>Low Priority Data Gap</v>
      </c>
      <c r="AI46" s="219" t="str">
        <f>'Area 25'!AE46</f>
        <v>Low Priority Data Gap</v>
      </c>
      <c r="AJ46" s="220" t="str">
        <f>'Area 25'!AK46</f>
        <v>Low Priority Data Gap</v>
      </c>
      <c r="AK46" s="219" t="str">
        <f>'Area 25'!AX46</f>
        <v>Low Priority Data Gap</v>
      </c>
      <c r="AL46" s="220" t="str">
        <f>'Area 25'!BD46</f>
        <v>Low Priority Data Gap</v>
      </c>
      <c r="AM46" s="388" t="str">
        <f>'Area 25'!BQ46</f>
        <v>Low Priority Data Gap</v>
      </c>
      <c r="AN46" s="220" t="str">
        <f>'Area 25'!BW46</f>
        <v>Low Priority Data Gap</v>
      </c>
      <c r="AO46" s="219" t="str">
        <f>'Area 25'!CJ46</f>
        <v>Low Priority Data Gap</v>
      </c>
      <c r="AP46" s="220" t="str">
        <f>'Area 25'!CP46</f>
        <v>Low Priority Data Gap</v>
      </c>
      <c r="AQ46" s="219" t="str">
        <f>'Area 25'!DC46</f>
        <v>Low Priority Data Gap</v>
      </c>
      <c r="AR46" s="220" t="str">
        <f>'Area 25'!DI46</f>
        <v>Low Priority Data Gap</v>
      </c>
      <c r="AS46" s="219" t="str">
        <f>'Area 26'!AE46</f>
        <v>Low Priority Data Gap</v>
      </c>
      <c r="AT46" s="221" t="str">
        <f>'Area 26'!AK46</f>
        <v>Low Priority Data Gap</v>
      </c>
      <c r="AU46" s="222" t="str">
        <f>'Area 26'!M46</f>
        <v>Low Priority Data Gap</v>
      </c>
      <c r="AV46" s="223" t="str">
        <f>'Area 26'!S46</f>
        <v>Low Priority Data Gap</v>
      </c>
      <c r="AW46" s="171">
        <f t="shared" si="5"/>
        <v>28</v>
      </c>
      <c r="AX46" s="171">
        <f t="shared" si="6"/>
        <v>16</v>
      </c>
      <c r="AY46" s="171">
        <f t="shared" si="7"/>
        <v>0</v>
      </c>
      <c r="AZ46" s="171">
        <f t="shared" si="8"/>
        <v>0</v>
      </c>
      <c r="BA46" s="171">
        <f t="shared" si="9"/>
        <v>0</v>
      </c>
      <c r="BB46" s="171">
        <f t="shared" si="10"/>
        <v>0</v>
      </c>
      <c r="BC46" s="171">
        <f t="shared" si="11"/>
        <v>0</v>
      </c>
      <c r="BD46" s="542">
        <f t="shared" si="12"/>
        <v>0</v>
      </c>
      <c r="BE46" s="171">
        <f t="shared" si="13"/>
        <v>0</v>
      </c>
      <c r="BF46" s="171">
        <f t="shared" si="14"/>
        <v>0</v>
      </c>
      <c r="BG46" s="171">
        <f t="shared" si="15"/>
        <v>0</v>
      </c>
      <c r="BH46" s="542">
        <f t="shared" si="16"/>
        <v>0</v>
      </c>
    </row>
    <row r="47" spans="1:60" ht="84.75" customHeight="1">
      <c r="A47" s="152" t="s">
        <v>77</v>
      </c>
      <c r="B47" s="152" t="s">
        <v>54</v>
      </c>
      <c r="C47" s="166" t="s">
        <v>93</v>
      </c>
      <c r="D47" s="168">
        <v>44</v>
      </c>
      <c r="E47" s="219" t="str">
        <f>'Area 23'!BQ48</f>
        <v>High Priority Data Gap</v>
      </c>
      <c r="F47" s="220" t="str">
        <f>'Area 23'!BW48</f>
        <v>High Priority Data Gap</v>
      </c>
      <c r="G47" s="219" t="str">
        <f>'Area 23'!L48</f>
        <v>High Priority Data Gap</v>
      </c>
      <c r="H47" s="220" t="str">
        <f>'Area 23'!R48</f>
        <v>High Priority Data Gap</v>
      </c>
      <c r="I47" s="219" t="str">
        <f>'Area 23'!AE48</f>
        <v>High Priority Data Gap</v>
      </c>
      <c r="J47" s="220" t="str">
        <f>'Area 23'!AK48</f>
        <v>High Priority Data Gap</v>
      </c>
      <c r="K47" s="219" t="str">
        <f>'Area 23'!AX48</f>
        <v>High Priority Data Gap</v>
      </c>
      <c r="L47" s="220" t="str">
        <f>'Area 23'!BD48</f>
        <v>High Priority Data Gap</v>
      </c>
      <c r="M47" s="219" t="str">
        <f>'Area 24'!L48</f>
        <v>High Priority Data Gap</v>
      </c>
      <c r="N47" s="220" t="str">
        <f>'Area 24'!R48</f>
        <v>High Priority Data Gap</v>
      </c>
      <c r="O47" s="219" t="str">
        <f>'Area 24'!AF48</f>
        <v>High Priority Data Gap</v>
      </c>
      <c r="P47" s="220" t="str">
        <f>'Area 24'!AL48</f>
        <v>High Priority Data Gap</v>
      </c>
      <c r="Q47" s="219" t="str">
        <f>'Area 24'!BT48</f>
        <v>High Priority Data Gap</v>
      </c>
      <c r="R47" s="220" t="str">
        <f>'Area 24'!BZ48</f>
        <v>High Priority Data Gap</v>
      </c>
      <c r="S47" s="219" t="str">
        <f>'Area 24'!AZ48</f>
        <v>High Priority Data Gap</v>
      </c>
      <c r="T47" s="220" t="str">
        <f>'Area 24'!BF48</f>
        <v>High Priority Data Gap</v>
      </c>
      <c r="U47" s="219" t="str">
        <f>'Area 24'!CO48</f>
        <v>High Priority Data Gap</v>
      </c>
      <c r="V47" s="220" t="str">
        <f>'Area 24'!CU48</f>
        <v>High Priority Data Gap</v>
      </c>
      <c r="W47" s="219" t="str">
        <f>'Area 24'!DK48</f>
        <v>High Priority Data Gap</v>
      </c>
      <c r="X47" s="220" t="str">
        <f>'Area 24'!DQ48</f>
        <v>High Priority Data Gap</v>
      </c>
      <c r="Y47" s="219" t="str">
        <f>'Area 24'!EF48</f>
        <v>High Priority Data Gap</v>
      </c>
      <c r="Z47" s="219" t="str">
        <f>'Area 24'!EL48</f>
        <v>High Priority Data Gap</v>
      </c>
      <c r="AA47" s="219" t="str">
        <f>'Area 24'!FA48</f>
        <v>High Priority Data Gap</v>
      </c>
      <c r="AB47" s="220" t="str">
        <f>'Area 24'!FG48</f>
        <v>High Priority Data Gap</v>
      </c>
      <c r="AC47" s="219" t="str">
        <f>'Area 24'!FV48</f>
        <v>High Priority Data Gap</v>
      </c>
      <c r="AD47" s="220" t="str">
        <f>'Area 24'!GB48</f>
        <v>High Priority Data Gap</v>
      </c>
      <c r="AE47" s="219" t="str">
        <f>'Area 24'!GQ48</f>
        <v>High Priority Data Gap</v>
      </c>
      <c r="AF47" s="220" t="str">
        <f>'Area 24'!GW48</f>
        <v>High Priority Data Gap</v>
      </c>
      <c r="AG47" s="219" t="str">
        <f>'Area 25'!L47</f>
        <v>Low Priority Data Gap</v>
      </c>
      <c r="AH47" s="220" t="str">
        <f>'Area 25'!R47</f>
        <v>Low Priority Data Gap</v>
      </c>
      <c r="AI47" s="219" t="str">
        <f>'Area 25'!AE47</f>
        <v>Low Priority Data Gap</v>
      </c>
      <c r="AJ47" s="220" t="str">
        <f>'Area 25'!AK47</f>
        <v>Low Priority Data Gap</v>
      </c>
      <c r="AK47" s="219" t="str">
        <f>'Area 25'!AX47</f>
        <v>Low Priority Data Gap</v>
      </c>
      <c r="AL47" s="220" t="str">
        <f>'Area 25'!BD47</f>
        <v>Low Priority Data Gap</v>
      </c>
      <c r="AM47" s="388" t="str">
        <f>'Area 25'!BQ47</f>
        <v>Low Priority Data Gap</v>
      </c>
      <c r="AN47" s="220" t="str">
        <f>'Area 25'!BW47</f>
        <v>Low Priority Data Gap</v>
      </c>
      <c r="AO47" s="219" t="str">
        <f>'Area 25'!CJ47</f>
        <v>Low Priority Data Gap</v>
      </c>
      <c r="AP47" s="220" t="str">
        <f>'Area 25'!CP47</f>
        <v>Low Priority Data Gap</v>
      </c>
      <c r="AQ47" s="219" t="str">
        <f>'Area 25'!DC47</f>
        <v>Low Priority Data Gap</v>
      </c>
      <c r="AR47" s="220" t="str">
        <f>'Area 25'!DI47</f>
        <v>Low Priority Data Gap</v>
      </c>
      <c r="AS47" s="219" t="str">
        <f>'Area 26'!AE47</f>
        <v>Low Priority Data Gap</v>
      </c>
      <c r="AT47" s="221" t="str">
        <f>'Area 26'!AK47</f>
        <v>Low Priority Data Gap</v>
      </c>
      <c r="AU47" s="222" t="str">
        <f>'Area 26'!M47</f>
        <v>Low Priority Data Gap</v>
      </c>
      <c r="AV47" s="223" t="str">
        <f>'Area 26'!S47</f>
        <v>Low Priority Data Gap</v>
      </c>
      <c r="AW47" s="171">
        <f t="shared" si="5"/>
        <v>28</v>
      </c>
      <c r="AX47" s="171">
        <f t="shared" si="6"/>
        <v>16</v>
      </c>
      <c r="AY47" s="171">
        <f t="shared" si="7"/>
        <v>0</v>
      </c>
      <c r="AZ47" s="171">
        <f t="shared" si="8"/>
        <v>0</v>
      </c>
      <c r="BA47" s="171">
        <f t="shared" si="9"/>
        <v>0</v>
      </c>
      <c r="BB47" s="171">
        <f t="shared" si="10"/>
        <v>0</v>
      </c>
      <c r="BC47" s="171">
        <f t="shared" si="11"/>
        <v>0</v>
      </c>
      <c r="BD47" s="542">
        <f t="shared" si="12"/>
        <v>0</v>
      </c>
      <c r="BE47" s="171">
        <f t="shared" si="13"/>
        <v>0</v>
      </c>
      <c r="BF47" s="171">
        <f t="shared" si="14"/>
        <v>0</v>
      </c>
      <c r="BG47" s="171">
        <f t="shared" si="15"/>
        <v>0</v>
      </c>
      <c r="BH47" s="542">
        <f t="shared" si="16"/>
        <v>0</v>
      </c>
    </row>
    <row r="48" spans="1:60" ht="84.75" customHeight="1">
      <c r="A48" s="152" t="s">
        <v>77</v>
      </c>
      <c r="B48" s="152" t="s">
        <v>54</v>
      </c>
      <c r="C48" s="166" t="s">
        <v>94</v>
      </c>
      <c r="D48" s="168">
        <v>45</v>
      </c>
      <c r="E48" s="219" t="str">
        <f>'Area 23'!BQ49</f>
        <v>High Priority Data Gap</v>
      </c>
      <c r="F48" s="220" t="str">
        <f>'Area 23'!BW49</f>
        <v>High Priority Data Gap</v>
      </c>
      <c r="G48" s="219" t="str">
        <f>'Area 23'!L49</f>
        <v>High Priority Data Gap</v>
      </c>
      <c r="H48" s="220" t="str">
        <f>'Area 23'!R49</f>
        <v>High Priority Data Gap</v>
      </c>
      <c r="I48" s="219" t="str">
        <f>'Area 23'!AE49</f>
        <v>High Priority Data Gap</v>
      </c>
      <c r="J48" s="220" t="str">
        <f>'Area 23'!AK49</f>
        <v>High Priority Data Gap</v>
      </c>
      <c r="K48" s="219" t="str">
        <f>'Area 23'!AX49</f>
        <v>High Priority Data Gap</v>
      </c>
      <c r="L48" s="220" t="str">
        <f>'Area 23'!BD49</f>
        <v>High Priority Data Gap</v>
      </c>
      <c r="M48" s="219" t="str">
        <f>'Area 24'!L49</f>
        <v>Very Low</v>
      </c>
      <c r="N48" s="220" t="str">
        <f>'Area 24'!R49</f>
        <v>Low</v>
      </c>
      <c r="O48" s="219" t="str">
        <f>'Area 24'!AF49</f>
        <v>Very Low</v>
      </c>
      <c r="P48" s="220" t="str">
        <f>'Area 24'!AL49</f>
        <v>Low</v>
      </c>
      <c r="Q48" s="219" t="str">
        <f>'Area 24'!BT49</f>
        <v>High Priority Data Gap</v>
      </c>
      <c r="R48" s="220" t="str">
        <f>'Area 24'!BZ49</f>
        <v>High Priority Data Gap</v>
      </c>
      <c r="S48" s="219" t="str">
        <f>'Area 24'!AZ49</f>
        <v>Low Priority Data Gap</v>
      </c>
      <c r="T48" s="220" t="str">
        <f>'Area 24'!BF49</f>
        <v>Low Priority Data Gap</v>
      </c>
      <c r="U48" s="219" t="str">
        <f>'Area 24'!CO49</f>
        <v>Low Priority Data Gap</v>
      </c>
      <c r="V48" s="220" t="str">
        <f>'Area 24'!CU49</f>
        <v>Low Priority Data Gap</v>
      </c>
      <c r="W48" s="219" t="str">
        <f>'Area 24'!DK49</f>
        <v>High Priority Data Gap</v>
      </c>
      <c r="X48" s="220" t="str">
        <f>'Area 24'!DQ49</f>
        <v>High Priority Data Gap</v>
      </c>
      <c r="Y48" s="219" t="str">
        <f>'Area 24'!EF49</f>
        <v>High Priority Data Gap</v>
      </c>
      <c r="Z48" s="219" t="str">
        <f>'Area 24'!EL49</f>
        <v>High Priority Data Gap</v>
      </c>
      <c r="AA48" s="219" t="str">
        <f>'Area 24'!FA49</f>
        <v>High Priority Data Gap</v>
      </c>
      <c r="AB48" s="220" t="str">
        <f>'Area 24'!FG49</f>
        <v>High Priority Data Gap</v>
      </c>
      <c r="AC48" s="219" t="str">
        <f>'Area 24'!FV49</f>
        <v>Low Priority Data Gap</v>
      </c>
      <c r="AD48" s="220" t="str">
        <f>'Area 24'!GB49</f>
        <v>Low Priority Data Gap</v>
      </c>
      <c r="AE48" s="219" t="str">
        <f>'Area 24'!GQ49</f>
        <v>Low Priority Data Gap</v>
      </c>
      <c r="AF48" s="220" t="str">
        <f>'Area 24'!GW49</f>
        <v>Low Priority Data Gap</v>
      </c>
      <c r="AG48" s="219" t="str">
        <f>'Area 25'!L48</f>
        <v>Low Priority Data Gap</v>
      </c>
      <c r="AH48" s="220" t="str">
        <f>'Area 25'!R48</f>
        <v>Low Priority Data Gap</v>
      </c>
      <c r="AI48" s="219" t="str">
        <f>'Area 25'!AE48</f>
        <v>Low Priority Data Gap</v>
      </c>
      <c r="AJ48" s="220" t="str">
        <f>'Area 25'!AK48</f>
        <v>Low Priority Data Gap</v>
      </c>
      <c r="AK48" s="219" t="str">
        <f>'Area 25'!AX48</f>
        <v>Low Priority Data Gap</v>
      </c>
      <c r="AL48" s="220" t="str">
        <f>'Area 25'!BD48</f>
        <v>Low Priority Data Gap</v>
      </c>
      <c r="AM48" s="388" t="str">
        <f>'Area 25'!BQ48</f>
        <v>Low Priority Data Gap</v>
      </c>
      <c r="AN48" s="220" t="str">
        <f>'Area 25'!BW48</f>
        <v>Low Priority Data Gap</v>
      </c>
      <c r="AO48" s="219" t="str">
        <f>'Area 25'!CJ48</f>
        <v>Low Priority Data Gap</v>
      </c>
      <c r="AP48" s="220" t="str">
        <f>'Area 25'!CP48</f>
        <v>Low Priority Data Gap</v>
      </c>
      <c r="AQ48" s="219" t="str">
        <f>'Area 25'!DC48</f>
        <v>Low Priority Data Gap</v>
      </c>
      <c r="AR48" s="220" t="str">
        <f>'Area 25'!DI48</f>
        <v>Low Priority Data Gap</v>
      </c>
      <c r="AS48" s="219" t="str">
        <f>'Area 26'!AE48</f>
        <v>Low Priority Data Gap</v>
      </c>
      <c r="AT48" s="221" t="str">
        <f>'Area 26'!AK48</f>
        <v>Low Priority Data Gap</v>
      </c>
      <c r="AU48" s="222" t="str">
        <f>'Area 26'!M48</f>
        <v>Low Priority Data Gap</v>
      </c>
      <c r="AV48" s="223" t="str">
        <f>'Area 26'!S48</f>
        <v>Low Priority Data Gap</v>
      </c>
      <c r="AW48" s="171">
        <f t="shared" si="5"/>
        <v>16</v>
      </c>
      <c r="AX48" s="171">
        <f t="shared" si="6"/>
        <v>24</v>
      </c>
      <c r="AY48" s="171">
        <f t="shared" si="7"/>
        <v>2</v>
      </c>
      <c r="AZ48" s="171">
        <f t="shared" si="8"/>
        <v>2</v>
      </c>
      <c r="BA48" s="171">
        <f t="shared" si="9"/>
        <v>0</v>
      </c>
      <c r="BB48" s="171">
        <f t="shared" si="10"/>
        <v>0</v>
      </c>
      <c r="BC48" s="171">
        <f t="shared" si="11"/>
        <v>0</v>
      </c>
      <c r="BD48" s="542">
        <f t="shared" si="12"/>
        <v>0</v>
      </c>
      <c r="BE48" s="171">
        <f t="shared" si="13"/>
        <v>0</v>
      </c>
      <c r="BF48" s="171">
        <f t="shared" si="14"/>
        <v>0</v>
      </c>
      <c r="BG48" s="171">
        <f t="shared" si="15"/>
        <v>0</v>
      </c>
      <c r="BH48" s="542">
        <f t="shared" si="16"/>
        <v>0</v>
      </c>
    </row>
    <row r="49" spans="1:60" ht="84.75" customHeight="1">
      <c r="A49" s="152" t="s">
        <v>77</v>
      </c>
      <c r="B49" s="152" t="s">
        <v>54</v>
      </c>
      <c r="C49" s="166" t="s">
        <v>95</v>
      </c>
      <c r="D49" s="168">
        <v>46</v>
      </c>
      <c r="E49" s="219" t="str">
        <f>'Area 23'!BQ50</f>
        <v>Very Low</v>
      </c>
      <c r="F49" s="220" t="str">
        <f>'Area 23'!BW50</f>
        <v>Very Low</v>
      </c>
      <c r="G49" s="219" t="str">
        <f>'Area 23'!L50</f>
        <v>Low Priority Data Gap</v>
      </c>
      <c r="H49" s="220" t="str">
        <f>'Area 23'!R50</f>
        <v>Low Priority Data Gap</v>
      </c>
      <c r="I49" s="219" t="str">
        <f>'Area 23'!AE50</f>
        <v>Low Priority Data Gap</v>
      </c>
      <c r="J49" s="220" t="str">
        <f>'Area 23'!AK50</f>
        <v>Low Priority Data Gap</v>
      </c>
      <c r="K49" s="219" t="str">
        <f>'Area 23'!AX50</f>
        <v>Low Priority Data Gap</v>
      </c>
      <c r="L49" s="220" t="str">
        <f>'Area 23'!BD50</f>
        <v>Low Priority Data Gap</v>
      </c>
      <c r="M49" s="219" t="str">
        <f>'Area 24'!L50</f>
        <v>Low Priority Data Gap</v>
      </c>
      <c r="N49" s="220" t="str">
        <f>'Area 24'!R50</f>
        <v>Low Priority Data Gap</v>
      </c>
      <c r="O49" s="219" t="str">
        <f>'Area 24'!AF50</f>
        <v>Low Priority Data Gap</v>
      </c>
      <c r="P49" s="220" t="str">
        <f>'Area 24'!AL50</f>
        <v>Low Priority Data Gap</v>
      </c>
      <c r="Q49" s="219" t="str">
        <f>'Area 24'!BT50</f>
        <v>Low Priority Data Gap</v>
      </c>
      <c r="R49" s="220" t="str">
        <f>'Area 24'!BZ50</f>
        <v>Low Priority Data Gap</v>
      </c>
      <c r="S49" s="219" t="str">
        <f>'Area 24'!AZ50</f>
        <v>Low Priority Data Gap</v>
      </c>
      <c r="T49" s="220" t="str">
        <f>'Area 24'!BF50</f>
        <v>Low Priority Data Gap</v>
      </c>
      <c r="U49" s="219" t="str">
        <f>'Area 24'!CO50</f>
        <v>Low Priority Data Gap</v>
      </c>
      <c r="V49" s="220" t="str">
        <f>'Area 24'!CU50</f>
        <v>Low Priority Data Gap</v>
      </c>
      <c r="W49" s="219" t="str">
        <f>'Area 24'!DK50</f>
        <v>Low Priority Data Gap</v>
      </c>
      <c r="X49" s="220" t="str">
        <f>'Area 24'!DQ50</f>
        <v>Low Priority Data Gap</v>
      </c>
      <c r="Y49" s="219" t="str">
        <f>'Area 24'!EF50</f>
        <v>Low Priority Data Gap</v>
      </c>
      <c r="Z49" s="219" t="str">
        <f>'Area 24'!EL50</f>
        <v>Low Priority Data Gap</v>
      </c>
      <c r="AA49" s="219" t="str">
        <f>'Area 24'!FA50</f>
        <v>Low Priority Data Gap</v>
      </c>
      <c r="AB49" s="220" t="str">
        <f>'Area 24'!FG50</f>
        <v>Low Priority Data Gap</v>
      </c>
      <c r="AC49" s="219" t="str">
        <f>'Area 24'!FV50</f>
        <v>Low Priority Data Gap</v>
      </c>
      <c r="AD49" s="220" t="str">
        <f>'Area 24'!GB50</f>
        <v>Low Priority Data Gap</v>
      </c>
      <c r="AE49" s="219" t="str">
        <f>'Area 24'!GQ50</f>
        <v>Low Priority Data Gap</v>
      </c>
      <c r="AF49" s="220" t="str">
        <f>'Area 24'!GW50</f>
        <v>Low Priority Data Gap</v>
      </c>
      <c r="AG49" s="219" t="str">
        <f>'Area 25'!L49</f>
        <v>Low Priority Data Gap</v>
      </c>
      <c r="AH49" s="220" t="str">
        <f>'Area 25'!R49</f>
        <v>Low Priority Data Gap</v>
      </c>
      <c r="AI49" s="219" t="str">
        <f>'Area 25'!AE49</f>
        <v>Low Priority Data Gap</v>
      </c>
      <c r="AJ49" s="220" t="str">
        <f>'Area 25'!AK49</f>
        <v>Low Priority Data Gap</v>
      </c>
      <c r="AK49" s="219" t="str">
        <f>'Area 25'!AX49</f>
        <v>Low Priority Data Gap</v>
      </c>
      <c r="AL49" s="220" t="str">
        <f>'Area 25'!BD49</f>
        <v>Low Priority Data Gap</v>
      </c>
      <c r="AM49" s="388" t="str">
        <f>'Area 25'!BQ49</f>
        <v>Low Priority Data Gap</v>
      </c>
      <c r="AN49" s="220" t="str">
        <f>'Area 25'!BW49</f>
        <v>Low Priority Data Gap</v>
      </c>
      <c r="AO49" s="219" t="str">
        <f>'Area 25'!CJ49</f>
        <v>Low Priority Data Gap</v>
      </c>
      <c r="AP49" s="220" t="str">
        <f>'Area 25'!CP49</f>
        <v>Low Priority Data Gap</v>
      </c>
      <c r="AQ49" s="219" t="str">
        <f>'Area 25'!DC49</f>
        <v>Low Priority Data Gap</v>
      </c>
      <c r="AR49" s="220" t="str">
        <f>'Area 25'!DI49</f>
        <v>Low Priority Data Gap</v>
      </c>
      <c r="AS49" s="219" t="str">
        <f>'Area 26'!AE49</f>
        <v>Low Priority Data Gap</v>
      </c>
      <c r="AT49" s="221" t="str">
        <f>'Area 26'!AK49</f>
        <v>Low Priority Data Gap</v>
      </c>
      <c r="AU49" s="222" t="str">
        <f>'Area 26'!M49</f>
        <v>Low Priority Data Gap</v>
      </c>
      <c r="AV49" s="223" t="str">
        <f>'Area 26'!S49</f>
        <v>Low Priority Data Gap</v>
      </c>
      <c r="AW49" s="171">
        <f t="shared" si="5"/>
        <v>0</v>
      </c>
      <c r="AX49" s="171">
        <f t="shared" si="6"/>
        <v>42</v>
      </c>
      <c r="AY49" s="171">
        <f t="shared" si="7"/>
        <v>2</v>
      </c>
      <c r="AZ49" s="171">
        <f t="shared" si="8"/>
        <v>0</v>
      </c>
      <c r="BA49" s="171">
        <f t="shared" si="9"/>
        <v>0</v>
      </c>
      <c r="BB49" s="171">
        <f t="shared" si="10"/>
        <v>0</v>
      </c>
      <c r="BC49" s="171">
        <f t="shared" si="11"/>
        <v>0</v>
      </c>
      <c r="BD49" s="542">
        <f t="shared" si="12"/>
        <v>0</v>
      </c>
      <c r="BE49" s="171">
        <f t="shared" si="13"/>
        <v>0</v>
      </c>
      <c r="BF49" s="171">
        <f t="shared" si="14"/>
        <v>0</v>
      </c>
      <c r="BG49" s="171">
        <f t="shared" si="15"/>
        <v>0</v>
      </c>
      <c r="BH49" s="542">
        <f t="shared" si="16"/>
        <v>0</v>
      </c>
    </row>
    <row r="50" spans="1:60" ht="84.75" customHeight="1">
      <c r="A50" s="152" t="s">
        <v>96</v>
      </c>
      <c r="B50" s="152" t="s">
        <v>39</v>
      </c>
      <c r="C50" s="166" t="s">
        <v>97</v>
      </c>
      <c r="D50" s="168">
        <v>47</v>
      </c>
      <c r="E50" s="219" t="str">
        <f>'Area 23'!BQ51</f>
        <v>Moderate</v>
      </c>
      <c r="F50" s="220" t="str">
        <f>'Area 23'!BW51</f>
        <v>Very Low</v>
      </c>
      <c r="G50" s="219" t="str">
        <f>'Area 23'!L51</f>
        <v>Low Priority Data Gap</v>
      </c>
      <c r="H50" s="220" t="str">
        <f>'Area 23'!R51</f>
        <v>Low Priority Data Gap</v>
      </c>
      <c r="I50" s="219" t="str">
        <f>'Area 23'!AE51</f>
        <v>Low Priority Data Gap</v>
      </c>
      <c r="J50" s="220" t="str">
        <f>'Area 23'!AK51</f>
        <v>Low Priority Data Gap</v>
      </c>
      <c r="K50" s="219" t="str">
        <f>'Area 23'!AX51</f>
        <v>Low Priority Data Gap</v>
      </c>
      <c r="L50" s="220" t="str">
        <f>'Area 23'!BD51</f>
        <v>Low Priority Data Gap</v>
      </c>
      <c r="M50" s="219" t="str">
        <f>'Area 24'!L51</f>
        <v>Very Low</v>
      </c>
      <c r="N50" s="220" t="str">
        <f>'Area 24'!R51</f>
        <v>Low</v>
      </c>
      <c r="O50" s="219" t="str">
        <f>'Area 24'!AF51</f>
        <v>Very Low</v>
      </c>
      <c r="P50" s="220" t="str">
        <f>'Area 24'!AL51</f>
        <v>Low</v>
      </c>
      <c r="Q50" s="219" t="str">
        <f>'Area 24'!BT51</f>
        <v>Very Low</v>
      </c>
      <c r="R50" s="220" t="str">
        <f>'Area 24'!BZ51</f>
        <v>Very Low</v>
      </c>
      <c r="S50" s="219" t="str">
        <f>'Area 24'!AZ51</f>
        <v>Very Low</v>
      </c>
      <c r="T50" s="220" t="str">
        <f>'Area 24'!BF51</f>
        <v>Very Low</v>
      </c>
      <c r="U50" s="219" t="str">
        <f>'Area 24'!CO51</f>
        <v>Very Low</v>
      </c>
      <c r="V50" s="220" t="str">
        <f>'Area 24'!CU51</f>
        <v>Very Low</v>
      </c>
      <c r="W50" s="219" t="str">
        <f>'Area 24'!DK51</f>
        <v>Very Low</v>
      </c>
      <c r="X50" s="220" t="str">
        <f>'Area 24'!DQ51</f>
        <v>Very Low</v>
      </c>
      <c r="Y50" s="219" t="str">
        <f>'Area 24'!EF51</f>
        <v>Very Low</v>
      </c>
      <c r="Z50" s="219" t="str">
        <f>'Area 24'!EL51</f>
        <v>Very Low</v>
      </c>
      <c r="AA50" s="219" t="str">
        <f>'Area 24'!FA51</f>
        <v>Very Low</v>
      </c>
      <c r="AB50" s="220" t="str">
        <f>'Area 24'!FG51</f>
        <v>Very Low</v>
      </c>
      <c r="AC50" s="219" t="str">
        <f>'Area 24'!FV51</f>
        <v>Very Low</v>
      </c>
      <c r="AD50" s="220" t="str">
        <f>'Area 24'!GB51</f>
        <v>Very Low</v>
      </c>
      <c r="AE50" s="219" t="str">
        <f>'Area 24'!GQ51</f>
        <v>Very Low</v>
      </c>
      <c r="AF50" s="220" t="str">
        <f>'Area 24'!GW51</f>
        <v>Very Low</v>
      </c>
      <c r="AG50" s="219" t="str">
        <f>'Area 25'!L50</f>
        <v>Very Low</v>
      </c>
      <c r="AH50" s="220" t="str">
        <f>'Area 25'!R50</f>
        <v>Very Low</v>
      </c>
      <c r="AI50" s="219" t="str">
        <f>'Area 25'!AE50</f>
        <v>Very Low</v>
      </c>
      <c r="AJ50" s="220" t="str">
        <f>'Area 25'!AK50</f>
        <v>Very Low</v>
      </c>
      <c r="AK50" s="219" t="str">
        <f>'Area 25'!AX50</f>
        <v>Low</v>
      </c>
      <c r="AL50" s="220" t="str">
        <f>'Area 25'!BD50</f>
        <v>Low</v>
      </c>
      <c r="AM50" s="388" t="str">
        <f>'Area 25'!BQ50</f>
        <v>Very Low</v>
      </c>
      <c r="AN50" s="220" t="str">
        <f>'Area 25'!BW50</f>
        <v>Very Low</v>
      </c>
      <c r="AO50" s="219" t="str">
        <f>'Area 25'!CJ50</f>
        <v>Very Low</v>
      </c>
      <c r="AP50" s="220" t="str">
        <f>'Area 25'!CP50</f>
        <v>Very Low</v>
      </c>
      <c r="AQ50" s="219" t="str">
        <f>'Area 25'!DC50</f>
        <v>Very Low</v>
      </c>
      <c r="AR50" s="220" t="str">
        <f>'Area 25'!DI50</f>
        <v>Very Low</v>
      </c>
      <c r="AS50" s="219" t="str">
        <f>'Area 26'!AE50</f>
        <v>Very Low</v>
      </c>
      <c r="AT50" s="221" t="str">
        <f>'Area 26'!AK50</f>
        <v>Very Low</v>
      </c>
      <c r="AU50" s="222" t="str">
        <f>'Area 26'!M50</f>
        <v>Very Low</v>
      </c>
      <c r="AV50" s="223" t="str">
        <f>'Area 26'!S50</f>
        <v>Very Low</v>
      </c>
      <c r="AW50" s="171">
        <f t="shared" si="5"/>
        <v>0</v>
      </c>
      <c r="AX50" s="171">
        <f t="shared" si="6"/>
        <v>6</v>
      </c>
      <c r="AY50" s="171">
        <f t="shared" si="7"/>
        <v>33</v>
      </c>
      <c r="AZ50" s="171">
        <f t="shared" si="8"/>
        <v>4</v>
      </c>
      <c r="BA50" s="171">
        <f t="shared" si="9"/>
        <v>1</v>
      </c>
      <c r="BB50" s="171">
        <f t="shared" si="10"/>
        <v>0</v>
      </c>
      <c r="BC50" s="171">
        <f t="shared" si="11"/>
        <v>0</v>
      </c>
      <c r="BD50" s="542">
        <f t="shared" si="12"/>
        <v>1</v>
      </c>
      <c r="BE50" s="171">
        <f t="shared" si="13"/>
        <v>0</v>
      </c>
      <c r="BF50" s="171">
        <f t="shared" si="14"/>
        <v>0</v>
      </c>
      <c r="BG50" s="171">
        <f t="shared" si="15"/>
        <v>0</v>
      </c>
      <c r="BH50" s="542">
        <f t="shared" si="16"/>
        <v>0</v>
      </c>
    </row>
    <row r="51" spans="1:60" ht="84.75" customHeight="1">
      <c r="A51" s="152" t="s">
        <v>96</v>
      </c>
      <c r="B51" s="152" t="s">
        <v>39</v>
      </c>
      <c r="C51" s="166" t="s">
        <v>98</v>
      </c>
      <c r="D51" s="168">
        <v>48</v>
      </c>
      <c r="E51" s="219" t="str">
        <f>'Area 23'!BQ52</f>
        <v>Very Low</v>
      </c>
      <c r="F51" s="220" t="str">
        <f>'Area 23'!BW52</f>
        <v>Very Low</v>
      </c>
      <c r="G51" s="219" t="str">
        <f>'Area 23'!L52</f>
        <v>Low Priority Data Gap</v>
      </c>
      <c r="H51" s="220" t="str">
        <f>'Area 23'!R52</f>
        <v>Low Priority Data Gap</v>
      </c>
      <c r="I51" s="219" t="str">
        <f>'Area 23'!AE52</f>
        <v>Low Priority Data Gap</v>
      </c>
      <c r="J51" s="220" t="str">
        <f>'Area 23'!AK52</f>
        <v>Low Priority Data Gap</v>
      </c>
      <c r="K51" s="219" t="str">
        <f>'Area 23'!AX52</f>
        <v>Low Priority Data Gap</v>
      </c>
      <c r="L51" s="220" t="str">
        <f>'Area 23'!BD52</f>
        <v>Low Priority Data Gap</v>
      </c>
      <c r="M51" s="219" t="str">
        <f>'Area 24'!L52</f>
        <v>Very Low</v>
      </c>
      <c r="N51" s="220" t="str">
        <f>'Area 24'!R52</f>
        <v>Low</v>
      </c>
      <c r="O51" s="219" t="str">
        <f>'Area 24'!AF52</f>
        <v>Very Low</v>
      </c>
      <c r="P51" s="220" t="str">
        <f>'Area 24'!AL52</f>
        <v>Low</v>
      </c>
      <c r="Q51" s="219" t="str">
        <f>'Area 24'!BT52</f>
        <v>Very Low</v>
      </c>
      <c r="R51" s="220" t="str">
        <f>'Area 24'!BZ52</f>
        <v>Very Low</v>
      </c>
      <c r="S51" s="219" t="str">
        <f>'Area 24'!AZ52</f>
        <v>Very Low</v>
      </c>
      <c r="T51" s="220" t="str">
        <f>'Area 24'!BF52</f>
        <v>Very Low</v>
      </c>
      <c r="U51" s="219" t="str">
        <f>'Area 24'!CO52</f>
        <v>Very Low</v>
      </c>
      <c r="V51" s="220" t="str">
        <f>'Area 24'!CU52</f>
        <v>Very Low</v>
      </c>
      <c r="W51" s="219" t="str">
        <f>'Area 24'!DK52</f>
        <v>Very Low</v>
      </c>
      <c r="X51" s="220" t="str">
        <f>'Area 24'!DQ52</f>
        <v>Very Low</v>
      </c>
      <c r="Y51" s="219" t="str">
        <f>'Area 24'!EF52</f>
        <v>Very Low</v>
      </c>
      <c r="Z51" s="219" t="str">
        <f>'Area 24'!EL52</f>
        <v>Very Low</v>
      </c>
      <c r="AA51" s="219" t="str">
        <f>'Area 24'!FA52</f>
        <v>Very Low</v>
      </c>
      <c r="AB51" s="220" t="str">
        <f>'Area 24'!FG52</f>
        <v>Very Low</v>
      </c>
      <c r="AC51" s="219" t="str">
        <f>'Area 24'!FV52</f>
        <v>Very Low</v>
      </c>
      <c r="AD51" s="220" t="str">
        <f>'Area 24'!GB52</f>
        <v>Very Low</v>
      </c>
      <c r="AE51" s="219" t="str">
        <f>'Area 24'!GQ52</f>
        <v>Very Low</v>
      </c>
      <c r="AF51" s="220" t="str">
        <f>'Area 24'!GW52</f>
        <v>Very Low</v>
      </c>
      <c r="AG51" s="219" t="str">
        <f>'Area 25'!L51</f>
        <v>Very Low</v>
      </c>
      <c r="AH51" s="220" t="str">
        <f>'Area 25'!R51</f>
        <v>Very Low</v>
      </c>
      <c r="AI51" s="219" t="str">
        <f>'Area 25'!AE51</f>
        <v>Very Low</v>
      </c>
      <c r="AJ51" s="220" t="str">
        <f>'Area 25'!AK51</f>
        <v>Very Low</v>
      </c>
      <c r="AK51" s="219" t="str">
        <f>'Area 25'!AX51</f>
        <v>Low</v>
      </c>
      <c r="AL51" s="220" t="str">
        <f>'Area 25'!BD51</f>
        <v>Low</v>
      </c>
      <c r="AM51" s="388" t="str">
        <f>'Area 25'!BQ51</f>
        <v>Very Low</v>
      </c>
      <c r="AN51" s="220" t="str">
        <f>'Area 25'!BW51</f>
        <v>Very Low</v>
      </c>
      <c r="AO51" s="219" t="str">
        <f>'Area 25'!CJ51</f>
        <v>Very Low</v>
      </c>
      <c r="AP51" s="220" t="str">
        <f>'Area 25'!CP51</f>
        <v>Very Low</v>
      </c>
      <c r="AQ51" s="219" t="str">
        <f>'Area 25'!DC51</f>
        <v>Very Low</v>
      </c>
      <c r="AR51" s="220" t="str">
        <f>'Area 25'!DI51</f>
        <v>Very Low</v>
      </c>
      <c r="AS51" s="219" t="str">
        <f>'Area 26'!AE51</f>
        <v>Very Low</v>
      </c>
      <c r="AT51" s="221" t="str">
        <f>'Area 26'!AK51</f>
        <v>Very Low</v>
      </c>
      <c r="AU51" s="222" t="str">
        <f>'Area 26'!M51</f>
        <v>Very Low</v>
      </c>
      <c r="AV51" s="223" t="str">
        <f>'Area 26'!S51</f>
        <v>Very Low</v>
      </c>
      <c r="AW51" s="171">
        <f t="shared" si="5"/>
        <v>0</v>
      </c>
      <c r="AX51" s="171">
        <f t="shared" si="6"/>
        <v>6</v>
      </c>
      <c r="AY51" s="171">
        <f t="shared" si="7"/>
        <v>34</v>
      </c>
      <c r="AZ51" s="171">
        <f t="shared" si="8"/>
        <v>4</v>
      </c>
      <c r="BA51" s="171">
        <f t="shared" si="9"/>
        <v>0</v>
      </c>
      <c r="BB51" s="171">
        <f t="shared" si="10"/>
        <v>0</v>
      </c>
      <c r="BC51" s="171">
        <f t="shared" si="11"/>
        <v>0</v>
      </c>
      <c r="BD51" s="542">
        <f t="shared" si="12"/>
        <v>0</v>
      </c>
      <c r="BE51" s="171">
        <f t="shared" si="13"/>
        <v>0</v>
      </c>
      <c r="BF51" s="171">
        <f t="shared" si="14"/>
        <v>0</v>
      </c>
      <c r="BG51" s="171">
        <f t="shared" si="15"/>
        <v>0</v>
      </c>
      <c r="BH51" s="542">
        <f t="shared" si="16"/>
        <v>0</v>
      </c>
    </row>
    <row r="52" spans="1:60" ht="84.75" customHeight="1">
      <c r="A52" s="152" t="s">
        <v>96</v>
      </c>
      <c r="B52" s="152" t="s">
        <v>39</v>
      </c>
      <c r="C52" s="166" t="s">
        <v>99</v>
      </c>
      <c r="D52" s="168">
        <v>49</v>
      </c>
      <c r="E52" s="219" t="str">
        <f>'Area 23'!BQ53</f>
        <v>High Priority Data Gap</v>
      </c>
      <c r="F52" s="220" t="str">
        <f>'Area 23'!BW53</f>
        <v>High Priority Data Gap</v>
      </c>
      <c r="G52" s="219" t="str">
        <f>'Area 23'!L53</f>
        <v>High Priority Data Gap</v>
      </c>
      <c r="H52" s="220" t="str">
        <f>'Area 23'!R53</f>
        <v>High Priority Data Gap</v>
      </c>
      <c r="I52" s="219" t="str">
        <f>'Area 23'!AE53</f>
        <v>High Priority Data Gap</v>
      </c>
      <c r="J52" s="220" t="str">
        <f>'Area 23'!AK53</f>
        <v>High Priority Data Gap</v>
      </c>
      <c r="K52" s="219" t="str">
        <f>'Area 23'!AX53</f>
        <v>High Priority Data Gap</v>
      </c>
      <c r="L52" s="220" t="str">
        <f>'Area 23'!BD53</f>
        <v>High Priority Data Gap</v>
      </c>
      <c r="M52" s="219" t="str">
        <f>'Area 24'!L53</f>
        <v>High Priority Data Gap</v>
      </c>
      <c r="N52" s="220" t="str">
        <f>'Area 24'!R53</f>
        <v>High Priority Data Gap</v>
      </c>
      <c r="O52" s="219" t="str">
        <f>'Area 24'!AF53</f>
        <v>High Priority Data Gap</v>
      </c>
      <c r="P52" s="220" t="str">
        <f>'Area 24'!AL53</f>
        <v>High Priority Data Gap</v>
      </c>
      <c r="Q52" s="219" t="str">
        <f>'Area 24'!BT53</f>
        <v>High Priority Data Gap</v>
      </c>
      <c r="R52" s="220" t="str">
        <f>'Area 24'!BZ53</f>
        <v>High Priority Data Gap</v>
      </c>
      <c r="S52" s="219" t="str">
        <f>'Area 24'!AZ53</f>
        <v>High Priority Data Gap</v>
      </c>
      <c r="T52" s="220" t="str">
        <f>'Area 24'!BF53</f>
        <v>High Priority Data Gap</v>
      </c>
      <c r="U52" s="219" t="str">
        <f>'Area 24'!CO53</f>
        <v>High Priority Data Gap</v>
      </c>
      <c r="V52" s="220" t="str">
        <f>'Area 24'!CU53</f>
        <v>High Priority Data Gap</v>
      </c>
      <c r="W52" s="219" t="str">
        <f>'Area 24'!DK53</f>
        <v>High Priority Data Gap</v>
      </c>
      <c r="X52" s="220" t="str">
        <f>'Area 24'!DQ53</f>
        <v>High Priority Data Gap</v>
      </c>
      <c r="Y52" s="219" t="str">
        <f>'Area 24'!EF53</f>
        <v>High Priority Data Gap</v>
      </c>
      <c r="Z52" s="219" t="str">
        <f>'Area 24'!EL53</f>
        <v>High Priority Data Gap</v>
      </c>
      <c r="AA52" s="219" t="str">
        <f>'Area 24'!FA53</f>
        <v>High Priority Data Gap</v>
      </c>
      <c r="AB52" s="220" t="str">
        <f>'Area 24'!FG53</f>
        <v>High Priority Data Gap</v>
      </c>
      <c r="AC52" s="219" t="str">
        <f>'Area 24'!FV53</f>
        <v>High Priority Data Gap</v>
      </c>
      <c r="AD52" s="220" t="str">
        <f>'Area 24'!GB53</f>
        <v>High Priority Data Gap</v>
      </c>
      <c r="AE52" s="219" t="str">
        <f>'Area 24'!GQ53</f>
        <v>High Priority Data Gap</v>
      </c>
      <c r="AF52" s="220" t="str">
        <f>'Area 24'!GW53</f>
        <v>High Priority Data Gap</v>
      </c>
      <c r="AG52" s="219" t="str">
        <f>'Area 25'!L52</f>
        <v>Low Priority Data Gap</v>
      </c>
      <c r="AH52" s="220" t="str">
        <f>'Area 25'!R52</f>
        <v>Low Priority Data Gap</v>
      </c>
      <c r="AI52" s="219" t="str">
        <f>'Area 25'!AE52</f>
        <v>Low Priority Data Gap</v>
      </c>
      <c r="AJ52" s="220" t="str">
        <f>'Area 25'!AK52</f>
        <v>Low Priority Data Gap</v>
      </c>
      <c r="AK52" s="219" t="str">
        <f>'Area 25'!AX52</f>
        <v>Low Priority Data Gap</v>
      </c>
      <c r="AL52" s="220" t="str">
        <f>'Area 25'!BD52</f>
        <v>Low Priority Data Gap</v>
      </c>
      <c r="AM52" s="388" t="str">
        <f>'Area 25'!BQ52</f>
        <v>Low Priority Data Gap</v>
      </c>
      <c r="AN52" s="220" t="str">
        <f>'Area 25'!BW52</f>
        <v>Low Priority Data Gap</v>
      </c>
      <c r="AO52" s="219" t="str">
        <f>'Area 25'!CJ52</f>
        <v>Low Priority Data Gap</v>
      </c>
      <c r="AP52" s="220" t="str">
        <f>'Area 25'!CP52</f>
        <v>Low Priority Data Gap</v>
      </c>
      <c r="AQ52" s="219" t="str">
        <f>'Area 25'!DC52</f>
        <v>Low Priority Data Gap</v>
      </c>
      <c r="AR52" s="220" t="str">
        <f>'Area 25'!DI52</f>
        <v>Low Priority Data Gap</v>
      </c>
      <c r="AS52" s="219" t="str">
        <f>'Area 26'!AE52</f>
        <v>Low Priority Data Gap</v>
      </c>
      <c r="AT52" s="221" t="str">
        <f>'Area 26'!AK52</f>
        <v>Low Priority Data Gap</v>
      </c>
      <c r="AU52" s="222" t="str">
        <f>'Area 26'!M52</f>
        <v>Low Priority Data Gap</v>
      </c>
      <c r="AV52" s="223" t="str">
        <f>'Area 26'!S52</f>
        <v>Low Priority Data Gap</v>
      </c>
      <c r="AW52" s="171">
        <f t="shared" si="5"/>
        <v>28</v>
      </c>
      <c r="AX52" s="171">
        <f t="shared" si="6"/>
        <v>16</v>
      </c>
      <c r="AY52" s="171">
        <f t="shared" si="7"/>
        <v>0</v>
      </c>
      <c r="AZ52" s="171">
        <f t="shared" si="8"/>
        <v>0</v>
      </c>
      <c r="BA52" s="171">
        <f t="shared" si="9"/>
        <v>0</v>
      </c>
      <c r="BB52" s="171">
        <f t="shared" si="10"/>
        <v>0</v>
      </c>
      <c r="BC52" s="171">
        <f t="shared" si="11"/>
        <v>0</v>
      </c>
      <c r="BD52" s="542">
        <f t="shared" si="12"/>
        <v>0</v>
      </c>
      <c r="BE52" s="171">
        <f t="shared" si="13"/>
        <v>0</v>
      </c>
      <c r="BF52" s="171">
        <f t="shared" si="14"/>
        <v>0</v>
      </c>
      <c r="BG52" s="171">
        <f t="shared" si="15"/>
        <v>0</v>
      </c>
      <c r="BH52" s="542">
        <f t="shared" si="16"/>
        <v>0</v>
      </c>
    </row>
    <row r="53" spans="1:60" ht="84.75" customHeight="1">
      <c r="A53" s="152" t="s">
        <v>96</v>
      </c>
      <c r="B53" s="152" t="s">
        <v>39</v>
      </c>
      <c r="C53" s="166" t="s">
        <v>100</v>
      </c>
      <c r="D53" s="168">
        <v>50</v>
      </c>
      <c r="E53" s="219" t="str">
        <f>'Area 23'!BQ54</f>
        <v>Very Low</v>
      </c>
      <c r="F53" s="220" t="str">
        <f>'Area 23'!BW54</f>
        <v>Very Low</v>
      </c>
      <c r="G53" s="219" t="str">
        <f>'Area 23'!L54</f>
        <v>Moderate</v>
      </c>
      <c r="H53" s="220" t="str">
        <f>'Area 23'!R54</f>
        <v>High</v>
      </c>
      <c r="I53" s="219" t="str">
        <f>'Area 23'!AE54</f>
        <v>Moderate</v>
      </c>
      <c r="J53" s="220" t="str">
        <f>'Area 23'!AK54</f>
        <v>High</v>
      </c>
      <c r="K53" s="219" t="str">
        <f>'Area 23'!AX54</f>
        <v>Moderate</v>
      </c>
      <c r="L53" s="220" t="str">
        <f>'Area 23'!BD54</f>
        <v>High</v>
      </c>
      <c r="M53" s="219" t="str">
        <f>'Area 24'!L54</f>
        <v>Very Low</v>
      </c>
      <c r="N53" s="220" t="str">
        <f>'Area 24'!R54</f>
        <v>Low</v>
      </c>
      <c r="O53" s="219" t="str">
        <f>'Area 24'!AF54</f>
        <v>Very Low</v>
      </c>
      <c r="P53" s="220" t="str">
        <f>'Area 24'!AL54</f>
        <v>Low</v>
      </c>
      <c r="Q53" s="219" t="str">
        <f>'Area 24'!BT54</f>
        <v>Very Low</v>
      </c>
      <c r="R53" s="220" t="str">
        <f>'Area 24'!BZ54</f>
        <v>Low</v>
      </c>
      <c r="S53" s="219" t="str">
        <f>'Area 24'!AZ54</f>
        <v>Very Low</v>
      </c>
      <c r="T53" s="220" t="str">
        <f>'Area 24'!BF54</f>
        <v>Low</v>
      </c>
      <c r="U53" s="219" t="str">
        <f>'Area 24'!CO54</f>
        <v>Very Low</v>
      </c>
      <c r="V53" s="220" t="str">
        <f>'Area 24'!CU54</f>
        <v>Low</v>
      </c>
      <c r="W53" s="219" t="str">
        <f>'Area 24'!DK54</f>
        <v>Very Low</v>
      </c>
      <c r="X53" s="220" t="str">
        <f>'Area 24'!DQ54</f>
        <v>Low</v>
      </c>
      <c r="Y53" s="219" t="str">
        <f>'Area 24'!EF54</f>
        <v>Low Priority Data Gap</v>
      </c>
      <c r="Z53" s="219" t="str">
        <f>'Area 24'!EL54</f>
        <v>Low Priority Data Gap</v>
      </c>
      <c r="AA53" s="219" t="str">
        <f>'Area 24'!FA54</f>
        <v>Very Low</v>
      </c>
      <c r="AB53" s="220" t="str">
        <f>'Area 24'!FG54</f>
        <v>Low</v>
      </c>
      <c r="AC53" s="219" t="str">
        <f>'Area 24'!FV54</f>
        <v>Very Low</v>
      </c>
      <c r="AD53" s="220" t="str">
        <f>'Area 24'!GB54</f>
        <v>Low</v>
      </c>
      <c r="AE53" s="219" t="str">
        <f>'Area 24'!GQ54</f>
        <v>Very Low</v>
      </c>
      <c r="AF53" s="220" t="str">
        <f>'Area 24'!GW54</f>
        <v>Low</v>
      </c>
      <c r="AG53" s="219" t="str">
        <f>'Area 25'!L53</f>
        <v>High</v>
      </c>
      <c r="AH53" s="220" t="str">
        <f>'Area 25'!R53</f>
        <v>Very High</v>
      </c>
      <c r="AI53" s="219" t="str">
        <f>'Area 25'!AE53</f>
        <v>Moderate</v>
      </c>
      <c r="AJ53" s="220" t="str">
        <f>'Area 25'!AK53</f>
        <v>High</v>
      </c>
      <c r="AK53" s="219" t="str">
        <f>'Area 25'!AX53</f>
        <v>Very Low</v>
      </c>
      <c r="AL53" s="220" t="str">
        <f>'Area 25'!BD53</f>
        <v>Low</v>
      </c>
      <c r="AM53" s="388" t="str">
        <f>'Area 25'!BQ53</f>
        <v>Moderate</v>
      </c>
      <c r="AN53" s="220" t="str">
        <f>'Area 25'!BW53</f>
        <v>High</v>
      </c>
      <c r="AO53" s="219" t="str">
        <f>'Area 25'!CJ53</f>
        <v>Very Low</v>
      </c>
      <c r="AP53" s="220" t="str">
        <f>'Area 25'!CP53</f>
        <v>Low</v>
      </c>
      <c r="AQ53" s="219" t="str">
        <f>'Area 25'!DC53</f>
        <v>Very Low</v>
      </c>
      <c r="AR53" s="220" t="str">
        <f>'Area 25'!DI53</f>
        <v>Low</v>
      </c>
      <c r="AS53" s="219" t="str">
        <f>'Area 26'!AE53</f>
        <v>Moderate</v>
      </c>
      <c r="AT53" s="221" t="str">
        <f>'Area 26'!AK53</f>
        <v>High</v>
      </c>
      <c r="AU53" s="222" t="str">
        <f>'Area 26'!M53</f>
        <v>Very Low</v>
      </c>
      <c r="AV53" s="223" t="str">
        <f>'Area 26'!S53</f>
        <v>Very Low</v>
      </c>
      <c r="AW53" s="171">
        <f t="shared" si="5"/>
        <v>0</v>
      </c>
      <c r="AX53" s="171">
        <f t="shared" si="6"/>
        <v>2</v>
      </c>
      <c r="AY53" s="171">
        <f t="shared" si="7"/>
        <v>16</v>
      </c>
      <c r="AZ53" s="171">
        <f t="shared" si="8"/>
        <v>12</v>
      </c>
      <c r="BA53" s="171">
        <f t="shared" si="9"/>
        <v>6</v>
      </c>
      <c r="BB53" s="171">
        <f t="shared" si="10"/>
        <v>7</v>
      </c>
      <c r="BC53" s="171">
        <f t="shared" si="11"/>
        <v>1</v>
      </c>
      <c r="BD53" s="542">
        <f t="shared" si="12"/>
        <v>14</v>
      </c>
      <c r="BE53" s="171">
        <f t="shared" si="13"/>
        <v>5</v>
      </c>
      <c r="BF53" s="171">
        <f t="shared" si="14"/>
        <v>6</v>
      </c>
      <c r="BG53" s="171">
        <f t="shared" si="15"/>
        <v>1</v>
      </c>
      <c r="BH53" s="542">
        <f t="shared" si="16"/>
        <v>12</v>
      </c>
    </row>
    <row r="54" spans="1:60" ht="84.75" customHeight="1">
      <c r="A54" s="152" t="s">
        <v>96</v>
      </c>
      <c r="B54" s="152" t="s">
        <v>39</v>
      </c>
      <c r="C54" s="166" t="s">
        <v>101</v>
      </c>
      <c r="D54" s="168">
        <v>51</v>
      </c>
      <c r="E54" s="219" t="str">
        <f>'Area 23'!BQ55</f>
        <v>High Priority Data Gap</v>
      </c>
      <c r="F54" s="220" t="str">
        <f>'Area 23'!BW55</f>
        <v>High Priority Data Gap</v>
      </c>
      <c r="G54" s="219" t="str">
        <f>'Area 23'!L55</f>
        <v>High Priority Data Gap</v>
      </c>
      <c r="H54" s="220" t="str">
        <f>'Area 23'!R55</f>
        <v>High Priority Data Gap</v>
      </c>
      <c r="I54" s="219" t="str">
        <f>'Area 23'!AE55</f>
        <v>High Priority Data Gap</v>
      </c>
      <c r="J54" s="220" t="str">
        <f>'Area 23'!AK55</f>
        <v>High Priority Data Gap</v>
      </c>
      <c r="K54" s="219" t="str">
        <f>'Area 23'!AX55</f>
        <v>High Priority Data Gap</v>
      </c>
      <c r="L54" s="220" t="str">
        <f>'Area 23'!BD55</f>
        <v>High Priority Data Gap</v>
      </c>
      <c r="M54" s="219" t="str">
        <f>'Area 24'!L55</f>
        <v>Moderate</v>
      </c>
      <c r="N54" s="220" t="str">
        <f>'Area 24'!R55</f>
        <v>High</v>
      </c>
      <c r="O54" s="219" t="str">
        <f>'Area 24'!AF55</f>
        <v>Low</v>
      </c>
      <c r="P54" s="220" t="str">
        <f>'Area 24'!AL55</f>
        <v>Moderate</v>
      </c>
      <c r="Q54" s="219" t="str">
        <f>'Area 24'!BT55</f>
        <v>High</v>
      </c>
      <c r="R54" s="220" t="str">
        <f>'Area 24'!BZ55</f>
        <v>Very High</v>
      </c>
      <c r="S54" s="219" t="str">
        <f>'Area 24'!AZ55</f>
        <v>Very High</v>
      </c>
      <c r="T54" s="220" t="str">
        <f>'Area 24'!BF55</f>
        <v>Very High</v>
      </c>
      <c r="U54" s="219" t="str">
        <f>'Area 24'!CO55</f>
        <v>Low</v>
      </c>
      <c r="V54" s="220" t="str">
        <f>'Area 24'!CU55</f>
        <v>Moderate</v>
      </c>
      <c r="W54" s="219" t="str">
        <f>'Area 24'!DK55</f>
        <v>High Priority Data Gap</v>
      </c>
      <c r="X54" s="220" t="str">
        <f>'Area 24'!DQ55</f>
        <v>High Priority Data Gap</v>
      </c>
      <c r="Y54" s="219" t="str">
        <f>'Area 24'!EF55</f>
        <v>High Priority Data Gap</v>
      </c>
      <c r="Z54" s="219" t="str">
        <f>'Area 24'!EL55</f>
        <v>High Priority Data Gap</v>
      </c>
      <c r="AA54" s="219" t="str">
        <f>'Area 24'!FA55</f>
        <v>High Priority Data Gap</v>
      </c>
      <c r="AB54" s="220" t="str">
        <f>'Area 24'!FG55</f>
        <v>High Priority Data Gap</v>
      </c>
      <c r="AC54" s="219" t="str">
        <f>'Area 24'!FV55</f>
        <v>High Priority Data Gap</v>
      </c>
      <c r="AD54" s="220" t="str">
        <f>'Area 24'!GB55</f>
        <v>High Priority Data Gap</v>
      </c>
      <c r="AE54" s="219" t="str">
        <f>'Area 24'!GQ55</f>
        <v>High Priority Data Gap</v>
      </c>
      <c r="AF54" s="220" t="str">
        <f>'Area 24'!GW55</f>
        <v>High Priority Data Gap</v>
      </c>
      <c r="AG54" s="219" t="str">
        <f>'Area 25'!L54</f>
        <v>High Priority Data Gap</v>
      </c>
      <c r="AH54" s="220" t="str">
        <f>'Area 25'!R54</f>
        <v>High Priority Data Gap</v>
      </c>
      <c r="AI54" s="219" t="str">
        <f>'Area 25'!AE54</f>
        <v>High Priority Data Gap</v>
      </c>
      <c r="AJ54" s="220" t="str">
        <f>'Area 25'!AK54</f>
        <v>High Priority Data Gap</v>
      </c>
      <c r="AK54" s="219" t="str">
        <f>'Area 25'!AX54</f>
        <v>High Priority Data Gap</v>
      </c>
      <c r="AL54" s="220" t="str">
        <f>'Area 25'!BD54</f>
        <v>High Priority Data Gap</v>
      </c>
      <c r="AM54" s="388" t="str">
        <f>'Area 25'!BQ54</f>
        <v>High Priority Data Gap</v>
      </c>
      <c r="AN54" s="220" t="str">
        <f>'Area 25'!BW54</f>
        <v>High Priority Data Gap</v>
      </c>
      <c r="AO54" s="219" t="str">
        <f>'Area 25'!CJ54</f>
        <v>High Priority Data Gap</v>
      </c>
      <c r="AP54" s="220" t="str">
        <f>'Area 25'!CP54</f>
        <v>High Priority Data Gap</v>
      </c>
      <c r="AQ54" s="219" t="str">
        <f>'Area 25'!DC54</f>
        <v>High Priority Data Gap</v>
      </c>
      <c r="AR54" s="220" t="str">
        <f>'Area 25'!DI54</f>
        <v>High Priority Data Gap</v>
      </c>
      <c r="AS54" s="219" t="str">
        <f>'Area 26'!AE54</f>
        <v>Very Low</v>
      </c>
      <c r="AT54" s="221" t="str">
        <f>'Area 26'!AK54</f>
        <v>Very Low</v>
      </c>
      <c r="AU54" s="222" t="str">
        <f>'Area 26'!M54</f>
        <v>Very Low</v>
      </c>
      <c r="AV54" s="223" t="str">
        <f>'Area 26'!S54</f>
        <v>Very Low</v>
      </c>
      <c r="AW54" s="171">
        <f t="shared" si="5"/>
        <v>30</v>
      </c>
      <c r="AX54" s="171">
        <f t="shared" si="6"/>
        <v>0</v>
      </c>
      <c r="AY54" s="171">
        <f t="shared" si="7"/>
        <v>4</v>
      </c>
      <c r="AZ54" s="171">
        <f t="shared" si="8"/>
        <v>2</v>
      </c>
      <c r="BA54" s="171">
        <f t="shared" si="9"/>
        <v>3</v>
      </c>
      <c r="BB54" s="171">
        <f t="shared" si="10"/>
        <v>2</v>
      </c>
      <c r="BC54" s="171">
        <f t="shared" si="11"/>
        <v>3</v>
      </c>
      <c r="BD54" s="542">
        <f t="shared" si="12"/>
        <v>8</v>
      </c>
      <c r="BE54" s="171">
        <f t="shared" si="13"/>
        <v>3</v>
      </c>
      <c r="BF54" s="171">
        <f t="shared" si="14"/>
        <v>2</v>
      </c>
      <c r="BG54" s="171">
        <f t="shared" si="15"/>
        <v>3</v>
      </c>
      <c r="BH54" s="542">
        <f t="shared" si="16"/>
        <v>8</v>
      </c>
    </row>
    <row r="55" spans="1:60" ht="84.75" customHeight="1">
      <c r="A55" s="152" t="s">
        <v>96</v>
      </c>
      <c r="B55" s="152" t="s">
        <v>39</v>
      </c>
      <c r="C55" s="166" t="s">
        <v>102</v>
      </c>
      <c r="D55" s="168">
        <v>52</v>
      </c>
      <c r="E55" s="219" t="str">
        <f>'Area 23'!BQ56</f>
        <v>Moderate</v>
      </c>
      <c r="F55" s="220" t="str">
        <f>'Area 23'!BW56</f>
        <v>Very Low</v>
      </c>
      <c r="G55" s="219" t="str">
        <f>'Area 23'!L56</f>
        <v>High Priority Data Gap</v>
      </c>
      <c r="H55" s="220" t="str">
        <f>'Area 23'!R56</f>
        <v>High Priority Data Gap</v>
      </c>
      <c r="I55" s="219" t="str">
        <f>'Area 23'!AE56</f>
        <v>High Priority Data Gap</v>
      </c>
      <c r="J55" s="220" t="str">
        <f>'Area 23'!AK56</f>
        <v>High Priority Data Gap</v>
      </c>
      <c r="K55" s="219" t="str">
        <f>'Area 23'!AX56</f>
        <v>High Priority Data Gap</v>
      </c>
      <c r="L55" s="220" t="str">
        <f>'Area 23'!BD56</f>
        <v>High Priority Data Gap</v>
      </c>
      <c r="M55" s="219" t="str">
        <f>'Area 24'!L56</f>
        <v>High Priority Data Gap</v>
      </c>
      <c r="N55" s="220" t="str">
        <f>'Area 24'!R56</f>
        <v>High Priority Data Gap</v>
      </c>
      <c r="O55" s="219" t="str">
        <f>'Area 24'!AF56</f>
        <v>High Priority Data Gap</v>
      </c>
      <c r="P55" s="220" t="str">
        <f>'Area 24'!AL56</f>
        <v>High Priority Data Gap</v>
      </c>
      <c r="Q55" s="219" t="str">
        <f>'Area 24'!BT56</f>
        <v>High Priority Data Gap</v>
      </c>
      <c r="R55" s="220" t="str">
        <f>'Area 24'!BZ56</f>
        <v>High Priority Data Gap</v>
      </c>
      <c r="S55" s="219" t="str">
        <f>'Area 24'!AZ56</f>
        <v>High Priority Data Gap</v>
      </c>
      <c r="T55" s="220" t="str">
        <f>'Area 24'!BF56</f>
        <v>High Priority Data Gap</v>
      </c>
      <c r="U55" s="219" t="str">
        <f>'Area 24'!CO56</f>
        <v>High Priority Data Gap</v>
      </c>
      <c r="V55" s="220" t="str">
        <f>'Area 24'!CU56</f>
        <v>High Priority Data Gap</v>
      </c>
      <c r="W55" s="219" t="str">
        <f>'Area 24'!DK56</f>
        <v>High Priority Data Gap</v>
      </c>
      <c r="X55" s="220" t="str">
        <f>'Area 24'!DQ56</f>
        <v>High Priority Data Gap</v>
      </c>
      <c r="Y55" s="219" t="str">
        <f>'Area 24'!EF56</f>
        <v>High Priority Data Gap</v>
      </c>
      <c r="Z55" s="219" t="str">
        <f>'Area 24'!EL56</f>
        <v>High Priority Data Gap</v>
      </c>
      <c r="AA55" s="219" t="str">
        <f>'Area 24'!FA56</f>
        <v>High Priority Data Gap</v>
      </c>
      <c r="AB55" s="220" t="str">
        <f>'Area 24'!FG56</f>
        <v>High Priority Data Gap</v>
      </c>
      <c r="AC55" s="219" t="str">
        <f>'Area 24'!FV56</f>
        <v>High Priority Data Gap</v>
      </c>
      <c r="AD55" s="220" t="str">
        <f>'Area 24'!GB56</f>
        <v>High Priority Data Gap</v>
      </c>
      <c r="AE55" s="219" t="str">
        <f>'Area 24'!GQ56</f>
        <v>High Priority Data Gap</v>
      </c>
      <c r="AF55" s="220" t="str">
        <f>'Area 24'!GW56</f>
        <v>High Priority Data Gap</v>
      </c>
      <c r="AG55" s="219" t="str">
        <f>'Area 25'!L55</f>
        <v>Low Priority Data Gap</v>
      </c>
      <c r="AH55" s="220" t="str">
        <f>'Area 25'!R55</f>
        <v>Low Priority Data Gap</v>
      </c>
      <c r="AI55" s="219" t="str">
        <f>'Area 25'!AE55</f>
        <v>Low Priority Data Gap</v>
      </c>
      <c r="AJ55" s="220" t="str">
        <f>'Area 25'!AK55</f>
        <v>Low Priority Data Gap</v>
      </c>
      <c r="AK55" s="219" t="str">
        <f>'Area 25'!AX55</f>
        <v>Low Priority Data Gap</v>
      </c>
      <c r="AL55" s="220" t="str">
        <f>'Area 25'!BD55</f>
        <v>Low Priority Data Gap</v>
      </c>
      <c r="AM55" s="388" t="str">
        <f>'Area 25'!BQ55</f>
        <v>Low Priority Data Gap</v>
      </c>
      <c r="AN55" s="220" t="str">
        <f>'Area 25'!BW55</f>
        <v>Low Priority Data Gap</v>
      </c>
      <c r="AO55" s="219" t="str">
        <f>'Area 25'!CJ55</f>
        <v>Low Priority Data Gap</v>
      </c>
      <c r="AP55" s="220" t="str">
        <f>'Area 25'!CP55</f>
        <v>Low Priority Data Gap</v>
      </c>
      <c r="AQ55" s="219" t="str">
        <f>'Area 25'!DC55</f>
        <v>Low Priority Data Gap</v>
      </c>
      <c r="AR55" s="220" t="str">
        <f>'Area 25'!DI55</f>
        <v>Low Priority Data Gap</v>
      </c>
      <c r="AS55" s="219" t="str">
        <f>'Area 26'!AE55</f>
        <v>Low Priority Data Gap</v>
      </c>
      <c r="AT55" s="221" t="str">
        <f>'Area 26'!AK55</f>
        <v>Low Priority Data Gap</v>
      </c>
      <c r="AU55" s="222" t="str">
        <f>'Area 26'!M55</f>
        <v>Low Priority Data Gap</v>
      </c>
      <c r="AV55" s="223" t="str">
        <f>'Area 26'!S55</f>
        <v>Low Priority Data Gap</v>
      </c>
      <c r="AW55" s="171">
        <f t="shared" si="5"/>
        <v>26</v>
      </c>
      <c r="AX55" s="171">
        <f t="shared" si="6"/>
        <v>16</v>
      </c>
      <c r="AY55" s="171">
        <f t="shared" si="7"/>
        <v>1</v>
      </c>
      <c r="AZ55" s="171">
        <f t="shared" si="8"/>
        <v>0</v>
      </c>
      <c r="BA55" s="171">
        <f t="shared" si="9"/>
        <v>1</v>
      </c>
      <c r="BB55" s="171">
        <f t="shared" si="10"/>
        <v>0</v>
      </c>
      <c r="BC55" s="171">
        <f t="shared" si="11"/>
        <v>0</v>
      </c>
      <c r="BD55" s="542">
        <f t="shared" si="12"/>
        <v>1</v>
      </c>
      <c r="BE55" s="171">
        <f t="shared" si="13"/>
        <v>0</v>
      </c>
      <c r="BF55" s="171">
        <f t="shared" si="14"/>
        <v>0</v>
      </c>
      <c r="BG55" s="171">
        <f t="shared" si="15"/>
        <v>0</v>
      </c>
      <c r="BH55" s="542">
        <f t="shared" si="16"/>
        <v>0</v>
      </c>
    </row>
    <row r="56" spans="1:60" ht="84.75" customHeight="1">
      <c r="A56" s="152" t="s">
        <v>96</v>
      </c>
      <c r="B56" s="152" t="s">
        <v>39</v>
      </c>
      <c r="C56" s="166" t="s">
        <v>103</v>
      </c>
      <c r="D56" s="168">
        <v>53</v>
      </c>
      <c r="E56" s="219" t="str">
        <f>'Area 23'!BQ57</f>
        <v>Very Low</v>
      </c>
      <c r="F56" s="220" t="str">
        <f>'Area 23'!BW57</f>
        <v>Very Low</v>
      </c>
      <c r="G56" s="219" t="str">
        <f>'Area 23'!L57</f>
        <v>High Priority Data Gap</v>
      </c>
      <c r="H56" s="220" t="str">
        <f>'Area 23'!R57</f>
        <v>High Priority Data Gap</v>
      </c>
      <c r="I56" s="219" t="str">
        <f>'Area 23'!AE57</f>
        <v>High Priority Data Gap</v>
      </c>
      <c r="J56" s="220" t="str">
        <f>'Area 23'!AK57</f>
        <v>High Priority Data Gap</v>
      </c>
      <c r="K56" s="219" t="str">
        <f>'Area 23'!AX57</f>
        <v>High Priority Data Gap</v>
      </c>
      <c r="L56" s="220" t="str">
        <f>'Area 23'!BD57</f>
        <v>High Priority Data Gap</v>
      </c>
      <c r="M56" s="219" t="str">
        <f>'Area 24'!L57</f>
        <v>Very Low</v>
      </c>
      <c r="N56" s="220" t="str">
        <f>'Area 24'!R57</f>
        <v>Low</v>
      </c>
      <c r="O56" s="219" t="str">
        <f>'Area 24'!AF57</f>
        <v>Very Low</v>
      </c>
      <c r="P56" s="220" t="str">
        <f>'Area 24'!AL57</f>
        <v>Low</v>
      </c>
      <c r="Q56" s="219" t="str">
        <f>'Area 24'!BT57</f>
        <v>Very Low</v>
      </c>
      <c r="R56" s="220" t="str">
        <f>'Area 24'!BZ57</f>
        <v>Very Low</v>
      </c>
      <c r="S56" s="219" t="str">
        <f>'Area 24'!AZ57</f>
        <v>Very Low</v>
      </c>
      <c r="T56" s="220" t="str">
        <f>'Area 24'!BF57</f>
        <v>Very Low</v>
      </c>
      <c r="U56" s="219" t="str">
        <f>'Area 24'!CO57</f>
        <v>Very Low</v>
      </c>
      <c r="V56" s="220" t="str">
        <f>'Area 24'!CU57</f>
        <v>Very Low</v>
      </c>
      <c r="W56" s="219" t="str">
        <f>'Area 24'!DK57</f>
        <v>Very Low</v>
      </c>
      <c r="X56" s="220" t="str">
        <f>'Area 24'!DQ57</f>
        <v>Very Low</v>
      </c>
      <c r="Y56" s="219" t="str">
        <f>'Area 24'!EF57</f>
        <v>Very Low</v>
      </c>
      <c r="Z56" s="219" t="str">
        <f>'Area 24'!EL57</f>
        <v>Very Low</v>
      </c>
      <c r="AA56" s="219" t="str">
        <f>'Area 24'!FA57</f>
        <v>Very Low</v>
      </c>
      <c r="AB56" s="220" t="str">
        <f>'Area 24'!FG57</f>
        <v>Very Low</v>
      </c>
      <c r="AC56" s="219" t="str">
        <f>'Area 24'!FV57</f>
        <v>Very Low</v>
      </c>
      <c r="AD56" s="220" t="str">
        <f>'Area 24'!GB57</f>
        <v>Very Low</v>
      </c>
      <c r="AE56" s="219" t="str">
        <f>'Area 24'!GQ57</f>
        <v>Very Low</v>
      </c>
      <c r="AF56" s="220" t="str">
        <f>'Area 24'!GW57</f>
        <v>Very Low</v>
      </c>
      <c r="AG56" s="219" t="str">
        <f>'Area 25'!L56</f>
        <v>Very Low</v>
      </c>
      <c r="AH56" s="220" t="str">
        <f>'Area 25'!R56</f>
        <v>Very Low</v>
      </c>
      <c r="AI56" s="219" t="str">
        <f>'Area 25'!AE56</f>
        <v>Very Low</v>
      </c>
      <c r="AJ56" s="220" t="str">
        <f>'Area 25'!AK56</f>
        <v>Very Low</v>
      </c>
      <c r="AK56" s="219" t="str">
        <f>'Area 25'!AX56</f>
        <v>Very Low</v>
      </c>
      <c r="AL56" s="220" t="str">
        <f>'Area 25'!BD56</f>
        <v>Low</v>
      </c>
      <c r="AM56" s="388" t="str">
        <f>'Area 25'!BQ56</f>
        <v>Very Low</v>
      </c>
      <c r="AN56" s="220" t="str">
        <f>'Area 25'!BW56</f>
        <v>Very Low</v>
      </c>
      <c r="AO56" s="219" t="str">
        <f>'Area 25'!CJ56</f>
        <v>Very Low</v>
      </c>
      <c r="AP56" s="220" t="str">
        <f>'Area 25'!CP56</f>
        <v>Very Low</v>
      </c>
      <c r="AQ56" s="219" t="str">
        <f>'Area 25'!DC56</f>
        <v>Very Low</v>
      </c>
      <c r="AR56" s="220" t="str">
        <f>'Area 25'!DI56</f>
        <v>Very Low</v>
      </c>
      <c r="AS56" s="219" t="str">
        <f>'Area 26'!AE56</f>
        <v>Very Low</v>
      </c>
      <c r="AT56" s="221" t="str">
        <f>'Area 26'!AK56</f>
        <v>Very Low</v>
      </c>
      <c r="AU56" s="222" t="str">
        <f>'Area 26'!M56</f>
        <v>Low</v>
      </c>
      <c r="AV56" s="223" t="str">
        <f>'Area 26'!S56</f>
        <v>Low</v>
      </c>
      <c r="AW56" s="171">
        <f t="shared" si="5"/>
        <v>6</v>
      </c>
      <c r="AX56" s="171">
        <f t="shared" si="6"/>
        <v>0</v>
      </c>
      <c r="AY56" s="171">
        <f t="shared" si="7"/>
        <v>33</v>
      </c>
      <c r="AZ56" s="171">
        <f t="shared" si="8"/>
        <v>5</v>
      </c>
      <c r="BA56" s="171">
        <f t="shared" si="9"/>
        <v>0</v>
      </c>
      <c r="BB56" s="171">
        <f t="shared" si="10"/>
        <v>0</v>
      </c>
      <c r="BC56" s="171">
        <f t="shared" si="11"/>
        <v>0</v>
      </c>
      <c r="BD56" s="542">
        <f t="shared" si="12"/>
        <v>0</v>
      </c>
      <c r="BE56" s="171">
        <f t="shared" si="13"/>
        <v>0</v>
      </c>
      <c r="BF56" s="171">
        <f t="shared" si="14"/>
        <v>0</v>
      </c>
      <c r="BG56" s="171">
        <f t="shared" si="15"/>
        <v>0</v>
      </c>
      <c r="BH56" s="542">
        <f t="shared" si="16"/>
        <v>0</v>
      </c>
    </row>
    <row r="57" spans="1:60" ht="84.75" customHeight="1">
      <c r="A57" s="152" t="s">
        <v>96</v>
      </c>
      <c r="B57" s="152" t="s">
        <v>47</v>
      </c>
      <c r="C57" s="166" t="s">
        <v>104</v>
      </c>
      <c r="D57" s="168">
        <v>54</v>
      </c>
      <c r="E57" s="219" t="str">
        <f>'Area 23'!BQ58</f>
        <v>Very Low</v>
      </c>
      <c r="F57" s="220" t="str">
        <f>'Area 23'!BW58</f>
        <v>Very Low</v>
      </c>
      <c r="G57" s="219" t="str">
        <f>'Area 23'!L58</f>
        <v>High Priority Data Gap</v>
      </c>
      <c r="H57" s="220" t="str">
        <f>'Area 23'!R58</f>
        <v>High Priority Data Gap</v>
      </c>
      <c r="I57" s="219" t="str">
        <f>'Area 23'!AE58</f>
        <v>High Priority Data Gap</v>
      </c>
      <c r="J57" s="220" t="str">
        <f>'Area 23'!AK58</f>
        <v>High Priority Data Gap</v>
      </c>
      <c r="K57" s="219" t="str">
        <f>'Area 23'!AX58</f>
        <v>High Priority Data Gap</v>
      </c>
      <c r="L57" s="220" t="str">
        <f>'Area 23'!BD58</f>
        <v>High Priority Data Gap</v>
      </c>
      <c r="M57" s="219" t="str">
        <f>'Area 24'!L58</f>
        <v>High Priority Data Gap</v>
      </c>
      <c r="N57" s="220" t="str">
        <f>'Area 24'!R58</f>
        <v>High Priority Data Gap</v>
      </c>
      <c r="O57" s="219" t="str">
        <f>'Area 24'!AF58</f>
        <v>High Priority Data Gap</v>
      </c>
      <c r="P57" s="220" t="str">
        <f>'Area 24'!AL58</f>
        <v>High Priority Data Gap</v>
      </c>
      <c r="Q57" s="219" t="str">
        <f>'Area 24'!BT58</f>
        <v>High Priority Data Gap</v>
      </c>
      <c r="R57" s="220" t="str">
        <f>'Area 24'!BZ58</f>
        <v>High Priority Data Gap</v>
      </c>
      <c r="S57" s="219" t="str">
        <f>'Area 24'!AZ58</f>
        <v>High Priority Data Gap</v>
      </c>
      <c r="T57" s="220" t="str">
        <f>'Area 24'!BF58</f>
        <v>High Priority Data Gap</v>
      </c>
      <c r="U57" s="219" t="str">
        <f>'Area 24'!CO58</f>
        <v>High Priority Data Gap</v>
      </c>
      <c r="V57" s="220" t="str">
        <f>'Area 24'!CU58</f>
        <v>High Priority Data Gap</v>
      </c>
      <c r="W57" s="219" t="str">
        <f>'Area 24'!DK58</f>
        <v>High Priority Data Gap</v>
      </c>
      <c r="X57" s="220" t="str">
        <f>'Area 24'!DQ58</f>
        <v>High Priority Data Gap</v>
      </c>
      <c r="Y57" s="219" t="str">
        <f>'Area 24'!EF58</f>
        <v>High Priority Data Gap</v>
      </c>
      <c r="Z57" s="219" t="str">
        <f>'Area 24'!EL58</f>
        <v>High Priority Data Gap</v>
      </c>
      <c r="AA57" s="219" t="str">
        <f>'Area 24'!FA58</f>
        <v>High Priority Data Gap</v>
      </c>
      <c r="AB57" s="220" t="str">
        <f>'Area 24'!FG58</f>
        <v>High Priority Data Gap</v>
      </c>
      <c r="AC57" s="219" t="str">
        <f>'Area 24'!FV58</f>
        <v>High Priority Data Gap</v>
      </c>
      <c r="AD57" s="220" t="str">
        <f>'Area 24'!GB58</f>
        <v>High Priority Data Gap</v>
      </c>
      <c r="AE57" s="219" t="str">
        <f>'Area 24'!GQ58</f>
        <v>High Priority Data Gap</v>
      </c>
      <c r="AF57" s="220" t="str">
        <f>'Area 24'!GW58</f>
        <v>High Priority Data Gap</v>
      </c>
      <c r="AG57" s="219" t="str">
        <f>'Area 25'!L57</f>
        <v>High</v>
      </c>
      <c r="AH57" s="220" t="str">
        <f>'Area 25'!R57</f>
        <v>High</v>
      </c>
      <c r="AI57" s="219" t="str">
        <f>'Area 25'!AE57</f>
        <v>Low</v>
      </c>
      <c r="AJ57" s="220" t="str">
        <f>'Area 25'!AK57</f>
        <v>Moderate</v>
      </c>
      <c r="AK57" s="219" t="str">
        <f>'Area 25'!AX57</f>
        <v>Low Priority Data Gap</v>
      </c>
      <c r="AL57" s="220" t="str">
        <f>'Area 25'!BD57</f>
        <v>Low Priority Data Gap</v>
      </c>
      <c r="AM57" s="388" t="str">
        <f>'Area 25'!BQ57</f>
        <v>High Priority Data Gap</v>
      </c>
      <c r="AN57" s="220" t="str">
        <f>'Area 25'!BW57</f>
        <v>High Priority Data Gap</v>
      </c>
      <c r="AO57" s="219" t="str">
        <f>'Area 25'!CJ57</f>
        <v>High Priority Data Gap</v>
      </c>
      <c r="AP57" s="220" t="str">
        <f>'Area 25'!CP57</f>
        <v>High Priority Data Gap</v>
      </c>
      <c r="AQ57" s="219" t="str">
        <f>'Area 25'!DC57</f>
        <v>High Priority Data Gap</v>
      </c>
      <c r="AR57" s="220" t="str">
        <f>'Area 25'!DI57</f>
        <v>High Priority Data Gap</v>
      </c>
      <c r="AS57" s="219" t="str">
        <f>'Area 26'!AE57</f>
        <v>Very Low</v>
      </c>
      <c r="AT57" s="221" t="str">
        <f>'Area 26'!AK57</f>
        <v>Very Low</v>
      </c>
      <c r="AU57" s="222" t="str">
        <f>'Area 26'!M57</f>
        <v>Low Priority Data Gap</v>
      </c>
      <c r="AV57" s="223" t="str">
        <f>'Area 26'!S57</f>
        <v>Low Priority Data Gap</v>
      </c>
      <c r="AW57" s="171">
        <f t="shared" si="5"/>
        <v>32</v>
      </c>
      <c r="AX57" s="171">
        <f t="shared" si="6"/>
        <v>4</v>
      </c>
      <c r="AY57" s="171">
        <f t="shared" si="7"/>
        <v>4</v>
      </c>
      <c r="AZ57" s="171">
        <f t="shared" si="8"/>
        <v>1</v>
      </c>
      <c r="BA57" s="171">
        <f t="shared" si="9"/>
        <v>1</v>
      </c>
      <c r="BB57" s="171">
        <f t="shared" si="10"/>
        <v>2</v>
      </c>
      <c r="BC57" s="171">
        <f t="shared" si="11"/>
        <v>0</v>
      </c>
      <c r="BD57" s="542">
        <f t="shared" si="12"/>
        <v>3</v>
      </c>
      <c r="BE57" s="171">
        <f t="shared" si="13"/>
        <v>1</v>
      </c>
      <c r="BF57" s="171">
        <f t="shared" si="14"/>
        <v>2</v>
      </c>
      <c r="BG57" s="171">
        <f t="shared" si="15"/>
        <v>0</v>
      </c>
      <c r="BH57" s="542">
        <f t="shared" si="16"/>
        <v>3</v>
      </c>
    </row>
    <row r="58" spans="1:60" ht="84.75" customHeight="1">
      <c r="A58" s="152" t="s">
        <v>96</v>
      </c>
      <c r="B58" s="152" t="s">
        <v>47</v>
      </c>
      <c r="C58" s="166" t="s">
        <v>105</v>
      </c>
      <c r="D58" s="168">
        <v>55</v>
      </c>
      <c r="E58" s="219" t="str">
        <f>'Area 23'!BQ59</f>
        <v>Very Low</v>
      </c>
      <c r="F58" s="220" t="str">
        <f>'Area 23'!BW59</f>
        <v>Very Low</v>
      </c>
      <c r="G58" s="219" t="str">
        <f>'Area 23'!L59</f>
        <v>High Priority Data Gap</v>
      </c>
      <c r="H58" s="220" t="str">
        <f>'Area 23'!R59</f>
        <v>High Priority Data Gap</v>
      </c>
      <c r="I58" s="219" t="str">
        <f>'Area 23'!AE59</f>
        <v>High Priority Data Gap</v>
      </c>
      <c r="J58" s="220" t="str">
        <f>'Area 23'!AK59</f>
        <v>High Priority Data Gap</v>
      </c>
      <c r="K58" s="219" t="str">
        <f>'Area 23'!AX59</f>
        <v>High Priority Data Gap</v>
      </c>
      <c r="L58" s="220" t="str">
        <f>'Area 23'!BD59</f>
        <v>High Priority Data Gap</v>
      </c>
      <c r="M58" s="219" t="str">
        <f>'Area 24'!L59</f>
        <v>High Priority Data Gap</v>
      </c>
      <c r="N58" s="220" t="str">
        <f>'Area 24'!R59</f>
        <v>High Priority Data Gap</v>
      </c>
      <c r="O58" s="219" t="str">
        <f>'Area 24'!AF59</f>
        <v>High Priority Data Gap</v>
      </c>
      <c r="P58" s="220" t="str">
        <f>'Area 24'!AL59</f>
        <v>High Priority Data Gap</v>
      </c>
      <c r="Q58" s="219" t="str">
        <f>'Area 24'!BT59</f>
        <v>High Priority Data Gap</v>
      </c>
      <c r="R58" s="220" t="str">
        <f>'Area 24'!BZ59</f>
        <v>High Priority Data Gap</v>
      </c>
      <c r="S58" s="219" t="str">
        <f>'Area 24'!AZ59</f>
        <v>High Priority Data Gap</v>
      </c>
      <c r="T58" s="220" t="str">
        <f>'Area 24'!BF59</f>
        <v>High Priority Data Gap</v>
      </c>
      <c r="U58" s="219" t="str">
        <f>'Area 24'!CO59</f>
        <v>High Priority Data Gap</v>
      </c>
      <c r="V58" s="220" t="str">
        <f>'Area 24'!CU59</f>
        <v>High Priority Data Gap</v>
      </c>
      <c r="W58" s="219" t="str">
        <f>'Area 24'!DK59</f>
        <v>High Priority Data Gap</v>
      </c>
      <c r="X58" s="220" t="str">
        <f>'Area 24'!DQ59</f>
        <v>High Priority Data Gap</v>
      </c>
      <c r="Y58" s="219" t="str">
        <f>'Area 24'!EF59</f>
        <v>High Priority Data Gap</v>
      </c>
      <c r="Z58" s="219" t="str">
        <f>'Area 24'!EL59</f>
        <v>High Priority Data Gap</v>
      </c>
      <c r="AA58" s="219" t="str">
        <f>'Area 24'!FA59</f>
        <v>High Priority Data Gap</v>
      </c>
      <c r="AB58" s="220" t="str">
        <f>'Area 24'!FG59</f>
        <v>High Priority Data Gap</v>
      </c>
      <c r="AC58" s="219" t="str">
        <f>'Area 24'!FV59</f>
        <v>High Priority Data Gap</v>
      </c>
      <c r="AD58" s="220" t="str">
        <f>'Area 24'!GB59</f>
        <v>High Priority Data Gap</v>
      </c>
      <c r="AE58" s="219" t="str">
        <f>'Area 24'!GQ59</f>
        <v>High Priority Data Gap</v>
      </c>
      <c r="AF58" s="220" t="str">
        <f>'Area 24'!GW59</f>
        <v>High Priority Data Gap</v>
      </c>
      <c r="AG58" s="219" t="str">
        <f>'Area 25'!L58</f>
        <v>High</v>
      </c>
      <c r="AH58" s="220" t="str">
        <f>'Area 25'!R58</f>
        <v>High</v>
      </c>
      <c r="AI58" s="219" t="str">
        <f>'Area 25'!AE58</f>
        <v>Low</v>
      </c>
      <c r="AJ58" s="220" t="str">
        <f>'Area 25'!AK58</f>
        <v>Moderate</v>
      </c>
      <c r="AK58" s="219" t="str">
        <f>'Area 25'!AX58</f>
        <v>Low Priority Data Gap</v>
      </c>
      <c r="AL58" s="220" t="str">
        <f>'Area 25'!BD58</f>
        <v>Low Priority Data Gap</v>
      </c>
      <c r="AM58" s="388" t="str">
        <f>'Area 25'!BQ58</f>
        <v>High Priority Data Gap</v>
      </c>
      <c r="AN58" s="220" t="str">
        <f>'Area 25'!BW58</f>
        <v>High Priority Data Gap</v>
      </c>
      <c r="AO58" s="219" t="str">
        <f>'Area 25'!CJ58</f>
        <v>High Priority Data Gap</v>
      </c>
      <c r="AP58" s="220" t="str">
        <f>'Area 25'!CP58</f>
        <v>High Priority Data Gap</v>
      </c>
      <c r="AQ58" s="219" t="str">
        <f>'Area 25'!DC58</f>
        <v>High Priority Data Gap</v>
      </c>
      <c r="AR58" s="220" t="str">
        <f>'Area 25'!DI58</f>
        <v>High Priority Data Gap</v>
      </c>
      <c r="AS58" s="219" t="str">
        <f>'Area 26'!AE58</f>
        <v>Very Low</v>
      </c>
      <c r="AT58" s="221" t="str">
        <f>'Area 26'!AK58</f>
        <v>Very Low</v>
      </c>
      <c r="AU58" s="222" t="str">
        <f>'Area 26'!M58</f>
        <v>Low Priority Data Gap</v>
      </c>
      <c r="AV58" s="223" t="str">
        <f>'Area 26'!S58</f>
        <v>Low Priority Data Gap</v>
      </c>
      <c r="AW58" s="171">
        <f t="shared" si="5"/>
        <v>32</v>
      </c>
      <c r="AX58" s="171">
        <f t="shared" si="6"/>
        <v>4</v>
      </c>
      <c r="AY58" s="171">
        <f t="shared" si="7"/>
        <v>4</v>
      </c>
      <c r="AZ58" s="171">
        <f t="shared" si="8"/>
        <v>1</v>
      </c>
      <c r="BA58" s="171">
        <f t="shared" si="9"/>
        <v>1</v>
      </c>
      <c r="BB58" s="171">
        <f t="shared" si="10"/>
        <v>2</v>
      </c>
      <c r="BC58" s="171">
        <f t="shared" si="11"/>
        <v>0</v>
      </c>
      <c r="BD58" s="542">
        <f t="shared" si="12"/>
        <v>3</v>
      </c>
      <c r="BE58" s="171">
        <f t="shared" si="13"/>
        <v>1</v>
      </c>
      <c r="BF58" s="171">
        <f t="shared" si="14"/>
        <v>2</v>
      </c>
      <c r="BG58" s="171">
        <f t="shared" si="15"/>
        <v>0</v>
      </c>
      <c r="BH58" s="542">
        <f t="shared" si="16"/>
        <v>3</v>
      </c>
    </row>
    <row r="59" spans="1:60" ht="84.75" customHeight="1">
      <c r="A59" s="152" t="s">
        <v>96</v>
      </c>
      <c r="B59" s="152" t="s">
        <v>47</v>
      </c>
      <c r="C59" s="166" t="s">
        <v>106</v>
      </c>
      <c r="D59" s="168">
        <v>56</v>
      </c>
      <c r="E59" s="219" t="str">
        <f>'Area 23'!BQ60</f>
        <v>Moderate</v>
      </c>
      <c r="F59" s="220" t="str">
        <f>'Area 23'!BW60</f>
        <v>High</v>
      </c>
      <c r="G59" s="219" t="str">
        <f>'Area 23'!L60</f>
        <v>High Priority Data Gap</v>
      </c>
      <c r="H59" s="220" t="str">
        <f>'Area 23'!R60</f>
        <v>High Priority Data Gap</v>
      </c>
      <c r="I59" s="219" t="str">
        <f>'Area 23'!AE60</f>
        <v>High Priority Data Gap</v>
      </c>
      <c r="J59" s="220" t="str">
        <f>'Area 23'!AK60</f>
        <v>High Priority Data Gap</v>
      </c>
      <c r="K59" s="219" t="str">
        <f>'Area 23'!AX60</f>
        <v>High Priority Data Gap</v>
      </c>
      <c r="L59" s="220" t="str">
        <f>'Area 23'!BD60</f>
        <v>High Priority Data Gap</v>
      </c>
      <c r="M59" s="219" t="str">
        <f>'Area 24'!L60</f>
        <v>High Priority Data Gap</v>
      </c>
      <c r="N59" s="220" t="str">
        <f>'Area 24'!R60</f>
        <v>High Priority Data Gap</v>
      </c>
      <c r="O59" s="219" t="str">
        <f>'Area 24'!AF60</f>
        <v>High Priority Data Gap</v>
      </c>
      <c r="P59" s="220" t="str">
        <f>'Area 24'!AL60</f>
        <v>High Priority Data Gap</v>
      </c>
      <c r="Q59" s="219" t="str">
        <f>'Area 24'!BT60</f>
        <v>High Priority Data Gap</v>
      </c>
      <c r="R59" s="220" t="str">
        <f>'Area 24'!BZ60</f>
        <v>High Priority Data Gap</v>
      </c>
      <c r="S59" s="219" t="str">
        <f>'Area 24'!AZ60</f>
        <v>High Priority Data Gap</v>
      </c>
      <c r="T59" s="220" t="str">
        <f>'Area 24'!BF60</f>
        <v>High Priority Data Gap</v>
      </c>
      <c r="U59" s="219" t="str">
        <f>'Area 24'!CO60</f>
        <v>High Priority Data Gap</v>
      </c>
      <c r="V59" s="220" t="str">
        <f>'Area 24'!CU60</f>
        <v>High Priority Data Gap</v>
      </c>
      <c r="W59" s="219" t="str">
        <f>'Area 24'!DK60</f>
        <v>High Priority Data Gap</v>
      </c>
      <c r="X59" s="220" t="str">
        <f>'Area 24'!DQ60</f>
        <v>High Priority Data Gap</v>
      </c>
      <c r="Y59" s="219" t="str">
        <f>'Area 24'!EF60</f>
        <v>High Priority Data Gap</v>
      </c>
      <c r="Z59" s="219" t="str">
        <f>'Area 24'!EL60</f>
        <v>High Priority Data Gap</v>
      </c>
      <c r="AA59" s="219" t="str">
        <f>'Area 24'!FA60</f>
        <v>High Priority Data Gap</v>
      </c>
      <c r="AB59" s="220" t="str">
        <f>'Area 24'!FG60</f>
        <v>High Priority Data Gap</v>
      </c>
      <c r="AC59" s="219" t="str">
        <f>'Area 24'!FV60</f>
        <v>High Priority Data Gap</v>
      </c>
      <c r="AD59" s="220" t="str">
        <f>'Area 24'!GB60</f>
        <v>High Priority Data Gap</v>
      </c>
      <c r="AE59" s="219" t="str">
        <f>'Area 24'!GQ60</f>
        <v>High Priority Data Gap</v>
      </c>
      <c r="AF59" s="220" t="str">
        <f>'Area 24'!GW60</f>
        <v>High Priority Data Gap</v>
      </c>
      <c r="AG59" s="219" t="str">
        <f>'Area 25'!L59</f>
        <v>High</v>
      </c>
      <c r="AH59" s="220" t="str">
        <f>'Area 25'!R59</f>
        <v>High</v>
      </c>
      <c r="AI59" s="219" t="str">
        <f>'Area 25'!AE59</f>
        <v>Low</v>
      </c>
      <c r="AJ59" s="220" t="str">
        <f>'Area 25'!AK59</f>
        <v>Moderate</v>
      </c>
      <c r="AK59" s="219" t="str">
        <f>'Area 25'!AX59</f>
        <v>Low Priority Data Gap</v>
      </c>
      <c r="AL59" s="220" t="str">
        <f>'Area 25'!BD59</f>
        <v>Low Priority Data Gap</v>
      </c>
      <c r="AM59" s="388" t="str">
        <f>'Area 25'!BQ59</f>
        <v>High Priority Data Gap</v>
      </c>
      <c r="AN59" s="220" t="str">
        <f>'Area 25'!BW59</f>
        <v>High Priority Data Gap</v>
      </c>
      <c r="AO59" s="219" t="str">
        <f>'Area 25'!CJ59</f>
        <v>High Priority Data Gap</v>
      </c>
      <c r="AP59" s="220" t="str">
        <f>'Area 25'!CP59</f>
        <v>High Priority Data Gap</v>
      </c>
      <c r="AQ59" s="219" t="str">
        <f>'Area 25'!DC59</f>
        <v>High Priority Data Gap</v>
      </c>
      <c r="AR59" s="220" t="str">
        <f>'Area 25'!DI59</f>
        <v>High Priority Data Gap</v>
      </c>
      <c r="AS59" s="219" t="str">
        <f>'Area 26'!AE59</f>
        <v>Low</v>
      </c>
      <c r="AT59" s="221" t="str">
        <f>'Area 26'!AK59</f>
        <v>Very Low</v>
      </c>
      <c r="AU59" s="222" t="str">
        <f>'Area 26'!M59</f>
        <v>Low Priority Data Gap</v>
      </c>
      <c r="AV59" s="223" t="str">
        <f>'Area 26'!S59</f>
        <v>Low Priority Data Gap</v>
      </c>
      <c r="AW59" s="171">
        <f t="shared" si="5"/>
        <v>32</v>
      </c>
      <c r="AX59" s="171">
        <f t="shared" si="6"/>
        <v>4</v>
      </c>
      <c r="AY59" s="171">
        <f t="shared" si="7"/>
        <v>1</v>
      </c>
      <c r="AZ59" s="171">
        <f t="shared" si="8"/>
        <v>2</v>
      </c>
      <c r="BA59" s="171">
        <f t="shared" si="9"/>
        <v>2</v>
      </c>
      <c r="BB59" s="171">
        <f t="shared" si="10"/>
        <v>3</v>
      </c>
      <c r="BC59" s="171">
        <f t="shared" si="11"/>
        <v>0</v>
      </c>
      <c r="BD59" s="542">
        <f t="shared" si="12"/>
        <v>5</v>
      </c>
      <c r="BE59" s="171">
        <f t="shared" si="13"/>
        <v>1</v>
      </c>
      <c r="BF59" s="171">
        <f t="shared" si="14"/>
        <v>2</v>
      </c>
      <c r="BG59" s="171">
        <f t="shared" si="15"/>
        <v>0</v>
      </c>
      <c r="BH59" s="542">
        <f t="shared" si="16"/>
        <v>3</v>
      </c>
    </row>
    <row r="60" spans="1:60" ht="84.75" customHeight="1">
      <c r="A60" s="152" t="s">
        <v>96</v>
      </c>
      <c r="B60" s="152" t="s">
        <v>47</v>
      </c>
      <c r="C60" s="166" t="s">
        <v>107</v>
      </c>
      <c r="D60" s="168">
        <v>57</v>
      </c>
      <c r="E60" s="219" t="str">
        <f>'Area 23'!BQ61</f>
        <v>Moderate</v>
      </c>
      <c r="F60" s="220" t="str">
        <f>'Area 23'!BW61</f>
        <v>High</v>
      </c>
      <c r="G60" s="219" t="str">
        <f>'Area 23'!L61</f>
        <v>High Priority Data Gap</v>
      </c>
      <c r="H60" s="220" t="str">
        <f>'Area 23'!R61</f>
        <v>High Priority Data Gap</v>
      </c>
      <c r="I60" s="219" t="str">
        <f>'Area 23'!AE61</f>
        <v>High Priority Data Gap</v>
      </c>
      <c r="J60" s="220" t="str">
        <f>'Area 23'!AK61</f>
        <v>High Priority Data Gap</v>
      </c>
      <c r="K60" s="219" t="str">
        <f>'Area 23'!AX61</f>
        <v>Moderate</v>
      </c>
      <c r="L60" s="220" t="str">
        <f>'Area 23'!BD61</f>
        <v>High</v>
      </c>
      <c r="M60" s="219" t="str">
        <f>'Area 24'!L61</f>
        <v>High Priority Data Gap</v>
      </c>
      <c r="N60" s="220" t="str">
        <f>'Area 24'!R61</f>
        <v>High Priority Data Gap</v>
      </c>
      <c r="O60" s="219" t="str">
        <f>'Area 24'!AF61</f>
        <v>High Priority Data Gap</v>
      </c>
      <c r="P60" s="220" t="str">
        <f>'Area 24'!AL61</f>
        <v>High Priority Data Gap</v>
      </c>
      <c r="Q60" s="219" t="str">
        <f>'Area 24'!BT61</f>
        <v>High Priority Data Gap</v>
      </c>
      <c r="R60" s="220" t="str">
        <f>'Area 24'!BZ61</f>
        <v>High Priority Data Gap</v>
      </c>
      <c r="S60" s="219" t="str">
        <f>'Area 24'!AZ61</f>
        <v>High Priority Data Gap</v>
      </c>
      <c r="T60" s="220" t="str">
        <f>'Area 24'!BF61</f>
        <v>High Priority Data Gap</v>
      </c>
      <c r="U60" s="219" t="str">
        <f>'Area 24'!CO61</f>
        <v>High Priority Data Gap</v>
      </c>
      <c r="V60" s="220" t="str">
        <f>'Area 24'!CU61</f>
        <v>High Priority Data Gap</v>
      </c>
      <c r="W60" s="219" t="str">
        <f>'Area 24'!DK61</f>
        <v>High Priority Data Gap</v>
      </c>
      <c r="X60" s="220" t="str">
        <f>'Area 24'!DQ61</f>
        <v>High Priority Data Gap</v>
      </c>
      <c r="Y60" s="219" t="str">
        <f>'Area 24'!EF61</f>
        <v>High Priority Data Gap</v>
      </c>
      <c r="Z60" s="219" t="str">
        <f>'Area 24'!EL61</f>
        <v>High Priority Data Gap</v>
      </c>
      <c r="AA60" s="219" t="str">
        <f>'Area 24'!FA61</f>
        <v>High Priority Data Gap</v>
      </c>
      <c r="AB60" s="220" t="str">
        <f>'Area 24'!FG61</f>
        <v>High Priority Data Gap</v>
      </c>
      <c r="AC60" s="219" t="str">
        <f>'Area 24'!FV61</f>
        <v>High Priority Data Gap</v>
      </c>
      <c r="AD60" s="220" t="str">
        <f>'Area 24'!GB61</f>
        <v>High Priority Data Gap</v>
      </c>
      <c r="AE60" s="219" t="str">
        <f>'Area 24'!GQ61</f>
        <v>High Priority Data Gap</v>
      </c>
      <c r="AF60" s="220" t="str">
        <f>'Area 24'!GW61</f>
        <v>High Priority Data Gap</v>
      </c>
      <c r="AG60" s="219" t="str">
        <f>'Area 25'!L60</f>
        <v>High</v>
      </c>
      <c r="AH60" s="220" t="str">
        <f>'Area 25'!R60</f>
        <v>High</v>
      </c>
      <c r="AI60" s="219" t="str">
        <f>'Area 25'!AE60</f>
        <v>Low</v>
      </c>
      <c r="AJ60" s="220" t="str">
        <f>'Area 25'!AK60</f>
        <v>Moderate</v>
      </c>
      <c r="AK60" s="219" t="str">
        <f>'Area 25'!AX60</f>
        <v>Low Priority Data Gap</v>
      </c>
      <c r="AL60" s="220" t="str">
        <f>'Area 25'!BD60</f>
        <v>Low Priority Data Gap</v>
      </c>
      <c r="AM60" s="388" t="str">
        <f>'Area 25'!BQ60</f>
        <v>High Priority Data Gap</v>
      </c>
      <c r="AN60" s="220" t="str">
        <f>'Area 25'!BW60</f>
        <v>High Priority Data Gap</v>
      </c>
      <c r="AO60" s="219" t="str">
        <f>'Area 25'!CJ60</f>
        <v>High Priority Data Gap</v>
      </c>
      <c r="AP60" s="220" t="str">
        <f>'Area 25'!CP60</f>
        <v>High Priority Data Gap</v>
      </c>
      <c r="AQ60" s="219" t="str">
        <f>'Area 25'!DC60</f>
        <v>High Priority Data Gap</v>
      </c>
      <c r="AR60" s="220" t="str">
        <f>'Area 25'!DI60</f>
        <v>High Priority Data Gap</v>
      </c>
      <c r="AS60" s="219" t="str">
        <f>'Area 26'!AE60</f>
        <v>Low</v>
      </c>
      <c r="AT60" s="221" t="str">
        <f>'Area 26'!AK60</f>
        <v>Very Low</v>
      </c>
      <c r="AU60" s="222" t="str">
        <f>'Area 26'!M60</f>
        <v>Low Priority Data Gap</v>
      </c>
      <c r="AV60" s="223" t="str">
        <f>'Area 26'!S60</f>
        <v>Low Priority Data Gap</v>
      </c>
      <c r="AW60" s="171">
        <f t="shared" si="5"/>
        <v>30</v>
      </c>
      <c r="AX60" s="171">
        <f t="shared" si="6"/>
        <v>4</v>
      </c>
      <c r="AY60" s="171">
        <f t="shared" si="7"/>
        <v>1</v>
      </c>
      <c r="AZ60" s="171">
        <f t="shared" si="8"/>
        <v>2</v>
      </c>
      <c r="BA60" s="171">
        <f t="shared" si="9"/>
        <v>3</v>
      </c>
      <c r="BB60" s="171">
        <f t="shared" si="10"/>
        <v>4</v>
      </c>
      <c r="BC60" s="171">
        <f t="shared" si="11"/>
        <v>0</v>
      </c>
      <c r="BD60" s="542">
        <f t="shared" si="12"/>
        <v>7</v>
      </c>
      <c r="BE60" s="171">
        <f t="shared" si="13"/>
        <v>2</v>
      </c>
      <c r="BF60" s="171">
        <f t="shared" si="14"/>
        <v>3</v>
      </c>
      <c r="BG60" s="171">
        <f t="shared" si="15"/>
        <v>0</v>
      </c>
      <c r="BH60" s="542">
        <f t="shared" si="16"/>
        <v>5</v>
      </c>
    </row>
    <row r="61" spans="1:60" ht="84.75" customHeight="1">
      <c r="A61" s="152" t="s">
        <v>96</v>
      </c>
      <c r="B61" s="152" t="s">
        <v>47</v>
      </c>
      <c r="C61" s="166" t="s">
        <v>108</v>
      </c>
      <c r="D61" s="168">
        <v>58</v>
      </c>
      <c r="E61" s="219" t="str">
        <f>'Area 23'!BQ62</f>
        <v>High</v>
      </c>
      <c r="F61" s="220" t="str">
        <f>'Area 23'!BW62</f>
        <v>High</v>
      </c>
      <c r="G61" s="219" t="str">
        <f>'Area 23'!L62</f>
        <v>High Priority Data Gap</v>
      </c>
      <c r="H61" s="220" t="str">
        <f>'Area 23'!R62</f>
        <v>High Priority Data Gap</v>
      </c>
      <c r="I61" s="219" t="str">
        <f>'Area 23'!AE62</f>
        <v>High Priority Data Gap</v>
      </c>
      <c r="J61" s="220" t="str">
        <f>'Area 23'!AK62</f>
        <v>High Priority Data Gap</v>
      </c>
      <c r="K61" s="219" t="str">
        <f>'Area 23'!AX62</f>
        <v>High Priority Data Gap</v>
      </c>
      <c r="L61" s="220" t="str">
        <f>'Area 23'!BD62</f>
        <v>High Priority Data Gap</v>
      </c>
      <c r="M61" s="219" t="str">
        <f>'Area 24'!L62</f>
        <v>High Priority Data Gap</v>
      </c>
      <c r="N61" s="220" t="str">
        <f>'Area 24'!R62</f>
        <v>High Priority Data Gap</v>
      </c>
      <c r="O61" s="219" t="str">
        <f>'Area 24'!AF62</f>
        <v>High Priority Data Gap</v>
      </c>
      <c r="P61" s="220" t="str">
        <f>'Area 24'!AL62</f>
        <v>High Priority Data Gap</v>
      </c>
      <c r="Q61" s="219" t="str">
        <f>'Area 24'!BT62</f>
        <v>Moderate</v>
      </c>
      <c r="R61" s="220" t="str">
        <f>'Area 24'!BZ62</f>
        <v>High</v>
      </c>
      <c r="S61" s="219" t="str">
        <f>'Area 24'!AZ62</f>
        <v>Moderate</v>
      </c>
      <c r="T61" s="220" t="str">
        <f>'Area 24'!BF62</f>
        <v>High</v>
      </c>
      <c r="U61" s="219" t="str">
        <f>'Area 24'!CO62</f>
        <v>High</v>
      </c>
      <c r="V61" s="220" t="str">
        <f>'Area 24'!CU62</f>
        <v>Very High</v>
      </c>
      <c r="W61" s="219" t="str">
        <f>'Area 24'!DK62</f>
        <v>High Priority Data Gap</v>
      </c>
      <c r="X61" s="220" t="str">
        <f>'Area 24'!DQ62</f>
        <v>High Priority Data Gap</v>
      </c>
      <c r="Y61" s="219" t="str">
        <f>'Area 24'!EF62</f>
        <v>High Priority Data Gap</v>
      </c>
      <c r="Z61" s="219" t="str">
        <f>'Area 24'!EL62</f>
        <v>High Priority Data Gap</v>
      </c>
      <c r="AA61" s="219" t="str">
        <f>'Area 24'!FA62</f>
        <v>High Priority Data Gap</v>
      </c>
      <c r="AB61" s="220" t="str">
        <f>'Area 24'!FG62</f>
        <v>High Priority Data Gap</v>
      </c>
      <c r="AC61" s="219" t="str">
        <f>'Area 24'!FV62</f>
        <v>High Priority Data Gap</v>
      </c>
      <c r="AD61" s="220" t="str">
        <f>'Area 24'!GB62</f>
        <v>High Priority Data Gap</v>
      </c>
      <c r="AE61" s="219" t="str">
        <f>'Area 24'!GQ62</f>
        <v>High Priority Data Gap</v>
      </c>
      <c r="AF61" s="220" t="str">
        <f>'Area 24'!GW62</f>
        <v>High Priority Data Gap</v>
      </c>
      <c r="AG61" s="219" t="str">
        <f>'Area 25'!L61</f>
        <v>Very High</v>
      </c>
      <c r="AH61" s="220" t="str">
        <f>'Area 25'!R61</f>
        <v>Very High</v>
      </c>
      <c r="AI61" s="219" t="str">
        <f>'Area 25'!AE61</f>
        <v>Moderate</v>
      </c>
      <c r="AJ61" s="220" t="str">
        <f>'Area 25'!AK61</f>
        <v>High</v>
      </c>
      <c r="AK61" s="219" t="str">
        <f>'Area 25'!AX61</f>
        <v>Low Priority Data Gap</v>
      </c>
      <c r="AL61" s="220" t="str">
        <f>'Area 25'!BD61</f>
        <v>Low Priority Data Gap</v>
      </c>
      <c r="AM61" s="388" t="str">
        <f>'Area 25'!BQ61</f>
        <v>High Priority Data Gap</v>
      </c>
      <c r="AN61" s="220" t="str">
        <f>'Area 25'!BW61</f>
        <v>High Priority Data Gap</v>
      </c>
      <c r="AO61" s="219" t="str">
        <f>'Area 25'!CJ61</f>
        <v>High Priority Data Gap</v>
      </c>
      <c r="AP61" s="220" t="str">
        <f>'Area 25'!CP61</f>
        <v>High Priority Data Gap</v>
      </c>
      <c r="AQ61" s="219" t="str">
        <f>'Area 25'!DC61</f>
        <v>High Priority Data Gap</v>
      </c>
      <c r="AR61" s="220" t="str">
        <f>'Area 25'!DI61</f>
        <v>High Priority Data Gap</v>
      </c>
      <c r="AS61" s="219" t="str">
        <f>'Area 26'!AE61</f>
        <v>Moderate</v>
      </c>
      <c r="AT61" s="221" t="str">
        <f>'Area 26'!AK61</f>
        <v>High</v>
      </c>
      <c r="AU61" s="222" t="str">
        <f>'Area 26'!M61</f>
        <v>High Priority Data Gap</v>
      </c>
      <c r="AV61" s="223" t="str">
        <f>'Area 26'!S61</f>
        <v>High Priority Data Gap</v>
      </c>
      <c r="AW61" s="171">
        <f t="shared" si="5"/>
        <v>27</v>
      </c>
      <c r="AX61" s="171">
        <f t="shared" si="6"/>
        <v>2</v>
      </c>
      <c r="AY61" s="171">
        <f t="shared" si="7"/>
        <v>0</v>
      </c>
      <c r="AZ61" s="171">
        <f t="shared" si="8"/>
        <v>0</v>
      </c>
      <c r="BA61" s="171">
        <f t="shared" si="9"/>
        <v>4</v>
      </c>
      <c r="BB61" s="171">
        <f t="shared" si="10"/>
        <v>7</v>
      </c>
      <c r="BC61" s="171">
        <f t="shared" si="11"/>
        <v>3</v>
      </c>
      <c r="BD61" s="542">
        <f t="shared" si="12"/>
        <v>14</v>
      </c>
      <c r="BE61" s="171">
        <f t="shared" si="13"/>
        <v>4</v>
      </c>
      <c r="BF61" s="171">
        <f t="shared" si="14"/>
        <v>5</v>
      </c>
      <c r="BG61" s="171">
        <f t="shared" si="15"/>
        <v>3</v>
      </c>
      <c r="BH61" s="542">
        <f t="shared" si="16"/>
        <v>12</v>
      </c>
    </row>
    <row r="62" spans="1:60" ht="84.75" customHeight="1">
      <c r="A62" s="152" t="s">
        <v>96</v>
      </c>
      <c r="B62" s="152" t="s">
        <v>47</v>
      </c>
      <c r="C62" s="166" t="s">
        <v>109</v>
      </c>
      <c r="D62" s="168">
        <v>59</v>
      </c>
      <c r="E62" s="219" t="str">
        <f>'Area 23'!BQ63</f>
        <v>High</v>
      </c>
      <c r="F62" s="220" t="str">
        <f>'Area 23'!BW63</f>
        <v>High</v>
      </c>
      <c r="G62" s="219" t="str">
        <f>'Area 23'!L63</f>
        <v>High Priority Data Gap</v>
      </c>
      <c r="H62" s="220" t="str">
        <f>'Area 23'!R63</f>
        <v>High Priority Data Gap</v>
      </c>
      <c r="I62" s="219" t="str">
        <f>'Area 23'!AE63</f>
        <v>High Priority Data Gap</v>
      </c>
      <c r="J62" s="220" t="str">
        <f>'Area 23'!AK63</f>
        <v>High Priority Data Gap</v>
      </c>
      <c r="K62" s="219" t="str">
        <f>'Area 23'!AX63</f>
        <v>Very High</v>
      </c>
      <c r="L62" s="220" t="str">
        <f>'Area 23'!BD63</f>
        <v>Very High</v>
      </c>
      <c r="M62" s="219" t="str">
        <f>'Area 24'!L63</f>
        <v>High Priority Data Gap</v>
      </c>
      <c r="N62" s="220" t="str">
        <f>'Area 24'!R63</f>
        <v>High Priority Data Gap</v>
      </c>
      <c r="O62" s="219" t="str">
        <f>'Area 24'!AF63</f>
        <v>High Priority Data Gap</v>
      </c>
      <c r="P62" s="220" t="str">
        <f>'Area 24'!AL63</f>
        <v>High Priority Data Gap</v>
      </c>
      <c r="Q62" s="219" t="str">
        <f>'Area 24'!BT63</f>
        <v>Moderate</v>
      </c>
      <c r="R62" s="220" t="str">
        <f>'Area 24'!BZ63</f>
        <v>High</v>
      </c>
      <c r="S62" s="219" t="str">
        <f>'Area 24'!AZ63</f>
        <v>Moderate</v>
      </c>
      <c r="T62" s="220" t="str">
        <f>'Area 24'!BF63</f>
        <v>High</v>
      </c>
      <c r="U62" s="219" t="str">
        <f>'Area 24'!CO63</f>
        <v>High</v>
      </c>
      <c r="V62" s="220" t="str">
        <f>'Area 24'!CU63</f>
        <v>Very High</v>
      </c>
      <c r="W62" s="219" t="str">
        <f>'Area 24'!DK63</f>
        <v>High Priority Data Gap</v>
      </c>
      <c r="X62" s="220" t="str">
        <f>'Area 24'!DQ63</f>
        <v>High Priority Data Gap</v>
      </c>
      <c r="Y62" s="219" t="str">
        <f>'Area 24'!EF63</f>
        <v>High Priority Data Gap</v>
      </c>
      <c r="Z62" s="219" t="str">
        <f>'Area 24'!EL63</f>
        <v>High Priority Data Gap</v>
      </c>
      <c r="AA62" s="219" t="str">
        <f>'Area 24'!FA63</f>
        <v>High Priority Data Gap</v>
      </c>
      <c r="AB62" s="220" t="str">
        <f>'Area 24'!FG63</f>
        <v>High Priority Data Gap</v>
      </c>
      <c r="AC62" s="219" t="str">
        <f>'Area 24'!FV63</f>
        <v>High Priority Data Gap</v>
      </c>
      <c r="AD62" s="220" t="str">
        <f>'Area 24'!GB63</f>
        <v>High Priority Data Gap</v>
      </c>
      <c r="AE62" s="219" t="str">
        <f>'Area 24'!GQ63</f>
        <v>High Priority Data Gap</v>
      </c>
      <c r="AF62" s="220" t="str">
        <f>'Area 24'!GW63</f>
        <v>High Priority Data Gap</v>
      </c>
      <c r="AG62" s="219" t="str">
        <f>'Area 25'!L62</f>
        <v>Very High</v>
      </c>
      <c r="AH62" s="220" t="str">
        <f>'Area 25'!R62</f>
        <v>Very High</v>
      </c>
      <c r="AI62" s="219" t="str">
        <f>'Area 25'!AE62</f>
        <v>Moderate</v>
      </c>
      <c r="AJ62" s="220" t="str">
        <f>'Area 25'!AK62</f>
        <v>High</v>
      </c>
      <c r="AK62" s="219" t="str">
        <f>'Area 25'!AX62</f>
        <v>Low Priority Data Gap</v>
      </c>
      <c r="AL62" s="220" t="str">
        <f>'Area 25'!BD62</f>
        <v>Low Priority Data Gap</v>
      </c>
      <c r="AM62" s="388" t="str">
        <f>'Area 25'!BQ62</f>
        <v>High Priority Data Gap</v>
      </c>
      <c r="AN62" s="220" t="str">
        <f>'Area 25'!BW62</f>
        <v>High Priority Data Gap</v>
      </c>
      <c r="AO62" s="219" t="str">
        <f>'Area 25'!CJ62</f>
        <v>Low Priority Data Gap</v>
      </c>
      <c r="AP62" s="220" t="str">
        <f>'Area 25'!CP62</f>
        <v>Low Priority Data Gap</v>
      </c>
      <c r="AQ62" s="219" t="str">
        <f>'Area 25'!DC62</f>
        <v>High Priority Data Gap</v>
      </c>
      <c r="AR62" s="220" t="str">
        <f>'Area 25'!DI62</f>
        <v>High Priority Data Gap</v>
      </c>
      <c r="AS62" s="219" t="str">
        <f>'Area 26'!AE62</f>
        <v>Moderate</v>
      </c>
      <c r="AT62" s="221" t="str">
        <f>'Area 26'!AK62</f>
        <v>High</v>
      </c>
      <c r="AU62" s="222" t="str">
        <f>'Area 26'!M62</f>
        <v>High Priority Data Gap</v>
      </c>
      <c r="AV62" s="223" t="str">
        <f>'Area 26'!S62</f>
        <v>High Priority Data Gap</v>
      </c>
      <c r="AW62" s="171">
        <f t="shared" si="5"/>
        <v>23</v>
      </c>
      <c r="AX62" s="171">
        <f t="shared" si="6"/>
        <v>4</v>
      </c>
      <c r="AY62" s="171">
        <f t="shared" si="7"/>
        <v>0</v>
      </c>
      <c r="AZ62" s="171">
        <f t="shared" si="8"/>
        <v>0</v>
      </c>
      <c r="BA62" s="171">
        <f t="shared" si="9"/>
        <v>4</v>
      </c>
      <c r="BB62" s="171">
        <f t="shared" si="10"/>
        <v>7</v>
      </c>
      <c r="BC62" s="171">
        <f t="shared" si="11"/>
        <v>5</v>
      </c>
      <c r="BD62" s="542">
        <f t="shared" si="12"/>
        <v>16</v>
      </c>
      <c r="BE62" s="171">
        <f t="shared" si="13"/>
        <v>4</v>
      </c>
      <c r="BF62" s="171">
        <f t="shared" si="14"/>
        <v>5</v>
      </c>
      <c r="BG62" s="171">
        <f t="shared" si="15"/>
        <v>5</v>
      </c>
      <c r="BH62" s="542">
        <f t="shared" si="16"/>
        <v>14</v>
      </c>
    </row>
    <row r="63" spans="1:60" ht="84.75" customHeight="1">
      <c r="A63" s="152" t="s">
        <v>96</v>
      </c>
      <c r="B63" s="153" t="s">
        <v>51</v>
      </c>
      <c r="C63" s="166" t="s">
        <v>110</v>
      </c>
      <c r="D63" s="168">
        <v>60</v>
      </c>
      <c r="E63" s="219" t="str">
        <f>'Area 23'!BQ64</f>
        <v>High Priority Data Gap</v>
      </c>
      <c r="F63" s="220" t="str">
        <f>'Area 23'!BW64</f>
        <v>High Priority Data Gap</v>
      </c>
      <c r="G63" s="219" t="str">
        <f>'Area 23'!L64</f>
        <v>High Priority Data Gap</v>
      </c>
      <c r="H63" s="220" t="str">
        <f>'Area 23'!R64</f>
        <v>High Priority Data Gap</v>
      </c>
      <c r="I63" s="219" t="str">
        <f>'Area 23'!AE64</f>
        <v>High Priority Data Gap</v>
      </c>
      <c r="J63" s="220" t="str">
        <f>'Area 23'!AK64</f>
        <v>High Priority Data Gap</v>
      </c>
      <c r="K63" s="219" t="str">
        <f>'Area 23'!AX64</f>
        <v>High Priority Data Gap</v>
      </c>
      <c r="L63" s="220" t="str">
        <f>'Area 23'!BD64</f>
        <v>High Priority Data Gap</v>
      </c>
      <c r="M63" s="219" t="str">
        <f>'Area 24'!L64</f>
        <v>High Priority Data Gap</v>
      </c>
      <c r="N63" s="220" t="str">
        <f>'Area 24'!R64</f>
        <v>High Priority Data Gap</v>
      </c>
      <c r="O63" s="219" t="str">
        <f>'Area 24'!AF64</f>
        <v>High Priority Data Gap</v>
      </c>
      <c r="P63" s="220" t="str">
        <f>'Area 24'!AL64</f>
        <v>High Priority Data Gap</v>
      </c>
      <c r="Q63" s="219" t="str">
        <f>'Area 24'!BT64</f>
        <v>High Priority Data Gap</v>
      </c>
      <c r="R63" s="220" t="str">
        <f>'Area 24'!BZ64</f>
        <v>High Priority Data Gap</v>
      </c>
      <c r="S63" s="219" t="str">
        <f>'Area 24'!AZ64</f>
        <v>High Priority Data Gap</v>
      </c>
      <c r="T63" s="220" t="str">
        <f>'Area 24'!BF64</f>
        <v>High Priority Data Gap</v>
      </c>
      <c r="U63" s="219" t="str">
        <f>'Area 24'!CO64</f>
        <v>High Priority Data Gap</v>
      </c>
      <c r="V63" s="220" t="str">
        <f>'Area 24'!CU64</f>
        <v>High Priority Data Gap</v>
      </c>
      <c r="W63" s="219" t="str">
        <f>'Area 24'!DK64</f>
        <v>High Priority Data Gap</v>
      </c>
      <c r="X63" s="220" t="str">
        <f>'Area 24'!DQ64</f>
        <v>High Priority Data Gap</v>
      </c>
      <c r="Y63" s="219" t="str">
        <f>'Area 24'!EF64</f>
        <v>High Priority Data Gap</v>
      </c>
      <c r="Z63" s="219" t="str">
        <f>'Area 24'!EL64</f>
        <v>High Priority Data Gap</v>
      </c>
      <c r="AA63" s="219" t="str">
        <f>'Area 24'!FA64</f>
        <v>High Priority Data Gap</v>
      </c>
      <c r="AB63" s="220" t="str">
        <f>'Area 24'!FG64</f>
        <v>High Priority Data Gap</v>
      </c>
      <c r="AC63" s="219" t="str">
        <f>'Area 24'!FV64</f>
        <v>High Priority Data Gap</v>
      </c>
      <c r="AD63" s="220" t="str">
        <f>'Area 24'!GB64</f>
        <v>High Priority Data Gap</v>
      </c>
      <c r="AE63" s="219" t="str">
        <f>'Area 24'!GQ64</f>
        <v>High Priority Data Gap</v>
      </c>
      <c r="AF63" s="220" t="str">
        <f>'Area 24'!GW64</f>
        <v>High Priority Data Gap</v>
      </c>
      <c r="AG63" s="219" t="str">
        <f>'Area 25'!L63</f>
        <v>Low Priority Data Gap</v>
      </c>
      <c r="AH63" s="220" t="str">
        <f>'Area 25'!R63</f>
        <v>Low Priority Data Gap</v>
      </c>
      <c r="AI63" s="219" t="str">
        <f>'Area 25'!AE63</f>
        <v>Low Priority Data Gap</v>
      </c>
      <c r="AJ63" s="220" t="str">
        <f>'Area 25'!AK63</f>
        <v>Low Priority Data Gap</v>
      </c>
      <c r="AK63" s="219" t="str">
        <f>'Area 25'!AX63</f>
        <v>Low Priority Data Gap</v>
      </c>
      <c r="AL63" s="220" t="str">
        <f>'Area 25'!BD63</f>
        <v>Low Priority Data Gap</v>
      </c>
      <c r="AM63" s="388" t="str">
        <f>'Area 25'!BQ63</f>
        <v>Low Priority Data Gap</v>
      </c>
      <c r="AN63" s="220" t="str">
        <f>'Area 25'!BW63</f>
        <v>Low Priority Data Gap</v>
      </c>
      <c r="AO63" s="219" t="str">
        <f>'Area 25'!CJ63</f>
        <v>Low Priority Data Gap</v>
      </c>
      <c r="AP63" s="220" t="str">
        <f>'Area 25'!CP63</f>
        <v>Low Priority Data Gap</v>
      </c>
      <c r="AQ63" s="219" t="str">
        <f>'Area 25'!DC63</f>
        <v>Low Priority Data Gap</v>
      </c>
      <c r="AR63" s="220" t="str">
        <f>'Area 25'!DI63</f>
        <v>Low Priority Data Gap</v>
      </c>
      <c r="AS63" s="219" t="str">
        <f>'Area 26'!AE63</f>
        <v>Low Priority Data Gap</v>
      </c>
      <c r="AT63" s="221" t="str">
        <f>'Area 26'!AK63</f>
        <v>Low Priority Data Gap</v>
      </c>
      <c r="AU63" s="222" t="str">
        <f>'Area 26'!M63</f>
        <v>Low Priority Data Gap</v>
      </c>
      <c r="AV63" s="223" t="str">
        <f>'Area 26'!S63</f>
        <v>Low Priority Data Gap</v>
      </c>
      <c r="AW63" s="171">
        <f t="shared" si="5"/>
        <v>28</v>
      </c>
      <c r="AX63" s="171">
        <f t="shared" si="6"/>
        <v>16</v>
      </c>
      <c r="AY63" s="171">
        <f t="shared" si="7"/>
        <v>0</v>
      </c>
      <c r="AZ63" s="171">
        <f t="shared" si="8"/>
        <v>0</v>
      </c>
      <c r="BA63" s="171">
        <f t="shared" si="9"/>
        <v>0</v>
      </c>
      <c r="BB63" s="171">
        <f t="shared" si="10"/>
        <v>0</v>
      </c>
      <c r="BC63" s="171">
        <f t="shared" si="11"/>
        <v>0</v>
      </c>
      <c r="BD63" s="542">
        <f t="shared" si="12"/>
        <v>0</v>
      </c>
      <c r="BE63" s="171">
        <f t="shared" si="13"/>
        <v>0</v>
      </c>
      <c r="BF63" s="171">
        <f t="shared" si="14"/>
        <v>0</v>
      </c>
      <c r="BG63" s="171">
        <f t="shared" si="15"/>
        <v>0</v>
      </c>
      <c r="BH63" s="542">
        <f t="shared" si="16"/>
        <v>0</v>
      </c>
    </row>
    <row r="64" spans="1:60" ht="84.75" customHeight="1">
      <c r="A64" s="152" t="s">
        <v>96</v>
      </c>
      <c r="B64" s="152" t="s">
        <v>54</v>
      </c>
      <c r="C64" s="166" t="s">
        <v>111</v>
      </c>
      <c r="D64" s="168">
        <v>61</v>
      </c>
      <c r="E64" s="219" t="str">
        <f>'Area 23'!BQ65</f>
        <v>High Priority Data Gap</v>
      </c>
      <c r="F64" s="220" t="str">
        <f>'Area 23'!BW65</f>
        <v>High Priority Data Gap</v>
      </c>
      <c r="G64" s="219" t="str">
        <f>'Area 23'!L65</f>
        <v>High Priority Data Gap</v>
      </c>
      <c r="H64" s="220" t="str">
        <f>'Area 23'!R65</f>
        <v>High Priority Data Gap</v>
      </c>
      <c r="I64" s="219" t="str">
        <f>'Area 23'!AE65</f>
        <v>High Priority Data Gap</v>
      </c>
      <c r="J64" s="220" t="str">
        <f>'Area 23'!AK65</f>
        <v>High Priority Data Gap</v>
      </c>
      <c r="K64" s="219" t="str">
        <f>'Area 23'!AX65</f>
        <v>Moderate</v>
      </c>
      <c r="L64" s="220" t="str">
        <f>'Area 23'!BD65</f>
        <v>Very High</v>
      </c>
      <c r="M64" s="219" t="str">
        <f>'Area 24'!L65</f>
        <v>High Priority Data Gap</v>
      </c>
      <c r="N64" s="220" t="str">
        <f>'Area 24'!R65</f>
        <v>High Priority Data Gap</v>
      </c>
      <c r="O64" s="219" t="str">
        <f>'Area 24'!AF65</f>
        <v>High Priority Data Gap</v>
      </c>
      <c r="P64" s="220" t="str">
        <f>'Area 24'!AL65</f>
        <v>High Priority Data Gap</v>
      </c>
      <c r="Q64" s="219" t="str">
        <f>'Area 24'!BT65</f>
        <v>High Priority Data Gap</v>
      </c>
      <c r="R64" s="220" t="str">
        <f>'Area 24'!BZ65</f>
        <v>High Priority Data Gap</v>
      </c>
      <c r="S64" s="219" t="str">
        <f>'Area 24'!AZ65</f>
        <v>High Priority Data Gap</v>
      </c>
      <c r="T64" s="220" t="str">
        <f>'Area 24'!BF65</f>
        <v>High Priority Data Gap</v>
      </c>
      <c r="U64" s="219" t="str">
        <f>'Area 24'!CO65</f>
        <v>High Priority Data Gap</v>
      </c>
      <c r="V64" s="220" t="str">
        <f>'Area 24'!CU65</f>
        <v>High Priority Data Gap</v>
      </c>
      <c r="W64" s="219" t="str">
        <f>'Area 24'!DK65</f>
        <v>High Priority Data Gap</v>
      </c>
      <c r="X64" s="220" t="str">
        <f>'Area 24'!DQ65</f>
        <v>High Priority Data Gap</v>
      </c>
      <c r="Y64" s="219" t="str">
        <f>'Area 24'!EF65</f>
        <v>High Priority Data Gap</v>
      </c>
      <c r="Z64" s="219" t="str">
        <f>'Area 24'!EL65</f>
        <v>High Priority Data Gap</v>
      </c>
      <c r="AA64" s="219" t="str">
        <f>'Area 24'!FA65</f>
        <v>High Priority Data Gap</v>
      </c>
      <c r="AB64" s="220" t="str">
        <f>'Area 24'!FG65</f>
        <v>High Priority Data Gap</v>
      </c>
      <c r="AC64" s="219" t="str">
        <f>'Area 24'!FV65</f>
        <v>High Priority Data Gap</v>
      </c>
      <c r="AD64" s="220" t="str">
        <f>'Area 24'!GB65</f>
        <v>High Priority Data Gap</v>
      </c>
      <c r="AE64" s="219" t="str">
        <f>'Area 24'!GQ65</f>
        <v>High Priority Data Gap</v>
      </c>
      <c r="AF64" s="220" t="str">
        <f>'Area 24'!GW65</f>
        <v>High Priority Data Gap</v>
      </c>
      <c r="AG64" s="219" t="str">
        <f>'Area 25'!L64</f>
        <v>High Priority Data Gap</v>
      </c>
      <c r="AH64" s="220" t="str">
        <f>'Area 25'!R64</f>
        <v>High Priority Data Gap</v>
      </c>
      <c r="AI64" s="219" t="str">
        <f>'Area 25'!AE64</f>
        <v>High Priority Data Gap</v>
      </c>
      <c r="AJ64" s="220" t="str">
        <f>'Area 25'!AK64</f>
        <v>High Priority Data Gap</v>
      </c>
      <c r="AK64" s="219" t="str">
        <f>'Area 25'!AX64</f>
        <v>High Priority Data Gap</v>
      </c>
      <c r="AL64" s="220" t="str">
        <f>'Area 25'!BD64</f>
        <v>High Priority Data Gap</v>
      </c>
      <c r="AM64" s="388" t="str">
        <f>'Area 25'!BQ64</f>
        <v>High Priority Data Gap</v>
      </c>
      <c r="AN64" s="220" t="str">
        <f>'Area 25'!BW64</f>
        <v>High Priority Data Gap</v>
      </c>
      <c r="AO64" s="219" t="str">
        <f>'Area 25'!CJ64</f>
        <v>High Priority Data Gap</v>
      </c>
      <c r="AP64" s="220" t="str">
        <f>'Area 25'!CP64</f>
        <v>High Priority Data Gap</v>
      </c>
      <c r="AQ64" s="219" t="str">
        <f>'Area 25'!DC64</f>
        <v>High Priority Data Gap</v>
      </c>
      <c r="AR64" s="220" t="str">
        <f>'Area 25'!DI64</f>
        <v>High Priority Data Gap</v>
      </c>
      <c r="AS64" s="219" t="str">
        <f>'Area 26'!AE64</f>
        <v>Very Low</v>
      </c>
      <c r="AT64" s="221" t="str">
        <f>'Area 26'!AK64</f>
        <v>Very Low</v>
      </c>
      <c r="AU64" s="222" t="str">
        <f>'Area 26'!M64</f>
        <v>Very Low</v>
      </c>
      <c r="AV64" s="223" t="str">
        <f>'Area 26'!S64</f>
        <v>Very Low</v>
      </c>
      <c r="AW64" s="171">
        <f t="shared" si="5"/>
        <v>38</v>
      </c>
      <c r="AX64" s="171">
        <f t="shared" si="6"/>
        <v>0</v>
      </c>
      <c r="AY64" s="171">
        <f t="shared" si="7"/>
        <v>4</v>
      </c>
      <c r="AZ64" s="171">
        <f t="shared" si="8"/>
        <v>0</v>
      </c>
      <c r="BA64" s="171">
        <f t="shared" si="9"/>
        <v>1</v>
      </c>
      <c r="BB64" s="171">
        <f t="shared" si="10"/>
        <v>0</v>
      </c>
      <c r="BC64" s="171">
        <f t="shared" si="11"/>
        <v>1</v>
      </c>
      <c r="BD64" s="542">
        <f t="shared" si="12"/>
        <v>2</v>
      </c>
      <c r="BE64" s="171">
        <f t="shared" si="13"/>
        <v>1</v>
      </c>
      <c r="BF64" s="171">
        <f t="shared" si="14"/>
        <v>0</v>
      </c>
      <c r="BG64" s="171">
        <f t="shared" si="15"/>
        <v>1</v>
      </c>
      <c r="BH64" s="542">
        <f t="shared" si="16"/>
        <v>2</v>
      </c>
    </row>
    <row r="65" spans="1:60" ht="84.75" customHeight="1">
      <c r="A65" s="152" t="s">
        <v>96</v>
      </c>
      <c r="B65" s="152" t="s">
        <v>54</v>
      </c>
      <c r="C65" s="166" t="s">
        <v>112</v>
      </c>
      <c r="D65" s="168">
        <v>62</v>
      </c>
      <c r="E65" s="219" t="str">
        <f>'Area 23'!BQ66</f>
        <v>High Priority Data Gap</v>
      </c>
      <c r="F65" s="220" t="str">
        <f>'Area 23'!BW66</f>
        <v>High Priority Data Gap</v>
      </c>
      <c r="G65" s="219" t="str">
        <f>'Area 23'!L66</f>
        <v>High Priority Data Gap</v>
      </c>
      <c r="H65" s="220" t="str">
        <f>'Area 23'!R66</f>
        <v>High Priority Data Gap</v>
      </c>
      <c r="I65" s="219" t="str">
        <f>'Area 23'!AE66</f>
        <v>High Priority Data Gap</v>
      </c>
      <c r="J65" s="220" t="str">
        <f>'Area 23'!AK66</f>
        <v>High Priority Data Gap</v>
      </c>
      <c r="K65" s="219" t="str">
        <f>'Area 23'!AX66</f>
        <v>Moderate</v>
      </c>
      <c r="L65" s="220" t="str">
        <f>'Area 23'!BD66</f>
        <v>High</v>
      </c>
      <c r="M65" s="219" t="str">
        <f>'Area 24'!L66</f>
        <v>High Priority Data Gap</v>
      </c>
      <c r="N65" s="220" t="str">
        <f>'Area 24'!R66</f>
        <v>High Priority Data Gap</v>
      </c>
      <c r="O65" s="219" t="str">
        <f>'Area 24'!AF66</f>
        <v>High Priority Data Gap</v>
      </c>
      <c r="P65" s="220" t="str">
        <f>'Area 24'!AL66</f>
        <v>High Priority Data Gap</v>
      </c>
      <c r="Q65" s="219" t="str">
        <f>'Area 24'!BT66</f>
        <v>High Priority Data Gap</v>
      </c>
      <c r="R65" s="220" t="str">
        <f>'Area 24'!BZ66</f>
        <v>High Priority Data Gap</v>
      </c>
      <c r="S65" s="219" t="str">
        <f>'Area 24'!AZ66</f>
        <v>High Priority Data Gap</v>
      </c>
      <c r="T65" s="220" t="str">
        <f>'Area 24'!BF66</f>
        <v>High Priority Data Gap</v>
      </c>
      <c r="U65" s="219" t="str">
        <f>'Area 24'!CO66</f>
        <v>High Priority Data Gap</v>
      </c>
      <c r="V65" s="220" t="str">
        <f>'Area 24'!CU66</f>
        <v>High Priority Data Gap</v>
      </c>
      <c r="W65" s="219" t="str">
        <f>'Area 24'!DK66</f>
        <v>High Priority Data Gap</v>
      </c>
      <c r="X65" s="220" t="str">
        <f>'Area 24'!DQ66</f>
        <v>High Priority Data Gap</v>
      </c>
      <c r="Y65" s="219" t="str">
        <f>'Area 24'!EF66</f>
        <v>High Priority Data Gap</v>
      </c>
      <c r="Z65" s="219" t="str">
        <f>'Area 24'!EL66</f>
        <v>High Priority Data Gap</v>
      </c>
      <c r="AA65" s="219" t="str">
        <f>'Area 24'!FA66</f>
        <v>High Priority Data Gap</v>
      </c>
      <c r="AB65" s="220" t="str">
        <f>'Area 24'!FG66</f>
        <v>High Priority Data Gap</v>
      </c>
      <c r="AC65" s="219" t="str">
        <f>'Area 24'!FV66</f>
        <v>High Priority Data Gap</v>
      </c>
      <c r="AD65" s="220" t="str">
        <f>'Area 24'!GB66</f>
        <v>High Priority Data Gap</v>
      </c>
      <c r="AE65" s="219" t="str">
        <f>'Area 24'!GQ66</f>
        <v>High Priority Data Gap</v>
      </c>
      <c r="AF65" s="220" t="str">
        <f>'Area 24'!GW66</f>
        <v>High Priority Data Gap</v>
      </c>
      <c r="AG65" s="219" t="str">
        <f>'Area 25'!L65</f>
        <v>Low Priority Data Gap</v>
      </c>
      <c r="AH65" s="220" t="str">
        <f>'Area 25'!R65</f>
        <v>Low Priority Data Gap</v>
      </c>
      <c r="AI65" s="219" t="str">
        <f>'Area 25'!AE65</f>
        <v>Low Priority Data Gap</v>
      </c>
      <c r="AJ65" s="220" t="str">
        <f>'Area 25'!AK65</f>
        <v>Low Priority Data Gap</v>
      </c>
      <c r="AK65" s="219" t="str">
        <f>'Area 25'!AX65</f>
        <v>Low Priority Data Gap</v>
      </c>
      <c r="AL65" s="220" t="str">
        <f>'Area 25'!BD65</f>
        <v>Low Priority Data Gap</v>
      </c>
      <c r="AM65" s="388" t="str">
        <f>'Area 25'!BQ65</f>
        <v>Low Priority Data Gap</v>
      </c>
      <c r="AN65" s="220" t="str">
        <f>'Area 25'!BW65</f>
        <v>Low Priority Data Gap</v>
      </c>
      <c r="AO65" s="219" t="str">
        <f>'Area 25'!CJ65</f>
        <v>Low Priority Data Gap</v>
      </c>
      <c r="AP65" s="220" t="str">
        <f>'Area 25'!CP65</f>
        <v>Low Priority Data Gap</v>
      </c>
      <c r="AQ65" s="219" t="str">
        <f>'Area 25'!DC65</f>
        <v>Low Priority Data Gap</v>
      </c>
      <c r="AR65" s="220" t="str">
        <f>'Area 25'!DI65</f>
        <v>Low Priority Data Gap</v>
      </c>
      <c r="AS65" s="219" t="str">
        <f>'Area 26'!AE65</f>
        <v>Low Priority Data Gap</v>
      </c>
      <c r="AT65" s="221" t="str">
        <f>'Area 26'!AK65</f>
        <v>Low Priority Data Gap</v>
      </c>
      <c r="AU65" s="222" t="str">
        <f>'Area 26'!M65</f>
        <v>Low Priority Data Gap</v>
      </c>
      <c r="AV65" s="223" t="str">
        <f>'Area 26'!S65</f>
        <v>Low Priority Data Gap</v>
      </c>
      <c r="AW65" s="171">
        <f t="shared" si="5"/>
        <v>26</v>
      </c>
      <c r="AX65" s="171">
        <f t="shared" si="6"/>
        <v>16</v>
      </c>
      <c r="AY65" s="171">
        <f t="shared" si="7"/>
        <v>0</v>
      </c>
      <c r="AZ65" s="171">
        <f t="shared" si="8"/>
        <v>0</v>
      </c>
      <c r="BA65" s="171">
        <f t="shared" si="9"/>
        <v>1</v>
      </c>
      <c r="BB65" s="171">
        <f t="shared" si="10"/>
        <v>1</v>
      </c>
      <c r="BC65" s="171">
        <f t="shared" si="11"/>
        <v>0</v>
      </c>
      <c r="BD65" s="542">
        <f t="shared" si="12"/>
        <v>2</v>
      </c>
      <c r="BE65" s="171">
        <f t="shared" si="13"/>
        <v>1</v>
      </c>
      <c r="BF65" s="171">
        <f t="shared" si="14"/>
        <v>1</v>
      </c>
      <c r="BG65" s="171">
        <f t="shared" si="15"/>
        <v>0</v>
      </c>
      <c r="BH65" s="542">
        <f t="shared" si="16"/>
        <v>2</v>
      </c>
    </row>
    <row r="66" spans="1:60" ht="84.75" customHeight="1">
      <c r="A66" s="152" t="s">
        <v>96</v>
      </c>
      <c r="B66" s="152" t="s">
        <v>54</v>
      </c>
      <c r="C66" s="166" t="s">
        <v>113</v>
      </c>
      <c r="D66" s="168">
        <v>63</v>
      </c>
      <c r="E66" s="219" t="str">
        <f>'Area 23'!BQ67</f>
        <v>High Priority Data Gap</v>
      </c>
      <c r="F66" s="220" t="str">
        <f>'Area 23'!BW67</f>
        <v>High Priority Data Gap</v>
      </c>
      <c r="G66" s="219" t="str">
        <f>'Area 23'!L67</f>
        <v>High Priority Data Gap</v>
      </c>
      <c r="H66" s="220" t="str">
        <f>'Area 23'!R67</f>
        <v>High Priority Data Gap</v>
      </c>
      <c r="I66" s="219" t="str">
        <f>'Area 23'!AE67</f>
        <v>High Priority Data Gap</v>
      </c>
      <c r="J66" s="220" t="str">
        <f>'Area 23'!AK67</f>
        <v>High Priority Data Gap</v>
      </c>
      <c r="K66" s="219" t="str">
        <f>'Area 23'!AX67</f>
        <v>High Priority Data Gap</v>
      </c>
      <c r="L66" s="220" t="str">
        <f>'Area 23'!BD67</f>
        <v>High Priority Data Gap</v>
      </c>
      <c r="M66" s="219" t="str">
        <f>'Area 24'!L67</f>
        <v>High Priority Data Gap</v>
      </c>
      <c r="N66" s="220" t="str">
        <f>'Area 24'!R67</f>
        <v>High Priority Data Gap</v>
      </c>
      <c r="O66" s="219" t="str">
        <f>'Area 24'!AF67</f>
        <v>High Priority Data Gap</v>
      </c>
      <c r="P66" s="220" t="str">
        <f>'Area 24'!AL67</f>
        <v>High Priority Data Gap</v>
      </c>
      <c r="Q66" s="219" t="str">
        <f>'Area 24'!BT67</f>
        <v>High Priority Data Gap</v>
      </c>
      <c r="R66" s="220" t="str">
        <f>'Area 24'!BZ67</f>
        <v>High Priority Data Gap</v>
      </c>
      <c r="S66" s="219" t="str">
        <f>'Area 24'!AZ67</f>
        <v>High Priority Data Gap</v>
      </c>
      <c r="T66" s="220" t="str">
        <f>'Area 24'!BF67</f>
        <v>High Priority Data Gap</v>
      </c>
      <c r="U66" s="219" t="str">
        <f>'Area 24'!CO67</f>
        <v>High Priority Data Gap</v>
      </c>
      <c r="V66" s="220" t="str">
        <f>'Area 24'!CU67</f>
        <v>High Priority Data Gap</v>
      </c>
      <c r="W66" s="219" t="str">
        <f>'Area 24'!DK67</f>
        <v>High Priority Data Gap</v>
      </c>
      <c r="X66" s="220" t="str">
        <f>'Area 24'!DQ67</f>
        <v>High Priority Data Gap</v>
      </c>
      <c r="Y66" s="219" t="str">
        <f>'Area 24'!EF67</f>
        <v>High Priority Data Gap</v>
      </c>
      <c r="Z66" s="219" t="str">
        <f>'Area 24'!EL67</f>
        <v>High Priority Data Gap</v>
      </c>
      <c r="AA66" s="219" t="str">
        <f>'Area 24'!FA67</f>
        <v>High Priority Data Gap</v>
      </c>
      <c r="AB66" s="220" t="str">
        <f>'Area 24'!FG67</f>
        <v>High Priority Data Gap</v>
      </c>
      <c r="AC66" s="219" t="str">
        <f>'Area 24'!FV67</f>
        <v>High Priority Data Gap</v>
      </c>
      <c r="AD66" s="220" t="str">
        <f>'Area 24'!GB67</f>
        <v>High Priority Data Gap</v>
      </c>
      <c r="AE66" s="219" t="str">
        <f>'Area 24'!GQ67</f>
        <v>High Priority Data Gap</v>
      </c>
      <c r="AF66" s="220" t="str">
        <f>'Area 24'!GW67</f>
        <v>High Priority Data Gap</v>
      </c>
      <c r="AG66" s="219" t="str">
        <f>'Area 25'!L66</f>
        <v>Low Priority Data Gap</v>
      </c>
      <c r="AH66" s="220" t="str">
        <f>'Area 25'!R66</f>
        <v>Low Priority Data Gap</v>
      </c>
      <c r="AI66" s="219" t="str">
        <f>'Area 25'!AE66</f>
        <v>Low Priority Data Gap</v>
      </c>
      <c r="AJ66" s="220" t="str">
        <f>'Area 25'!AK66</f>
        <v>Low Priority Data Gap</v>
      </c>
      <c r="AK66" s="219" t="str">
        <f>'Area 25'!AX66</f>
        <v>Low Priority Data Gap</v>
      </c>
      <c r="AL66" s="220" t="str">
        <f>'Area 25'!BD66</f>
        <v>Low Priority Data Gap</v>
      </c>
      <c r="AM66" s="388" t="str">
        <f>'Area 25'!BQ66</f>
        <v>Low Priority Data Gap</v>
      </c>
      <c r="AN66" s="220" t="str">
        <f>'Area 25'!BW66</f>
        <v>Low Priority Data Gap</v>
      </c>
      <c r="AO66" s="219" t="str">
        <f>'Area 25'!CJ66</f>
        <v>Low Priority Data Gap</v>
      </c>
      <c r="AP66" s="220" t="str">
        <f>'Area 25'!CP66</f>
        <v>Low Priority Data Gap</v>
      </c>
      <c r="AQ66" s="219" t="str">
        <f>'Area 25'!DC66</f>
        <v>Low Priority Data Gap</v>
      </c>
      <c r="AR66" s="220" t="str">
        <f>'Area 25'!DI66</f>
        <v>Low Priority Data Gap</v>
      </c>
      <c r="AS66" s="219" t="str">
        <f>'Area 26'!AE66</f>
        <v>Low Priority Data Gap</v>
      </c>
      <c r="AT66" s="221" t="str">
        <f>'Area 26'!AK66</f>
        <v>Low Priority Data Gap</v>
      </c>
      <c r="AU66" s="222" t="str">
        <f>'Area 26'!M66</f>
        <v>Low Priority Data Gap</v>
      </c>
      <c r="AV66" s="223" t="str">
        <f>'Area 26'!S66</f>
        <v>Low Priority Data Gap</v>
      </c>
      <c r="AW66" s="171">
        <f t="shared" si="5"/>
        <v>28</v>
      </c>
      <c r="AX66" s="171">
        <f t="shared" si="6"/>
        <v>16</v>
      </c>
      <c r="AY66" s="171">
        <f t="shared" si="7"/>
        <v>0</v>
      </c>
      <c r="AZ66" s="171">
        <f t="shared" si="8"/>
        <v>0</v>
      </c>
      <c r="BA66" s="171">
        <f t="shared" si="9"/>
        <v>0</v>
      </c>
      <c r="BB66" s="171">
        <f t="shared" si="10"/>
        <v>0</v>
      </c>
      <c r="BC66" s="171">
        <f t="shared" si="11"/>
        <v>0</v>
      </c>
      <c r="BD66" s="542">
        <f t="shared" si="12"/>
        <v>0</v>
      </c>
      <c r="BE66" s="171">
        <f t="shared" si="13"/>
        <v>0</v>
      </c>
      <c r="BF66" s="171">
        <f t="shared" si="14"/>
        <v>0</v>
      </c>
      <c r="BG66" s="171">
        <f t="shared" si="15"/>
        <v>0</v>
      </c>
      <c r="BH66" s="542">
        <f t="shared" si="16"/>
        <v>0</v>
      </c>
    </row>
    <row r="67" spans="1:60" ht="84.75" customHeight="1">
      <c r="A67" s="152" t="s">
        <v>96</v>
      </c>
      <c r="B67" s="152" t="s">
        <v>54</v>
      </c>
      <c r="C67" s="166" t="s">
        <v>114</v>
      </c>
      <c r="D67" s="168">
        <v>64</v>
      </c>
      <c r="E67" s="219" t="str">
        <f>'Area 23'!BQ68</f>
        <v>High Priority Data Gap</v>
      </c>
      <c r="F67" s="220" t="str">
        <f>'Area 23'!BW68</f>
        <v>High Priority Data Gap</v>
      </c>
      <c r="G67" s="219" t="str">
        <f>'Area 23'!L68</f>
        <v>High Priority Data Gap</v>
      </c>
      <c r="H67" s="220" t="str">
        <f>'Area 23'!R68</f>
        <v>High Priority Data Gap</v>
      </c>
      <c r="I67" s="219" t="str">
        <f>'Area 23'!AE68</f>
        <v>High Priority Data Gap</v>
      </c>
      <c r="J67" s="220" t="str">
        <f>'Area 23'!AK68</f>
        <v>High Priority Data Gap</v>
      </c>
      <c r="K67" s="219" t="str">
        <f>'Area 23'!AX68</f>
        <v>High Priority Data Gap</v>
      </c>
      <c r="L67" s="220" t="str">
        <f>'Area 23'!BD68</f>
        <v>High Priority Data Gap</v>
      </c>
      <c r="M67" s="219" t="str">
        <f>'Area 24'!L68</f>
        <v>High Priority Data Gap</v>
      </c>
      <c r="N67" s="220" t="str">
        <f>'Area 24'!R68</f>
        <v>High Priority Data Gap</v>
      </c>
      <c r="O67" s="219" t="str">
        <f>'Area 24'!AF68</f>
        <v>High Priority Data Gap</v>
      </c>
      <c r="P67" s="220" t="str">
        <f>'Area 24'!AL68</f>
        <v>High Priority Data Gap</v>
      </c>
      <c r="Q67" s="219" t="str">
        <f>'Area 24'!BT68</f>
        <v>High Priority Data Gap</v>
      </c>
      <c r="R67" s="220" t="str">
        <f>'Area 24'!BZ68</f>
        <v>High Priority Data Gap</v>
      </c>
      <c r="S67" s="219" t="str">
        <f>'Area 24'!AZ68</f>
        <v>High Priority Data Gap</v>
      </c>
      <c r="T67" s="220" t="str">
        <f>'Area 24'!BF68</f>
        <v>High Priority Data Gap</v>
      </c>
      <c r="U67" s="219" t="str">
        <f>'Area 24'!CO68</f>
        <v>High Priority Data Gap</v>
      </c>
      <c r="V67" s="220" t="str">
        <f>'Area 24'!CU68</f>
        <v>High Priority Data Gap</v>
      </c>
      <c r="W67" s="219" t="str">
        <f>'Area 24'!DK68</f>
        <v>High Priority Data Gap</v>
      </c>
      <c r="X67" s="220" t="str">
        <f>'Area 24'!DQ68</f>
        <v>High Priority Data Gap</v>
      </c>
      <c r="Y67" s="219" t="str">
        <f>'Area 24'!EF68</f>
        <v>High Priority Data Gap</v>
      </c>
      <c r="Z67" s="219" t="str">
        <f>'Area 24'!EL68</f>
        <v>High Priority Data Gap</v>
      </c>
      <c r="AA67" s="219" t="str">
        <f>'Area 24'!FA68</f>
        <v>High Priority Data Gap</v>
      </c>
      <c r="AB67" s="220" t="str">
        <f>'Area 24'!FG68</f>
        <v>High Priority Data Gap</v>
      </c>
      <c r="AC67" s="219" t="str">
        <f>'Area 24'!FV68</f>
        <v>High Priority Data Gap</v>
      </c>
      <c r="AD67" s="220" t="str">
        <f>'Area 24'!GB68</f>
        <v>High Priority Data Gap</v>
      </c>
      <c r="AE67" s="219" t="str">
        <f>'Area 24'!GQ68</f>
        <v>High Priority Data Gap</v>
      </c>
      <c r="AF67" s="220" t="str">
        <f>'Area 24'!GW68</f>
        <v>High Priority Data Gap</v>
      </c>
      <c r="AG67" s="219" t="str">
        <f>'Area 25'!L67</f>
        <v>Low Priority Data Gap</v>
      </c>
      <c r="AH67" s="220" t="str">
        <f>'Area 25'!R67</f>
        <v>Low Priority Data Gap</v>
      </c>
      <c r="AI67" s="219" t="str">
        <f>'Area 25'!AE67</f>
        <v>Low Priority Data Gap</v>
      </c>
      <c r="AJ67" s="220" t="str">
        <f>'Area 25'!AK67</f>
        <v>Low Priority Data Gap</v>
      </c>
      <c r="AK67" s="219" t="str">
        <f>'Area 25'!AX67</f>
        <v>Low Priority Data Gap</v>
      </c>
      <c r="AL67" s="220" t="str">
        <f>'Area 25'!BD67</f>
        <v>Low Priority Data Gap</v>
      </c>
      <c r="AM67" s="388" t="str">
        <f>'Area 25'!BQ67</f>
        <v>Low Priority Data Gap</v>
      </c>
      <c r="AN67" s="220" t="str">
        <f>'Area 25'!BW67</f>
        <v>Low Priority Data Gap</v>
      </c>
      <c r="AO67" s="219" t="str">
        <f>'Area 25'!CJ67</f>
        <v>Low Priority Data Gap</v>
      </c>
      <c r="AP67" s="220" t="str">
        <f>'Area 25'!CP67</f>
        <v>Low Priority Data Gap</v>
      </c>
      <c r="AQ67" s="219" t="str">
        <f>'Area 25'!DC67</f>
        <v>Low Priority Data Gap</v>
      </c>
      <c r="AR67" s="220" t="str">
        <f>'Area 25'!DI67</f>
        <v>Low Priority Data Gap</v>
      </c>
      <c r="AS67" s="219" t="str">
        <f>'Area 26'!AE67</f>
        <v>Low Priority Data Gap</v>
      </c>
      <c r="AT67" s="221" t="str">
        <f>'Area 26'!AK67</f>
        <v>Low Priority Data Gap</v>
      </c>
      <c r="AU67" s="222" t="str">
        <f>'Area 26'!M67</f>
        <v>Low Priority Data Gap</v>
      </c>
      <c r="AV67" s="223" t="str">
        <f>'Area 26'!S67</f>
        <v>Low Priority Data Gap</v>
      </c>
      <c r="AW67" s="171">
        <f t="shared" si="5"/>
        <v>28</v>
      </c>
      <c r="AX67" s="171">
        <f t="shared" si="6"/>
        <v>16</v>
      </c>
      <c r="AY67" s="171">
        <f t="shared" si="7"/>
        <v>0</v>
      </c>
      <c r="AZ67" s="171">
        <f t="shared" si="8"/>
        <v>0</v>
      </c>
      <c r="BA67" s="171">
        <f t="shared" si="9"/>
        <v>0</v>
      </c>
      <c r="BB67" s="171">
        <f t="shared" si="10"/>
        <v>0</v>
      </c>
      <c r="BC67" s="171">
        <f t="shared" si="11"/>
        <v>0</v>
      </c>
      <c r="BD67" s="542">
        <f t="shared" si="12"/>
        <v>0</v>
      </c>
      <c r="BE67" s="171">
        <f t="shared" si="13"/>
        <v>0</v>
      </c>
      <c r="BF67" s="171">
        <f t="shared" si="14"/>
        <v>0</v>
      </c>
      <c r="BG67" s="171">
        <f t="shared" si="15"/>
        <v>0</v>
      </c>
      <c r="BH67" s="542">
        <f t="shared" si="16"/>
        <v>0</v>
      </c>
    </row>
    <row r="68" spans="1:60" ht="84.75" customHeight="1">
      <c r="A68" s="152" t="s">
        <v>96</v>
      </c>
      <c r="B68" s="152" t="s">
        <v>54</v>
      </c>
      <c r="C68" s="166" t="s">
        <v>115</v>
      </c>
      <c r="D68" s="168">
        <v>65</v>
      </c>
      <c r="E68" s="219" t="str">
        <f>'Area 23'!BQ69</f>
        <v>Very Low</v>
      </c>
      <c r="F68" s="220" t="str">
        <f>'Area 23'!BW69</f>
        <v>Very Low</v>
      </c>
      <c r="G68" s="219" t="str">
        <f>'Area 23'!L69</f>
        <v>Low Priority Data Gap</v>
      </c>
      <c r="H68" s="220" t="str">
        <f>'Area 23'!R69</f>
        <v>Low Priority Data Gap</v>
      </c>
      <c r="I68" s="219" t="str">
        <f>'Area 23'!AE69</f>
        <v>Low Priority Data Gap</v>
      </c>
      <c r="J68" s="220" t="str">
        <f>'Area 23'!AK69</f>
        <v>Low Priority Data Gap</v>
      </c>
      <c r="K68" s="219" t="str">
        <f>'Area 23'!AX69</f>
        <v>Low</v>
      </c>
      <c r="L68" s="220" t="str">
        <f>'Area 23'!BD69</f>
        <v>Moderate</v>
      </c>
      <c r="M68" s="219" t="str">
        <f>'Area 24'!L69</f>
        <v>Very Low</v>
      </c>
      <c r="N68" s="220" t="str">
        <f>'Area 24'!R69</f>
        <v>Low</v>
      </c>
      <c r="O68" s="219" t="str">
        <f>'Area 24'!AF69</f>
        <v>Very Low</v>
      </c>
      <c r="P68" s="220" t="str">
        <f>'Area 24'!AL69</f>
        <v>Low</v>
      </c>
      <c r="Q68" s="219" t="str">
        <f>'Area 24'!BT69</f>
        <v>High Priority Data Gap</v>
      </c>
      <c r="R68" s="220" t="str">
        <f>'Area 24'!BZ69</f>
        <v>High Priority Data Gap</v>
      </c>
      <c r="S68" s="219" t="str">
        <f>'Area 24'!AZ69</f>
        <v>High Priority Data Gap</v>
      </c>
      <c r="T68" s="220" t="str">
        <f>'Area 24'!BF69</f>
        <v>High Priority Data Gap</v>
      </c>
      <c r="U68" s="219" t="str">
        <f>'Area 24'!CO69</f>
        <v>High Priority Data Gap</v>
      </c>
      <c r="V68" s="220" t="str">
        <f>'Area 24'!CU69</f>
        <v>High Priority Data Gap</v>
      </c>
      <c r="W68" s="219" t="str">
        <f>'Area 24'!DK69</f>
        <v>High Priority Data Gap</v>
      </c>
      <c r="X68" s="220" t="str">
        <f>'Area 24'!DQ69</f>
        <v>High Priority Data Gap</v>
      </c>
      <c r="Y68" s="219" t="str">
        <f>'Area 24'!EF69</f>
        <v>High Priority Data Gap</v>
      </c>
      <c r="Z68" s="219" t="str">
        <f>'Area 24'!EL69</f>
        <v>High Priority Data Gap</v>
      </c>
      <c r="AA68" s="219" t="str">
        <f>'Area 24'!FA69</f>
        <v>High Priority Data Gap</v>
      </c>
      <c r="AB68" s="220" t="str">
        <f>'Area 24'!FG69</f>
        <v>High Priority Data Gap</v>
      </c>
      <c r="AC68" s="219" t="str">
        <f>'Area 24'!FV69</f>
        <v>Very Low</v>
      </c>
      <c r="AD68" s="220" t="str">
        <f>'Area 24'!GB69</f>
        <v>Low</v>
      </c>
      <c r="AE68" s="219" t="str">
        <f>'Area 24'!GQ69</f>
        <v>High Priority Data Gap</v>
      </c>
      <c r="AF68" s="220" t="str">
        <f>'Area 24'!GW69</f>
        <v>High Priority Data Gap</v>
      </c>
      <c r="AG68" s="219" t="str">
        <f>'Area 25'!L68</f>
        <v>Low Priority Data Gap</v>
      </c>
      <c r="AH68" s="220" t="str">
        <f>'Area 25'!R68</f>
        <v>Low Priority Data Gap</v>
      </c>
      <c r="AI68" s="219" t="str">
        <f>'Area 25'!AE68</f>
        <v>Low Priority Data Gap</v>
      </c>
      <c r="AJ68" s="220" t="str">
        <f>'Area 25'!AK68</f>
        <v>Low Priority Data Gap</v>
      </c>
      <c r="AK68" s="219" t="str">
        <f>'Area 25'!AX68</f>
        <v>Low Priority Data Gap</v>
      </c>
      <c r="AL68" s="220" t="str">
        <f>'Area 25'!BD68</f>
        <v>Low Priority Data Gap</v>
      </c>
      <c r="AM68" s="388" t="str">
        <f>'Area 25'!BQ68</f>
        <v>Low Priority Data Gap</v>
      </c>
      <c r="AN68" s="220" t="str">
        <f>'Area 25'!BW68</f>
        <v>Low Priority Data Gap</v>
      </c>
      <c r="AO68" s="219" t="str">
        <f>'Area 25'!CJ68</f>
        <v>Low Priority Data Gap</v>
      </c>
      <c r="AP68" s="220" t="str">
        <f>'Area 25'!CP68</f>
        <v>Low Priority Data Gap</v>
      </c>
      <c r="AQ68" s="219" t="str">
        <f>'Area 25'!DC68</f>
        <v>Low Priority Data Gap</v>
      </c>
      <c r="AR68" s="220" t="str">
        <f>'Area 25'!DI68</f>
        <v>Low Priority Data Gap</v>
      </c>
      <c r="AS68" s="219" t="str">
        <f>'Area 26'!AE68</f>
        <v>Low</v>
      </c>
      <c r="AT68" s="221" t="str">
        <f>'Area 26'!AK68</f>
        <v>High</v>
      </c>
      <c r="AU68" s="222" t="str">
        <f>'Area 26'!M68</f>
        <v>Low Priority Data Gap</v>
      </c>
      <c r="AV68" s="223" t="str">
        <f>'Area 26'!S68</f>
        <v>Low Priority Data Gap</v>
      </c>
      <c r="AW68" s="171">
        <f t="shared" si="5"/>
        <v>14</v>
      </c>
      <c r="AX68" s="171">
        <f t="shared" si="6"/>
        <v>18</v>
      </c>
      <c r="AY68" s="171">
        <f t="shared" si="7"/>
        <v>5</v>
      </c>
      <c r="AZ68" s="171">
        <f t="shared" si="8"/>
        <v>5</v>
      </c>
      <c r="BA68" s="171">
        <f t="shared" si="9"/>
        <v>1</v>
      </c>
      <c r="BB68" s="171">
        <f t="shared" si="10"/>
        <v>1</v>
      </c>
      <c r="BC68" s="171">
        <f t="shared" si="11"/>
        <v>0</v>
      </c>
      <c r="BD68" s="542">
        <f t="shared" ref="BD68:BD73" si="17">SUM(BA68:BC68)</f>
        <v>2</v>
      </c>
      <c r="BE68" s="171">
        <f t="shared" ref="BE68:BE73" si="18">COUNTIF(I68:AZ68, "Moderate")</f>
        <v>1</v>
      </c>
      <c r="BF68" s="171">
        <f t="shared" ref="BF68:BF73" si="19">COUNTIF(I68:AZ68, "High")</f>
        <v>1</v>
      </c>
      <c r="BG68" s="171">
        <f t="shared" ref="BG68:BG73" si="20">COUNTIF(I68:AZ68, "Very High")</f>
        <v>0</v>
      </c>
      <c r="BH68" s="542">
        <f t="shared" ref="BH68:BH73" si="21">SUM(BE68:BG68)</f>
        <v>2</v>
      </c>
    </row>
    <row r="69" spans="1:60" ht="84.75" customHeight="1">
      <c r="A69" s="152" t="s">
        <v>96</v>
      </c>
      <c r="B69" s="152" t="s">
        <v>54</v>
      </c>
      <c r="C69" s="166" t="s">
        <v>116</v>
      </c>
      <c r="D69" s="168">
        <v>66</v>
      </c>
      <c r="E69" s="219" t="str">
        <f>'Area 23'!BQ70</f>
        <v>High Priority Data Gap</v>
      </c>
      <c r="F69" s="220" t="str">
        <f>'Area 23'!BW70</f>
        <v>High Priority Data Gap</v>
      </c>
      <c r="G69" s="219" t="str">
        <f>'Area 23'!L70</f>
        <v>Low Priority Data Gap</v>
      </c>
      <c r="H69" s="220" t="str">
        <f>'Area 23'!R70</f>
        <v>Low Priority Data Gap</v>
      </c>
      <c r="I69" s="219" t="str">
        <f>'Area 23'!AE70</f>
        <v>Low Priority Data Gap</v>
      </c>
      <c r="J69" s="220" t="str">
        <f>'Area 23'!AK70</f>
        <v>Low Priority Data Gap</v>
      </c>
      <c r="K69" s="219" t="str">
        <f>'Area 23'!AX70</f>
        <v>Low Priority Data Gap</v>
      </c>
      <c r="L69" s="220" t="str">
        <f>'Area 23'!BD70</f>
        <v>Low Priority Data Gap</v>
      </c>
      <c r="M69" s="219" t="str">
        <f>'Area 24'!L70</f>
        <v>Low Priority Data Gap</v>
      </c>
      <c r="N69" s="220" t="str">
        <f>'Area 24'!R70</f>
        <v>Low Priority Data Gap</v>
      </c>
      <c r="O69" s="219" t="str">
        <f>'Area 24'!AF70</f>
        <v>Low Priority Data Gap</v>
      </c>
      <c r="P69" s="220" t="str">
        <f>'Area 24'!AL70</f>
        <v>Low Priority Data Gap</v>
      </c>
      <c r="Q69" s="219" t="str">
        <f>'Area 24'!BT70</f>
        <v>Low Priority Data Gap</v>
      </c>
      <c r="R69" s="220" t="str">
        <f>'Area 24'!BZ70</f>
        <v>Low Priority Data Gap</v>
      </c>
      <c r="S69" s="219" t="str">
        <f>'Area 24'!AZ70</f>
        <v>Low Priority Data Gap</v>
      </c>
      <c r="T69" s="220" t="str">
        <f>'Area 24'!BF70</f>
        <v>Low Priority Data Gap</v>
      </c>
      <c r="U69" s="219" t="str">
        <f>'Area 24'!CO70</f>
        <v>Low Priority Data Gap</v>
      </c>
      <c r="V69" s="220" t="str">
        <f>'Area 24'!CU70</f>
        <v>Low Priority Data Gap</v>
      </c>
      <c r="W69" s="219" t="str">
        <f>'Area 24'!DK70</f>
        <v>Low Priority Data Gap</v>
      </c>
      <c r="X69" s="220" t="str">
        <f>'Area 24'!DQ70</f>
        <v>Low Priority Data Gap</v>
      </c>
      <c r="Y69" s="219" t="str">
        <f>'Area 24'!EF70</f>
        <v>Low Priority Data Gap</v>
      </c>
      <c r="Z69" s="219" t="str">
        <f>'Area 24'!EL70</f>
        <v>Low Priority Data Gap</v>
      </c>
      <c r="AA69" s="219" t="str">
        <f>'Area 24'!FA70</f>
        <v>Low Priority Data Gap</v>
      </c>
      <c r="AB69" s="220" t="str">
        <f>'Area 24'!FG70</f>
        <v>Low Priority Data Gap</v>
      </c>
      <c r="AC69" s="219" t="str">
        <f>'Area 24'!FV70</f>
        <v>Low Priority Data Gap</v>
      </c>
      <c r="AD69" s="220" t="str">
        <f>'Area 24'!GB70</f>
        <v>Low Priority Data Gap</v>
      </c>
      <c r="AE69" s="219" t="str">
        <f>'Area 24'!GQ70</f>
        <v>Low Priority Data Gap</v>
      </c>
      <c r="AF69" s="220" t="str">
        <f>'Area 24'!GW70</f>
        <v>Low Priority Data Gap</v>
      </c>
      <c r="AG69" s="219" t="str">
        <f>'Area 25'!L69</f>
        <v>Low Priority Data Gap</v>
      </c>
      <c r="AH69" s="220" t="str">
        <f>'Area 25'!R69</f>
        <v>Low Priority Data Gap</v>
      </c>
      <c r="AI69" s="219" t="str">
        <f>'Area 25'!AE69</f>
        <v>Low Priority Data Gap</v>
      </c>
      <c r="AJ69" s="220" t="str">
        <f>'Area 25'!AK69</f>
        <v>Low Priority Data Gap</v>
      </c>
      <c r="AK69" s="219" t="str">
        <f>'Area 25'!AX69</f>
        <v>Low Priority Data Gap</v>
      </c>
      <c r="AL69" s="220" t="str">
        <f>'Area 25'!BD69</f>
        <v>Low Priority Data Gap</v>
      </c>
      <c r="AM69" s="388" t="str">
        <f>'Area 25'!BQ69</f>
        <v>Low Priority Data Gap</v>
      </c>
      <c r="AN69" s="220" t="str">
        <f>'Area 25'!BW69</f>
        <v>Low Priority Data Gap</v>
      </c>
      <c r="AO69" s="219" t="str">
        <f>'Area 25'!CJ69</f>
        <v>Low Priority Data Gap</v>
      </c>
      <c r="AP69" s="220" t="str">
        <f>'Area 25'!CP69</f>
        <v>Low Priority Data Gap</v>
      </c>
      <c r="AQ69" s="219" t="str">
        <f>'Area 25'!DC69</f>
        <v>Low Priority Data Gap</v>
      </c>
      <c r="AR69" s="220" t="str">
        <f>'Area 25'!DI69</f>
        <v>Low Priority Data Gap</v>
      </c>
      <c r="AS69" s="219" t="str">
        <f>'Area 26'!AE69</f>
        <v>Low Priority Data Gap</v>
      </c>
      <c r="AT69" s="221" t="str">
        <f>'Area 26'!AK69</f>
        <v>Low Priority Data Gap</v>
      </c>
      <c r="AU69" s="222" t="str">
        <f>'Area 26'!M69</f>
        <v>Low Priority Data Gap</v>
      </c>
      <c r="AV69" s="223" t="str">
        <f>'Area 26'!S69</f>
        <v>Low Priority Data Gap</v>
      </c>
      <c r="AW69" s="171">
        <f t="shared" ref="AW69:AW73" si="22">COUNTIF(E69:AU69, "High Priority Data Gap")</f>
        <v>2</v>
      </c>
      <c r="AX69" s="171">
        <f t="shared" ref="AX69:AX73" si="23">COUNTIF(E69:AV69, "Low Priority Data Gap")</f>
        <v>42</v>
      </c>
      <c r="AY69" s="171">
        <f t="shared" ref="AY69:AY73" si="24">COUNTIF(E69:AV69, "Very Low")</f>
        <v>0</v>
      </c>
      <c r="AZ69" s="171">
        <f t="shared" ref="AZ69:AZ73" si="25">COUNTIF(E69:AV69, "Low")</f>
        <v>0</v>
      </c>
      <c r="BA69" s="171">
        <f t="shared" ref="BA69:BA73" si="26">COUNTIF(E69:AV69, "Moderate")</f>
        <v>0</v>
      </c>
      <c r="BB69" s="171">
        <f t="shared" ref="BB69:BB73" si="27">COUNTIF(E69:AV69, "High")</f>
        <v>0</v>
      </c>
      <c r="BC69" s="171">
        <f t="shared" ref="BC69:BC73" si="28">COUNTIF(E69:AV69, "Very High")</f>
        <v>0</v>
      </c>
      <c r="BD69" s="542">
        <f t="shared" si="17"/>
        <v>0</v>
      </c>
      <c r="BE69" s="171">
        <f t="shared" si="18"/>
        <v>0</v>
      </c>
      <c r="BF69" s="171">
        <f t="shared" si="19"/>
        <v>0</v>
      </c>
      <c r="BG69" s="171">
        <f t="shared" si="20"/>
        <v>0</v>
      </c>
      <c r="BH69" s="542">
        <f t="shared" si="21"/>
        <v>0</v>
      </c>
    </row>
    <row r="70" spans="1:60" ht="84.75" customHeight="1">
      <c r="A70" s="152" t="s">
        <v>117</v>
      </c>
      <c r="B70" s="152" t="s">
        <v>51</v>
      </c>
      <c r="C70" s="166" t="s">
        <v>118</v>
      </c>
      <c r="D70" s="168">
        <v>67</v>
      </c>
      <c r="E70" s="219" t="str">
        <f>'Area 23'!BQ71</f>
        <v>High Priority Data Gap</v>
      </c>
      <c r="F70" s="220" t="str">
        <f>'Area 23'!BW71</f>
        <v>High Priority Data Gap</v>
      </c>
      <c r="G70" s="219" t="str">
        <f>'Area 23'!L71</f>
        <v>Very High</v>
      </c>
      <c r="H70" s="220" t="str">
        <f>'Area 23'!R71</f>
        <v>Very High</v>
      </c>
      <c r="I70" s="219" t="str">
        <f>'Area 23'!AE71</f>
        <v>Low Priority Data Gap</v>
      </c>
      <c r="J70" s="220" t="str">
        <f>'Area 23'!AK71</f>
        <v>Low Priority Data Gap</v>
      </c>
      <c r="K70" s="219" t="str">
        <f>'Area 23'!AX71</f>
        <v>Moderate</v>
      </c>
      <c r="L70" s="220" t="str">
        <f>'Area 23'!BD71</f>
        <v>High</v>
      </c>
      <c r="M70" s="219" t="str">
        <f>'Area 24'!L71</f>
        <v>High</v>
      </c>
      <c r="N70" s="220" t="str">
        <f>'Area 24'!R71</f>
        <v>Very High</v>
      </c>
      <c r="O70" s="219" t="str">
        <f>'Area 24'!AF71</f>
        <v>High</v>
      </c>
      <c r="P70" s="220" t="str">
        <f>'Area 24'!AL71</f>
        <v>Very High</v>
      </c>
      <c r="Q70" s="219" t="str">
        <f>'Area 24'!BT71</f>
        <v>High</v>
      </c>
      <c r="R70" s="220" t="str">
        <f>'Area 24'!BZ71</f>
        <v>Very High</v>
      </c>
      <c r="S70" s="219" t="str">
        <f>'Area 24'!AZ71</f>
        <v>High</v>
      </c>
      <c r="T70" s="220" t="str">
        <f>'Area 24'!BF71</f>
        <v>Very High</v>
      </c>
      <c r="U70" s="219" t="str">
        <f>'Area 24'!CO71</f>
        <v>Moderate</v>
      </c>
      <c r="V70" s="220" t="str">
        <f>'Area 24'!CU71</f>
        <v>High</v>
      </c>
      <c r="W70" s="219" t="str">
        <f>'Area 24'!DK71</f>
        <v>High Priority Data Gap</v>
      </c>
      <c r="X70" s="220" t="str">
        <f>'Area 24'!DQ71</f>
        <v>High Priority Data Gap</v>
      </c>
      <c r="Y70" s="219" t="str">
        <f>'Area 24'!EF71</f>
        <v>High Priority Data Gap</v>
      </c>
      <c r="Z70" s="219" t="str">
        <f>'Area 24'!EL71</f>
        <v>High Priority Data Gap</v>
      </c>
      <c r="AA70" s="219" t="str">
        <f>'Area 24'!FA71</f>
        <v>High Priority Data Gap</v>
      </c>
      <c r="AB70" s="220" t="str">
        <f>'Area 24'!FG71</f>
        <v>High Priority Data Gap</v>
      </c>
      <c r="AC70" s="219" t="str">
        <f>'Area 24'!FV71</f>
        <v>High Priority Data Gap</v>
      </c>
      <c r="AD70" s="220" t="str">
        <f>'Area 24'!GB71</f>
        <v>High Priority Data Gap</v>
      </c>
      <c r="AE70" s="219" t="str">
        <f>'Area 24'!GQ71</f>
        <v>High Priority Data Gap</v>
      </c>
      <c r="AF70" s="220" t="str">
        <f>'Area 24'!GW71</f>
        <v>High Priority Data Gap</v>
      </c>
      <c r="AG70" s="219" t="str">
        <f>'Area 25'!L70</f>
        <v>High Priority Data Gap</v>
      </c>
      <c r="AH70" s="220" t="str">
        <f>'Area 25'!R70</f>
        <v>High Priority Data Gap</v>
      </c>
      <c r="AI70" s="219" t="str">
        <f>'Area 25'!AE70</f>
        <v>High Priority Data Gap</v>
      </c>
      <c r="AJ70" s="220" t="str">
        <f>'Area 25'!AK70</f>
        <v>High Priority Data Gap</v>
      </c>
      <c r="AK70" s="219" t="str">
        <f>'Area 25'!AX70</f>
        <v>High Priority Data Gap</v>
      </c>
      <c r="AL70" s="220" t="str">
        <f>'Area 25'!BD70</f>
        <v>High Priority Data Gap</v>
      </c>
      <c r="AM70" s="388" t="str">
        <f>'Area 25'!BQ70</f>
        <v>High Priority Data Gap</v>
      </c>
      <c r="AN70" s="220" t="str">
        <f>'Area 25'!BW70</f>
        <v>High Priority Data Gap</v>
      </c>
      <c r="AO70" s="219" t="str">
        <f>'Area 25'!CJ70</f>
        <v>High Priority Data Gap</v>
      </c>
      <c r="AP70" s="220" t="str">
        <f>'Area 25'!CP70</f>
        <v>High Priority Data Gap</v>
      </c>
      <c r="AQ70" s="219" t="str">
        <f>'Area 25'!DC70</f>
        <v>High Priority Data Gap</v>
      </c>
      <c r="AR70" s="220" t="str">
        <f>'Area 25'!DI70</f>
        <v>High Priority Data Gap</v>
      </c>
      <c r="AS70" s="219" t="str">
        <f>'Area 26'!AE70</f>
        <v>Very High</v>
      </c>
      <c r="AT70" s="221" t="str">
        <f>'Area 26'!AK70</f>
        <v>Very High</v>
      </c>
      <c r="AU70" s="222" t="str">
        <f>'Area 26'!M70</f>
        <v>Very High</v>
      </c>
      <c r="AV70" s="223" t="str">
        <f>'Area 26'!S70</f>
        <v>Very High</v>
      </c>
      <c r="AW70" s="171">
        <f t="shared" si="22"/>
        <v>24</v>
      </c>
      <c r="AX70" s="171">
        <f t="shared" si="23"/>
        <v>2</v>
      </c>
      <c r="AY70" s="171">
        <f t="shared" si="24"/>
        <v>0</v>
      </c>
      <c r="AZ70" s="171">
        <f t="shared" si="25"/>
        <v>0</v>
      </c>
      <c r="BA70" s="171">
        <f t="shared" si="26"/>
        <v>2</v>
      </c>
      <c r="BB70" s="171">
        <f t="shared" si="27"/>
        <v>6</v>
      </c>
      <c r="BC70" s="171">
        <f t="shared" si="28"/>
        <v>10</v>
      </c>
      <c r="BD70" s="542">
        <f t="shared" si="17"/>
        <v>18</v>
      </c>
      <c r="BE70" s="171">
        <f t="shared" si="18"/>
        <v>2</v>
      </c>
      <c r="BF70" s="171">
        <f t="shared" si="19"/>
        <v>6</v>
      </c>
      <c r="BG70" s="171">
        <f t="shared" si="20"/>
        <v>8</v>
      </c>
      <c r="BH70" s="542">
        <f t="shared" si="21"/>
        <v>16</v>
      </c>
    </row>
    <row r="71" spans="1:60" ht="84.75" customHeight="1">
      <c r="A71" s="152" t="s">
        <v>117</v>
      </c>
      <c r="B71" s="152" t="s">
        <v>51</v>
      </c>
      <c r="C71" s="166" t="s">
        <v>119</v>
      </c>
      <c r="D71" s="168">
        <v>68</v>
      </c>
      <c r="E71" s="219" t="str">
        <f>'Area 23'!BQ72</f>
        <v>Moderate</v>
      </c>
      <c r="F71" s="220" t="str">
        <f>'Area 23'!BW72</f>
        <v>Very Low</v>
      </c>
      <c r="G71" s="219" t="str">
        <f>'Area 23'!L72</f>
        <v>Very High</v>
      </c>
      <c r="H71" s="220" t="str">
        <f>'Area 23'!R72</f>
        <v>Very High</v>
      </c>
      <c r="I71" s="219" t="str">
        <f>'Area 23'!AE72</f>
        <v>Very High</v>
      </c>
      <c r="J71" s="220" t="str">
        <f>'Area 23'!AK72</f>
        <v>Very High</v>
      </c>
      <c r="K71" s="219" t="str">
        <f>'Area 23'!AX72</f>
        <v>Very Low</v>
      </c>
      <c r="L71" s="220" t="str">
        <f>'Area 23'!BD72</f>
        <v>Very Low</v>
      </c>
      <c r="M71" s="219" t="str">
        <f>'Area 24'!L72</f>
        <v>High Priority Data Gap</v>
      </c>
      <c r="N71" s="220" t="str">
        <f>'Area 24'!R72</f>
        <v>High Priority Data Gap</v>
      </c>
      <c r="O71" s="219" t="str">
        <f>'Area 24'!AF72</f>
        <v>High Priority Data Gap</v>
      </c>
      <c r="P71" s="220" t="str">
        <f>'Area 24'!AL72</f>
        <v>High Priority Data Gap</v>
      </c>
      <c r="Q71" s="219" t="str">
        <f>'Area 24'!BT72</f>
        <v>High Priority Data Gap</v>
      </c>
      <c r="R71" s="220" t="str">
        <f>'Area 24'!BZ72</f>
        <v>High Priority Data Gap</v>
      </c>
      <c r="S71" s="219" t="str">
        <f>'Area 24'!AZ72</f>
        <v>High Priority Data Gap</v>
      </c>
      <c r="T71" s="220" t="str">
        <f>'Area 24'!BF72</f>
        <v>High Priority Data Gap</v>
      </c>
      <c r="U71" s="219" t="str">
        <f>'Area 24'!CO72</f>
        <v>Very High</v>
      </c>
      <c r="V71" s="220" t="str">
        <f>'Area 24'!CU72</f>
        <v>Moderate</v>
      </c>
      <c r="W71" s="219" t="str">
        <f>'Area 24'!DK72</f>
        <v>High Priority Data Gap</v>
      </c>
      <c r="X71" s="220" t="str">
        <f>'Area 24'!DQ72</f>
        <v>High Priority Data Gap</v>
      </c>
      <c r="Y71" s="219" t="str">
        <f>'Area 24'!EF72</f>
        <v>High Priority Data Gap</v>
      </c>
      <c r="Z71" s="219" t="str">
        <f>'Area 24'!EL72</f>
        <v>High Priority Data Gap</v>
      </c>
      <c r="AA71" s="219" t="str">
        <f>'Area 24'!FA72</f>
        <v>High Priority Data Gap</v>
      </c>
      <c r="AB71" s="220" t="str">
        <f>'Area 24'!FG72</f>
        <v>High Priority Data Gap</v>
      </c>
      <c r="AC71" s="219" t="str">
        <f>'Area 24'!FV72</f>
        <v>High Priority Data Gap</v>
      </c>
      <c r="AD71" s="220" t="str">
        <f>'Area 24'!GB72</f>
        <v>High Priority Data Gap</v>
      </c>
      <c r="AE71" s="219" t="str">
        <f>'Area 24'!GQ72</f>
        <v>High Priority Data Gap</v>
      </c>
      <c r="AF71" s="220" t="str">
        <f>'Area 24'!GW72</f>
        <v>High Priority Data Gap</v>
      </c>
      <c r="AG71" s="219" t="str">
        <f>'Area 25'!L71</f>
        <v>Low</v>
      </c>
      <c r="AH71" s="220" t="str">
        <f>'Area 25'!R71</f>
        <v>Moderate</v>
      </c>
      <c r="AI71" s="219" t="str">
        <f>'Area 25'!AE71</f>
        <v>Very High</v>
      </c>
      <c r="AJ71" s="220" t="str">
        <f>'Area 25'!AK71</f>
        <v>Very High</v>
      </c>
      <c r="AK71" s="219" t="str">
        <f>'Area 25'!AX71</f>
        <v>High Priority Data Gap</v>
      </c>
      <c r="AL71" s="220" t="str">
        <f>'Area 25'!BD71</f>
        <v>High Priority Data Gap</v>
      </c>
      <c r="AM71" s="388" t="str">
        <f>'Area 25'!BQ71</f>
        <v>High Priority Data Gap</v>
      </c>
      <c r="AN71" s="220" t="str">
        <f>'Area 25'!BW71</f>
        <v>High Priority Data Gap</v>
      </c>
      <c r="AO71" s="219" t="str">
        <f>'Area 25'!CJ71</f>
        <v>Very High</v>
      </c>
      <c r="AP71" s="220" t="str">
        <f>'Area 25'!CP71</f>
        <v>Very High</v>
      </c>
      <c r="AQ71" s="219" t="str">
        <f>'Area 25'!DC71</f>
        <v>Very High</v>
      </c>
      <c r="AR71" s="220" t="str">
        <f>'Area 25'!DI71</f>
        <v>Very High</v>
      </c>
      <c r="AS71" s="219" t="str">
        <f>'Area 26'!AE71</f>
        <v>High Priority Data Gap</v>
      </c>
      <c r="AT71" s="221" t="str">
        <f>'Area 26'!AK71</f>
        <v>High Priority Data Gap</v>
      </c>
      <c r="AU71" s="222" t="str">
        <f>'Area 26'!M71</f>
        <v>Moderate</v>
      </c>
      <c r="AV71" s="223" t="str">
        <f>'Area 26'!S71</f>
        <v>Very Low</v>
      </c>
      <c r="AW71" s="171">
        <f t="shared" si="22"/>
        <v>24</v>
      </c>
      <c r="AX71" s="171">
        <f t="shared" si="23"/>
        <v>0</v>
      </c>
      <c r="AY71" s="171">
        <f t="shared" si="24"/>
        <v>4</v>
      </c>
      <c r="AZ71" s="171">
        <f t="shared" si="25"/>
        <v>1</v>
      </c>
      <c r="BA71" s="171">
        <f t="shared" si="26"/>
        <v>4</v>
      </c>
      <c r="BB71" s="171">
        <f t="shared" si="27"/>
        <v>0</v>
      </c>
      <c r="BC71" s="171">
        <f t="shared" si="28"/>
        <v>11</v>
      </c>
      <c r="BD71" s="542">
        <f t="shared" si="17"/>
        <v>15</v>
      </c>
      <c r="BE71" s="171">
        <f t="shared" si="18"/>
        <v>3</v>
      </c>
      <c r="BF71" s="171">
        <f t="shared" si="19"/>
        <v>0</v>
      </c>
      <c r="BG71" s="171">
        <f t="shared" si="20"/>
        <v>9</v>
      </c>
      <c r="BH71" s="542">
        <f t="shared" si="21"/>
        <v>12</v>
      </c>
    </row>
    <row r="72" spans="1:60" ht="84.75" customHeight="1">
      <c r="A72" s="152" t="s">
        <v>117</v>
      </c>
      <c r="B72" s="152" t="s">
        <v>51</v>
      </c>
      <c r="C72" s="166" t="s">
        <v>120</v>
      </c>
      <c r="D72" s="168">
        <v>69</v>
      </c>
      <c r="E72" s="219" t="str">
        <f>'Area 23'!BQ73</f>
        <v>High</v>
      </c>
      <c r="F72" s="220" t="str">
        <f>'Area 23'!BW73</f>
        <v>Low</v>
      </c>
      <c r="G72" s="219" t="str">
        <f>'Area 23'!L73</f>
        <v>Very High</v>
      </c>
      <c r="H72" s="220" t="str">
        <f>'Area 23'!R73</f>
        <v>Very High</v>
      </c>
      <c r="I72" s="219" t="str">
        <f>'Area 23'!AE73</f>
        <v>Very High</v>
      </c>
      <c r="J72" s="220" t="str">
        <f>'Area 23'!AK73</f>
        <v>Very High</v>
      </c>
      <c r="K72" s="219" t="str">
        <f>'Area 23'!AX73</f>
        <v>Very High</v>
      </c>
      <c r="L72" s="220" t="str">
        <f>'Area 23'!BD73</f>
        <v>Very High</v>
      </c>
      <c r="M72" s="219" t="str">
        <f>'Area 24'!L73</f>
        <v>Very Low</v>
      </c>
      <c r="N72" s="220" t="str">
        <f>'Area 24'!R73</f>
        <v>Very Low</v>
      </c>
      <c r="O72" s="219" t="str">
        <f>'Area 24'!AF73</f>
        <v>Very Low</v>
      </c>
      <c r="P72" s="220" t="str">
        <f>'Area 24'!AL73</f>
        <v>Very Low</v>
      </c>
      <c r="Q72" s="219" t="str">
        <f>'Area 24'!BT73</f>
        <v>Low</v>
      </c>
      <c r="R72" s="220" t="str">
        <f>'Area 24'!BZ73</f>
        <v>Moderate</v>
      </c>
      <c r="S72" s="219" t="str">
        <f>'Area 24'!AZ73</f>
        <v>Low</v>
      </c>
      <c r="T72" s="220" t="str">
        <f>'Area 24'!BF73</f>
        <v>Moderate</v>
      </c>
      <c r="U72" s="219" t="str">
        <f>'Area 24'!CO73</f>
        <v>Very High</v>
      </c>
      <c r="V72" s="220" t="str">
        <f>'Area 24'!CU73</f>
        <v>Moderate</v>
      </c>
      <c r="W72" s="219" t="str">
        <f>'Area 24'!DK73</f>
        <v>High Priority Data Gap</v>
      </c>
      <c r="X72" s="220" t="str">
        <f>'Area 24'!DQ73</f>
        <v>High Priority Data Gap</v>
      </c>
      <c r="Y72" s="219" t="str">
        <f>'Area 24'!EF73</f>
        <v>High Priority Data Gap</v>
      </c>
      <c r="Z72" s="219" t="str">
        <f>'Area 24'!EL73</f>
        <v>High Priority Data Gap</v>
      </c>
      <c r="AA72" s="219" t="str">
        <f>'Area 24'!FA73</f>
        <v>High Priority Data Gap</v>
      </c>
      <c r="AB72" s="220" t="str">
        <f>'Area 24'!FG73</f>
        <v>High Priority Data Gap</v>
      </c>
      <c r="AC72" s="219" t="str">
        <f>'Area 24'!FV73</f>
        <v>High Priority Data Gap</v>
      </c>
      <c r="AD72" s="220" t="str">
        <f>'Area 24'!GB73</f>
        <v>High Priority Data Gap</v>
      </c>
      <c r="AE72" s="219" t="str">
        <f>'Area 24'!GQ73</f>
        <v>High Priority Data Gap</v>
      </c>
      <c r="AF72" s="220" t="str">
        <f>'Area 24'!GW73</f>
        <v>High Priority Data Gap</v>
      </c>
      <c r="AG72" s="219" t="str">
        <f>'Area 25'!L72</f>
        <v>High</v>
      </c>
      <c r="AH72" s="220" t="str">
        <f>'Area 25'!R72</f>
        <v>High</v>
      </c>
      <c r="AI72" s="219" t="str">
        <f>'Area 25'!AE72</f>
        <v>High</v>
      </c>
      <c r="AJ72" s="220" t="str">
        <f>'Area 25'!AK72</f>
        <v>High</v>
      </c>
      <c r="AK72" s="219" t="str">
        <f>'Area 25'!AX72</f>
        <v>Low Priority Data Gap</v>
      </c>
      <c r="AL72" s="220" t="str">
        <f>'Area 25'!BD72</f>
        <v>Low Priority Data Gap</v>
      </c>
      <c r="AM72" s="388" t="str">
        <f>'Area 25'!BQ72</f>
        <v>Low Priority Data Gap</v>
      </c>
      <c r="AN72" s="220" t="str">
        <f>'Area 25'!BW72</f>
        <v>Low Priority Data Gap</v>
      </c>
      <c r="AO72" s="219" t="str">
        <f>'Area 25'!CJ72</f>
        <v>High Priority Data Gap</v>
      </c>
      <c r="AP72" s="220" t="str">
        <f>'Area 25'!CP72</f>
        <v>High Priority Data Gap</v>
      </c>
      <c r="AQ72" s="219" t="str">
        <f>'Area 25'!DC72</f>
        <v>Very High</v>
      </c>
      <c r="AR72" s="220" t="str">
        <f>'Area 25'!DI72</f>
        <v>Very High</v>
      </c>
      <c r="AS72" s="219" t="str">
        <f>'Area 26'!AE72</f>
        <v>Very Low</v>
      </c>
      <c r="AT72" s="221" t="str">
        <f>'Area 26'!AK72</f>
        <v>Very Low</v>
      </c>
      <c r="AU72" s="222" t="str">
        <f>'Area 26'!M72</f>
        <v>Very Low</v>
      </c>
      <c r="AV72" s="223" t="str">
        <f>'Area 26'!S72</f>
        <v>Very Low</v>
      </c>
      <c r="AW72" s="171">
        <f t="shared" si="22"/>
        <v>12</v>
      </c>
      <c r="AX72" s="171">
        <f t="shared" si="23"/>
        <v>4</v>
      </c>
      <c r="AY72" s="171">
        <f t="shared" si="24"/>
        <v>8</v>
      </c>
      <c r="AZ72" s="171">
        <f t="shared" si="25"/>
        <v>3</v>
      </c>
      <c r="BA72" s="171">
        <f t="shared" si="26"/>
        <v>3</v>
      </c>
      <c r="BB72" s="171">
        <f t="shared" si="27"/>
        <v>5</v>
      </c>
      <c r="BC72" s="171">
        <f t="shared" si="28"/>
        <v>9</v>
      </c>
      <c r="BD72" s="542">
        <f t="shared" si="17"/>
        <v>17</v>
      </c>
      <c r="BE72" s="171">
        <f t="shared" si="18"/>
        <v>3</v>
      </c>
      <c r="BF72" s="171">
        <f t="shared" si="19"/>
        <v>4</v>
      </c>
      <c r="BG72" s="171">
        <f t="shared" si="20"/>
        <v>7</v>
      </c>
      <c r="BH72" s="542">
        <f t="shared" si="21"/>
        <v>14</v>
      </c>
    </row>
    <row r="73" spans="1:60" ht="84.75" customHeight="1">
      <c r="A73" s="152" t="s">
        <v>117</v>
      </c>
      <c r="B73" s="152" t="s">
        <v>51</v>
      </c>
      <c r="C73" s="166" t="s">
        <v>121</v>
      </c>
      <c r="D73" s="168">
        <v>70</v>
      </c>
      <c r="E73" s="219" t="str">
        <f>'Area 23'!BQ74</f>
        <v>Very Low</v>
      </c>
      <c r="F73" s="220" t="str">
        <f>'Area 23'!BW74</f>
        <v>Very Low</v>
      </c>
      <c r="G73" s="219" t="str">
        <f>'Area 23'!L74</f>
        <v>Low</v>
      </c>
      <c r="H73" s="220" t="str">
        <f>'Area 23'!R74</f>
        <v>Moderate</v>
      </c>
      <c r="I73" s="219" t="str">
        <f>'Area 23'!AE74</f>
        <v>Low</v>
      </c>
      <c r="J73" s="220" t="str">
        <f>'Area 23'!AK74</f>
        <v>Moderate</v>
      </c>
      <c r="K73" s="219" t="str">
        <f>'Area 23'!AX74</f>
        <v>Low</v>
      </c>
      <c r="L73" s="220" t="str">
        <f>'Area 23'!BD74</f>
        <v>Low</v>
      </c>
      <c r="M73" s="219" t="str">
        <f>'Area 24'!L74</f>
        <v>High Priority Data Gap</v>
      </c>
      <c r="N73" s="220" t="str">
        <f>'Area 24'!R74</f>
        <v>High Priority Data Gap</v>
      </c>
      <c r="O73" s="219" t="str">
        <f>'Area 24'!AF74</f>
        <v>High Priority Data Gap</v>
      </c>
      <c r="P73" s="220" t="str">
        <f>'Area 24'!AL74</f>
        <v>High Priority Data Gap</v>
      </c>
      <c r="Q73" s="219" t="str">
        <f>'Area 24'!BT74</f>
        <v>High Priority Data Gap</v>
      </c>
      <c r="R73" s="220" t="str">
        <f>'Area 24'!BZ74</f>
        <v>High Priority Data Gap</v>
      </c>
      <c r="S73" s="219" t="str">
        <f>'Area 24'!AZ74</f>
        <v>High Priority Data Gap</v>
      </c>
      <c r="T73" s="220" t="str">
        <f>'Area 24'!BF74</f>
        <v>High Priority Data Gap</v>
      </c>
      <c r="U73" s="219" t="str">
        <f>'Area 24'!CO74</f>
        <v>Very High</v>
      </c>
      <c r="V73" s="220" t="str">
        <f>'Area 24'!CU74</f>
        <v>Moderate</v>
      </c>
      <c r="W73" s="219" t="str">
        <f>'Area 24'!DK74</f>
        <v>High Priority Data Gap</v>
      </c>
      <c r="X73" s="220" t="str">
        <f>'Area 24'!DQ74</f>
        <v>High Priority Data Gap</v>
      </c>
      <c r="Y73" s="219" t="str">
        <f>'Area 24'!EF74</f>
        <v>High Priority Data Gap</v>
      </c>
      <c r="Z73" s="219" t="str">
        <f>'Area 24'!EL74</f>
        <v>High Priority Data Gap</v>
      </c>
      <c r="AA73" s="219" t="str">
        <f>'Area 24'!FA74</f>
        <v>High Priority Data Gap</v>
      </c>
      <c r="AB73" s="220" t="str">
        <f>'Area 24'!FG74</f>
        <v>High Priority Data Gap</v>
      </c>
      <c r="AC73" s="219" t="str">
        <f>'Area 24'!FV74</f>
        <v>High Priority Data Gap</v>
      </c>
      <c r="AD73" s="220" t="str">
        <f>'Area 24'!GB74</f>
        <v>High Priority Data Gap</v>
      </c>
      <c r="AE73" s="219" t="str">
        <f>'Area 24'!GQ74</f>
        <v>High Priority Data Gap</v>
      </c>
      <c r="AF73" s="220" t="str">
        <f>'Area 24'!GW74</f>
        <v>High Priority Data Gap</v>
      </c>
      <c r="AG73" s="219" t="str">
        <f>'Area 25'!L73</f>
        <v>High Priority Data Gap</v>
      </c>
      <c r="AH73" s="220" t="str">
        <f>'Area 25'!R73</f>
        <v>High Priority Data Gap</v>
      </c>
      <c r="AI73" s="219" t="str">
        <f>'Area 25'!AE73</f>
        <v>High Priority Data Gap</v>
      </c>
      <c r="AJ73" s="220" t="str">
        <f>'Area 25'!AK73</f>
        <v>High Priority Data Gap</v>
      </c>
      <c r="AK73" s="219" t="str">
        <f>'Area 25'!AX73</f>
        <v>High Priority Data Gap</v>
      </c>
      <c r="AL73" s="220" t="str">
        <f>'Area 25'!BD73</f>
        <v>High Priority Data Gap</v>
      </c>
      <c r="AM73" s="388" t="str">
        <f>'Area 25'!BQ73</f>
        <v>High Priority Data Gap</v>
      </c>
      <c r="AN73" s="220" t="str">
        <f>'Area 25'!BW73</f>
        <v>High Priority Data Gap</v>
      </c>
      <c r="AO73" s="219" t="str">
        <f>'Area 25'!CJ73</f>
        <v>High Priority Data Gap</v>
      </c>
      <c r="AP73" s="220" t="str">
        <f>'Area 25'!CP73</f>
        <v>High Priority Data Gap</v>
      </c>
      <c r="AQ73" s="219" t="str">
        <f>'Area 25'!DC73</f>
        <v>Low Priority Data Gap</v>
      </c>
      <c r="AR73" s="220" t="str">
        <f>'Area 25'!DI73</f>
        <v>Low Priority Data Gap</v>
      </c>
      <c r="AS73" s="219" t="str">
        <f>'Area 26'!AE73</f>
        <v>Very Low</v>
      </c>
      <c r="AT73" s="221" t="str">
        <f>'Area 26'!AK73</f>
        <v>Very Low</v>
      </c>
      <c r="AU73" s="222" t="str">
        <f>'Area 26'!M73</f>
        <v>Very Low</v>
      </c>
      <c r="AV73" s="223" t="str">
        <f>'Area 26'!S73</f>
        <v>Very Low</v>
      </c>
      <c r="AW73" s="171">
        <f t="shared" si="22"/>
        <v>28</v>
      </c>
      <c r="AX73" s="171">
        <f t="shared" si="23"/>
        <v>2</v>
      </c>
      <c r="AY73" s="171">
        <f t="shared" si="24"/>
        <v>6</v>
      </c>
      <c r="AZ73" s="171">
        <f t="shared" si="25"/>
        <v>4</v>
      </c>
      <c r="BA73" s="171">
        <f t="shared" si="26"/>
        <v>3</v>
      </c>
      <c r="BB73" s="171">
        <f t="shared" si="27"/>
        <v>0</v>
      </c>
      <c r="BC73" s="171">
        <f t="shared" si="28"/>
        <v>1</v>
      </c>
      <c r="BD73" s="542">
        <f t="shared" si="17"/>
        <v>4</v>
      </c>
      <c r="BE73" s="171">
        <f t="shared" si="18"/>
        <v>2</v>
      </c>
      <c r="BF73" s="171">
        <f t="shared" si="19"/>
        <v>0</v>
      </c>
      <c r="BG73" s="171">
        <f t="shared" si="20"/>
        <v>1</v>
      </c>
      <c r="BH73" s="542">
        <f t="shared" si="21"/>
        <v>3</v>
      </c>
    </row>
    <row r="74" spans="1:60" ht="33">
      <c r="S74" s="157"/>
      <c r="T74" s="157"/>
      <c r="U74" s="157"/>
      <c r="V74" s="157"/>
      <c r="W74" s="157"/>
      <c r="X74" s="157"/>
      <c r="Y74" s="157"/>
      <c r="Z74" s="157"/>
      <c r="AA74" s="157"/>
      <c r="AB74" s="157"/>
      <c r="AC74" s="157"/>
      <c r="AD74" s="157"/>
      <c r="AE74" s="157"/>
      <c r="AF74" s="157"/>
      <c r="AG74" s="157"/>
      <c r="AH74" s="157"/>
      <c r="AI74" s="157"/>
      <c r="AJ74" s="157"/>
      <c r="AK74" s="157"/>
      <c r="AL74" s="157"/>
      <c r="AM74" s="157"/>
      <c r="AN74" s="157"/>
      <c r="AO74" s="157"/>
      <c r="AP74" s="157"/>
      <c r="AQ74" s="157"/>
      <c r="AR74" s="157"/>
      <c r="AS74" s="157"/>
    </row>
    <row r="85" spans="1:57" ht="22" thickBot="1"/>
    <row r="86" spans="1:57" ht="79" customHeight="1">
      <c r="E86" s="638" t="s">
        <v>0</v>
      </c>
      <c r="F86" s="639"/>
      <c r="G86" s="639"/>
      <c r="H86" s="639"/>
      <c r="I86" s="639"/>
      <c r="J86" s="639"/>
      <c r="K86" s="639"/>
      <c r="L86" s="627" t="s">
        <v>1</v>
      </c>
      <c r="M86" s="628"/>
      <c r="N86" s="628"/>
      <c r="O86" s="628"/>
      <c r="P86" s="628"/>
      <c r="Q86" s="628"/>
      <c r="R86" s="629"/>
      <c r="S86" s="627" t="s">
        <v>2</v>
      </c>
      <c r="T86" s="628"/>
      <c r="U86" s="628"/>
      <c r="V86" s="628"/>
      <c r="W86" s="628"/>
      <c r="X86" s="628"/>
      <c r="Y86" s="629"/>
      <c r="Z86" s="630" t="s">
        <v>3</v>
      </c>
      <c r="AA86" s="631"/>
      <c r="AB86" s="631"/>
      <c r="AC86" s="631"/>
      <c r="AD86" s="631"/>
      <c r="AE86" s="631"/>
      <c r="AF86" s="647"/>
      <c r="AG86" s="6"/>
      <c r="AH86" s="6"/>
      <c r="AI86" s="6"/>
      <c r="AJ86" s="6"/>
      <c r="AK86" s="6"/>
      <c r="AL86" s="6"/>
      <c r="AM86" s="6"/>
      <c r="AN86" s="6"/>
      <c r="AO86" s="6"/>
      <c r="AP86" s="6"/>
      <c r="AQ86" s="6"/>
      <c r="AR86" s="6"/>
    </row>
    <row r="87" spans="1:57" ht="146" customHeight="1" thickBot="1">
      <c r="A87" s="154" t="s">
        <v>26</v>
      </c>
      <c r="B87" s="154" t="s">
        <v>27</v>
      </c>
      <c r="C87" s="164" t="s">
        <v>28</v>
      </c>
      <c r="D87" s="164" t="s">
        <v>29</v>
      </c>
      <c r="E87" s="389" t="s">
        <v>947</v>
      </c>
      <c r="F87" s="501" t="s">
        <v>323</v>
      </c>
      <c r="G87" s="501" t="s">
        <v>33</v>
      </c>
      <c r="H87" s="501" t="s">
        <v>34</v>
      </c>
      <c r="I87" s="501" t="s">
        <v>35</v>
      </c>
      <c r="J87" s="501" t="s">
        <v>36</v>
      </c>
      <c r="K87" s="501" t="s">
        <v>37</v>
      </c>
      <c r="L87" s="502" t="s">
        <v>947</v>
      </c>
      <c r="M87" s="503" t="s">
        <v>323</v>
      </c>
      <c r="N87" s="503" t="s">
        <v>33</v>
      </c>
      <c r="O87" s="503" t="s">
        <v>34</v>
      </c>
      <c r="P87" s="503" t="s">
        <v>35</v>
      </c>
      <c r="Q87" s="503" t="s">
        <v>36</v>
      </c>
      <c r="R87" s="504" t="s">
        <v>37</v>
      </c>
      <c r="S87" s="502" t="s">
        <v>947</v>
      </c>
      <c r="T87" s="503" t="s">
        <v>323</v>
      </c>
      <c r="U87" s="503" t="s">
        <v>33</v>
      </c>
      <c r="V87" s="503" t="s">
        <v>34</v>
      </c>
      <c r="W87" s="503" t="s">
        <v>35</v>
      </c>
      <c r="X87" s="503" t="s">
        <v>36</v>
      </c>
      <c r="Y87" s="504" t="s">
        <v>37</v>
      </c>
      <c r="Z87" s="502" t="s">
        <v>947</v>
      </c>
      <c r="AA87" s="503" t="s">
        <v>323</v>
      </c>
      <c r="AB87" s="503" t="s">
        <v>33</v>
      </c>
      <c r="AC87" s="503" t="s">
        <v>34</v>
      </c>
      <c r="AD87" s="503" t="s">
        <v>35</v>
      </c>
      <c r="AE87" s="503" t="s">
        <v>36</v>
      </c>
      <c r="AF87" s="504" t="s">
        <v>37</v>
      </c>
      <c r="AG87" s="6"/>
      <c r="AH87" s="6"/>
      <c r="AI87" s="6"/>
      <c r="AJ87" s="6"/>
      <c r="AK87" s="6"/>
      <c r="AL87" s="6"/>
      <c r="AM87" s="6"/>
      <c r="AN87" s="6"/>
      <c r="AO87" s="6"/>
      <c r="AP87" s="6"/>
      <c r="AQ87" s="6"/>
      <c r="AR87" s="6"/>
      <c r="AW87" s="6"/>
      <c r="BA87"/>
      <c r="BE87"/>
    </row>
    <row r="88" spans="1:57" ht="116" customHeight="1">
      <c r="A88" s="152" t="s">
        <v>38</v>
      </c>
      <c r="B88" s="152" t="s">
        <v>39</v>
      </c>
      <c r="C88" s="165" t="s">
        <v>40</v>
      </c>
      <c r="D88" s="168">
        <v>1</v>
      </c>
      <c r="E88" s="505">
        <f>COUNTIF(E4:L4, "Low Priority Data Gap")</f>
        <v>2</v>
      </c>
      <c r="F88" s="506">
        <f>COUNTIF(F4:M4, "High Priority Data Gap")</f>
        <v>0</v>
      </c>
      <c r="G88" s="506">
        <f t="shared" ref="G88:G116" si="29">COUNTIF(E4:L4, "Very Low")</f>
        <v>1</v>
      </c>
      <c r="H88" s="506">
        <f t="shared" ref="H88:H116" si="30">COUNTIF(E4:L4, "Low")</f>
        <v>1</v>
      </c>
      <c r="I88" s="506">
        <f t="shared" ref="I88:I116" si="31">COUNTIF(E4:L4, "Moderate")</f>
        <v>3</v>
      </c>
      <c r="J88" s="506">
        <f t="shared" ref="J88:J116" si="32">COUNTIF(E4:L4, "High")</f>
        <v>1</v>
      </c>
      <c r="K88" s="507">
        <f t="shared" ref="K88:K116" si="33">COUNTIF(E4:L4, "Very High")</f>
        <v>0</v>
      </c>
      <c r="L88" s="508">
        <f>COUNTIF(M4:AF4, "Low Priority Data Gap")</f>
        <v>0</v>
      </c>
      <c r="M88" s="508">
        <f>COUNTIF(N4:AG4, "High Priority Data Gap")</f>
        <v>0</v>
      </c>
      <c r="N88" s="508">
        <f t="shared" ref="N88:N116" si="34">COUNTIF(M4:AF4, "Very Low")</f>
        <v>8</v>
      </c>
      <c r="O88" s="508">
        <f t="shared" ref="O88:O116" si="35">COUNTIF(M4:AF4, "Low")</f>
        <v>4</v>
      </c>
      <c r="P88" s="508">
        <f t="shared" ref="P88:P116" si="36">COUNTIF(M4:AF4, "Moderate")</f>
        <v>7</v>
      </c>
      <c r="Q88" s="508">
        <f t="shared" ref="Q88:Q116" si="37">COUNTIF(M4:AF4, "High")</f>
        <v>1</v>
      </c>
      <c r="R88" s="509">
        <f t="shared" ref="R88:R116" si="38">COUNTIF(M4:AF4, "Very High")</f>
        <v>0</v>
      </c>
      <c r="S88" s="510">
        <f>COUNTIF(AG4:AR4, "Low Priority Data Gap")</f>
        <v>2</v>
      </c>
      <c r="T88" s="508">
        <f>COUNTIF(AG4:AR4, "High Priority Data Gap")</f>
        <v>6</v>
      </c>
      <c r="U88" s="508">
        <f t="shared" ref="U88:U116" si="39">COUNTIF(AG4:AR4, "Very Low")</f>
        <v>3</v>
      </c>
      <c r="V88" s="508">
        <f t="shared" ref="V88:V116" si="40">COUNTIF(AG4:AR4, "Low")</f>
        <v>0</v>
      </c>
      <c r="W88" s="508">
        <f t="shared" ref="W88:W116" si="41">COUNTIF(AG4:AR4, "Moderate")</f>
        <v>1</v>
      </c>
      <c r="X88" s="508">
        <f t="shared" ref="X88:X116" si="42">COUNTIF(AG4:AR4, "High")</f>
        <v>0</v>
      </c>
      <c r="Y88" s="509">
        <f t="shared" ref="Y88:Y116" si="43">COUNTIF(AG4:AR4, "Very High")</f>
        <v>0</v>
      </c>
      <c r="Z88" s="510">
        <f>COUNTIF(AS4:AV4, "Low Priority Data Gap")</f>
        <v>0</v>
      </c>
      <c r="AA88" s="508">
        <f>COUNTIF(AS4:AV4, "High Priority Data Gap")</f>
        <v>0</v>
      </c>
      <c r="AB88" s="508">
        <f t="shared" ref="AB88:AB116" si="44">COUNTIF(AS4:AV4, "Very Low")</f>
        <v>2</v>
      </c>
      <c r="AC88" s="508">
        <f t="shared" ref="AC88:AC116" si="45">COUNTIF(AS4:AV4, "Low")</f>
        <v>0</v>
      </c>
      <c r="AD88" s="508">
        <f t="shared" ref="AD88:AD116" si="46">COUNTIF(AS4:AV4, "Moderate")</f>
        <v>1</v>
      </c>
      <c r="AE88" s="508">
        <f t="shared" ref="AE88:AE116" si="47">COUNTIF(AS4:AV4, "High")</f>
        <v>1</v>
      </c>
      <c r="AF88" s="509">
        <f t="shared" ref="AF88:AF116" si="48">COUNTIF(AS4:AV4, "Very High")</f>
        <v>0</v>
      </c>
      <c r="AG88" s="6"/>
      <c r="AH88" s="6"/>
      <c r="AI88" s="6"/>
      <c r="AJ88" s="6"/>
      <c r="AK88" s="6"/>
      <c r="AL88" s="6"/>
      <c r="AM88" s="6"/>
      <c r="AN88" s="6"/>
      <c r="AO88" s="6"/>
      <c r="AP88" s="6"/>
      <c r="AQ88" s="6"/>
      <c r="AR88" s="6"/>
      <c r="AW88" s="6"/>
      <c r="BA88"/>
      <c r="BE88"/>
    </row>
    <row r="89" spans="1:57" ht="319">
      <c r="A89" s="152" t="s">
        <v>38</v>
      </c>
      <c r="B89" s="152" t="s">
        <v>39</v>
      </c>
      <c r="C89" s="165" t="s">
        <v>41</v>
      </c>
      <c r="D89" s="168">
        <v>2</v>
      </c>
      <c r="E89" s="510">
        <f t="shared" ref="E89:E152" si="49">COUNTIF(E5:L5, "Low Priority Data Gap")</f>
        <v>4</v>
      </c>
      <c r="F89" s="508">
        <f t="shared" ref="F89:F152" si="50">COUNTIF(F5:M5, "High Priority Data Gap")</f>
        <v>1</v>
      </c>
      <c r="G89" s="508">
        <f t="shared" si="29"/>
        <v>0</v>
      </c>
      <c r="H89" s="508">
        <f t="shared" si="30"/>
        <v>2</v>
      </c>
      <c r="I89" s="508">
        <f t="shared" si="31"/>
        <v>0</v>
      </c>
      <c r="J89" s="508">
        <f t="shared" si="32"/>
        <v>0</v>
      </c>
      <c r="K89" s="509">
        <f t="shared" si="33"/>
        <v>0</v>
      </c>
      <c r="L89" s="508">
        <f t="shared" ref="L89:L152" si="51">COUNTIF(M5:AF5, "Low Priority Data Gap")</f>
        <v>0</v>
      </c>
      <c r="M89" s="508">
        <f t="shared" ref="M89:M152" si="52">COUNTIF(N5:AG5, "High Priority Data Gap")</f>
        <v>0</v>
      </c>
      <c r="N89" s="508">
        <f t="shared" si="34"/>
        <v>19</v>
      </c>
      <c r="O89" s="508">
        <f t="shared" si="35"/>
        <v>1</v>
      </c>
      <c r="P89" s="508">
        <f t="shared" si="36"/>
        <v>0</v>
      </c>
      <c r="Q89" s="508">
        <f t="shared" si="37"/>
        <v>0</v>
      </c>
      <c r="R89" s="509">
        <f t="shared" si="38"/>
        <v>0</v>
      </c>
      <c r="S89" s="510">
        <f t="shared" ref="S89:S152" si="53">COUNTIF(AG5:AR5, "Low Priority Data Gap")</f>
        <v>0</v>
      </c>
      <c r="T89" s="508">
        <f t="shared" ref="T89:T152" si="54">COUNTIF(AG5:AR5, "High Priority Data Gap")</f>
        <v>0</v>
      </c>
      <c r="U89" s="508">
        <f t="shared" si="39"/>
        <v>12</v>
      </c>
      <c r="V89" s="508">
        <f t="shared" si="40"/>
        <v>0</v>
      </c>
      <c r="W89" s="508">
        <f t="shared" si="41"/>
        <v>0</v>
      </c>
      <c r="X89" s="508">
        <f t="shared" si="42"/>
        <v>0</v>
      </c>
      <c r="Y89" s="509">
        <f t="shared" si="43"/>
        <v>0</v>
      </c>
      <c r="Z89" s="510">
        <f t="shared" ref="Z89:Z152" si="55">COUNTIF(AS5:AV5, "Low Priority Data Gap")</f>
        <v>0</v>
      </c>
      <c r="AA89" s="508">
        <f t="shared" ref="AA89:AA152" si="56">COUNTIF(AS5:AV5, "High Priority Data Gap")</f>
        <v>0</v>
      </c>
      <c r="AB89" s="508">
        <f t="shared" si="44"/>
        <v>4</v>
      </c>
      <c r="AC89" s="508">
        <f t="shared" si="45"/>
        <v>0</v>
      </c>
      <c r="AD89" s="508">
        <f t="shared" si="46"/>
        <v>0</v>
      </c>
      <c r="AE89" s="508">
        <f t="shared" si="47"/>
        <v>0</v>
      </c>
      <c r="AF89" s="509">
        <f t="shared" si="48"/>
        <v>0</v>
      </c>
      <c r="AG89" s="6"/>
      <c r="AH89" s="6"/>
      <c r="AI89" s="6"/>
      <c r="AJ89" s="6"/>
      <c r="AK89" s="6"/>
      <c r="AL89" s="6"/>
      <c r="AM89" s="6"/>
      <c r="AN89" s="6"/>
      <c r="AO89" s="6"/>
      <c r="AP89" s="6"/>
      <c r="AQ89" s="6"/>
      <c r="AR89" s="6"/>
      <c r="AW89" s="6"/>
      <c r="BA89"/>
      <c r="BE89"/>
    </row>
    <row r="90" spans="1:57" ht="319">
      <c r="A90" s="152" t="s">
        <v>38</v>
      </c>
      <c r="B90" s="152" t="s">
        <v>39</v>
      </c>
      <c r="C90" s="165" t="s">
        <v>44</v>
      </c>
      <c r="D90" s="168">
        <v>3</v>
      </c>
      <c r="E90" s="510">
        <f t="shared" si="49"/>
        <v>0</v>
      </c>
      <c r="F90" s="508">
        <f t="shared" si="50"/>
        <v>0</v>
      </c>
      <c r="G90" s="508">
        <f t="shared" si="29"/>
        <v>5</v>
      </c>
      <c r="H90" s="508">
        <f t="shared" si="30"/>
        <v>0</v>
      </c>
      <c r="I90" s="508">
        <f t="shared" si="31"/>
        <v>2</v>
      </c>
      <c r="J90" s="508">
        <f t="shared" si="32"/>
        <v>0</v>
      </c>
      <c r="K90" s="509">
        <f t="shared" si="33"/>
        <v>1</v>
      </c>
      <c r="L90" s="508">
        <f t="shared" si="51"/>
        <v>0</v>
      </c>
      <c r="M90" s="508">
        <f t="shared" si="52"/>
        <v>0</v>
      </c>
      <c r="N90" s="508">
        <f t="shared" si="34"/>
        <v>17</v>
      </c>
      <c r="O90" s="508">
        <f t="shared" si="35"/>
        <v>3</v>
      </c>
      <c r="P90" s="508">
        <f t="shared" si="36"/>
        <v>0</v>
      </c>
      <c r="Q90" s="508">
        <f t="shared" si="37"/>
        <v>0</v>
      </c>
      <c r="R90" s="509">
        <f t="shared" si="38"/>
        <v>0</v>
      </c>
      <c r="S90" s="510">
        <f t="shared" si="53"/>
        <v>0</v>
      </c>
      <c r="T90" s="508">
        <f t="shared" si="54"/>
        <v>0</v>
      </c>
      <c r="U90" s="508">
        <f t="shared" si="39"/>
        <v>12</v>
      </c>
      <c r="V90" s="508">
        <f t="shared" si="40"/>
        <v>0</v>
      </c>
      <c r="W90" s="508">
        <f t="shared" si="41"/>
        <v>0</v>
      </c>
      <c r="X90" s="508">
        <f t="shared" si="42"/>
        <v>0</v>
      </c>
      <c r="Y90" s="509">
        <f t="shared" si="43"/>
        <v>0</v>
      </c>
      <c r="Z90" s="510">
        <f t="shared" si="55"/>
        <v>0</v>
      </c>
      <c r="AA90" s="508">
        <f t="shared" si="56"/>
        <v>0</v>
      </c>
      <c r="AB90" s="508">
        <f t="shared" si="44"/>
        <v>4</v>
      </c>
      <c r="AC90" s="508">
        <f t="shared" si="45"/>
        <v>0</v>
      </c>
      <c r="AD90" s="508">
        <f t="shared" si="46"/>
        <v>0</v>
      </c>
      <c r="AE90" s="508">
        <f t="shared" si="47"/>
        <v>0</v>
      </c>
      <c r="AF90" s="509">
        <f t="shared" si="48"/>
        <v>0</v>
      </c>
      <c r="AG90" s="6"/>
      <c r="AH90" s="6"/>
      <c r="AI90" s="6"/>
      <c r="AJ90" s="6"/>
      <c r="AK90" s="6"/>
      <c r="AL90" s="6"/>
      <c r="AM90" s="6"/>
      <c r="AN90" s="6"/>
      <c r="AO90" s="6"/>
      <c r="AP90" s="6"/>
      <c r="AQ90" s="6"/>
      <c r="AR90" s="6"/>
      <c r="AW90" s="6"/>
      <c r="BA90"/>
      <c r="BE90"/>
    </row>
    <row r="91" spans="1:57" ht="319">
      <c r="A91" s="152" t="s">
        <v>38</v>
      </c>
      <c r="B91" s="152" t="s">
        <v>39</v>
      </c>
      <c r="C91" s="165" t="s">
        <v>45</v>
      </c>
      <c r="D91" s="168">
        <v>4</v>
      </c>
      <c r="E91" s="510">
        <f t="shared" si="49"/>
        <v>8</v>
      </c>
      <c r="F91" s="508">
        <f t="shared" si="50"/>
        <v>1</v>
      </c>
      <c r="G91" s="508">
        <f t="shared" si="29"/>
        <v>0</v>
      </c>
      <c r="H91" s="508">
        <f t="shared" si="30"/>
        <v>0</v>
      </c>
      <c r="I91" s="508">
        <f t="shared" si="31"/>
        <v>0</v>
      </c>
      <c r="J91" s="508">
        <f t="shared" si="32"/>
        <v>0</v>
      </c>
      <c r="K91" s="509">
        <f t="shared" si="33"/>
        <v>0</v>
      </c>
      <c r="L91" s="508">
        <f t="shared" si="51"/>
        <v>0</v>
      </c>
      <c r="M91" s="508">
        <f t="shared" si="52"/>
        <v>19</v>
      </c>
      <c r="N91" s="508">
        <f t="shared" si="34"/>
        <v>0</v>
      </c>
      <c r="O91" s="508">
        <f t="shared" si="35"/>
        <v>0</v>
      </c>
      <c r="P91" s="508">
        <f t="shared" si="36"/>
        <v>0</v>
      </c>
      <c r="Q91" s="508">
        <f t="shared" si="37"/>
        <v>0</v>
      </c>
      <c r="R91" s="509">
        <f t="shared" si="38"/>
        <v>0</v>
      </c>
      <c r="S91" s="510">
        <f t="shared" si="53"/>
        <v>10</v>
      </c>
      <c r="T91" s="508">
        <f t="shared" si="54"/>
        <v>2</v>
      </c>
      <c r="U91" s="508">
        <f t="shared" si="39"/>
        <v>0</v>
      </c>
      <c r="V91" s="508">
        <f t="shared" si="40"/>
        <v>0</v>
      </c>
      <c r="W91" s="508">
        <f t="shared" si="41"/>
        <v>0</v>
      </c>
      <c r="X91" s="508">
        <f t="shared" si="42"/>
        <v>0</v>
      </c>
      <c r="Y91" s="509">
        <f t="shared" si="43"/>
        <v>0</v>
      </c>
      <c r="Z91" s="510">
        <f t="shared" si="55"/>
        <v>4</v>
      </c>
      <c r="AA91" s="508">
        <f t="shared" si="56"/>
        <v>0</v>
      </c>
      <c r="AB91" s="508">
        <f t="shared" si="44"/>
        <v>0</v>
      </c>
      <c r="AC91" s="508">
        <f t="shared" si="45"/>
        <v>0</v>
      </c>
      <c r="AD91" s="508">
        <f t="shared" si="46"/>
        <v>0</v>
      </c>
      <c r="AE91" s="508">
        <f t="shared" si="47"/>
        <v>0</v>
      </c>
      <c r="AF91" s="509">
        <f t="shared" si="48"/>
        <v>0</v>
      </c>
      <c r="AG91" s="6"/>
      <c r="AH91" s="6"/>
      <c r="AI91" s="6"/>
      <c r="AJ91" s="6"/>
      <c r="AK91" s="6"/>
      <c r="AL91" s="6"/>
      <c r="AM91" s="6"/>
      <c r="AN91" s="6"/>
      <c r="AO91" s="6"/>
      <c r="AP91" s="6"/>
      <c r="AQ91" s="6"/>
      <c r="AR91" s="6"/>
      <c r="AW91" s="6"/>
      <c r="BA91"/>
      <c r="BE91"/>
    </row>
    <row r="92" spans="1:57" ht="319">
      <c r="A92" s="152" t="s">
        <v>38</v>
      </c>
      <c r="B92" s="152" t="s">
        <v>39</v>
      </c>
      <c r="C92" s="166" t="s">
        <v>46</v>
      </c>
      <c r="D92" s="168">
        <v>5</v>
      </c>
      <c r="E92" s="510">
        <f t="shared" si="49"/>
        <v>6</v>
      </c>
      <c r="F92" s="508">
        <f t="shared" si="50"/>
        <v>0</v>
      </c>
      <c r="G92" s="508">
        <f t="shared" si="29"/>
        <v>0</v>
      </c>
      <c r="H92" s="508">
        <f t="shared" si="30"/>
        <v>2</v>
      </c>
      <c r="I92" s="508">
        <f t="shared" si="31"/>
        <v>0</v>
      </c>
      <c r="J92" s="508">
        <f t="shared" si="32"/>
        <v>0</v>
      </c>
      <c r="K92" s="509">
        <f t="shared" si="33"/>
        <v>0</v>
      </c>
      <c r="L92" s="508">
        <f t="shared" si="51"/>
        <v>0</v>
      </c>
      <c r="M92" s="508">
        <f t="shared" si="52"/>
        <v>0</v>
      </c>
      <c r="N92" s="508">
        <f t="shared" si="34"/>
        <v>20</v>
      </c>
      <c r="O92" s="508">
        <f t="shared" si="35"/>
        <v>0</v>
      </c>
      <c r="P92" s="508">
        <f t="shared" si="36"/>
        <v>0</v>
      </c>
      <c r="Q92" s="508">
        <f t="shared" si="37"/>
        <v>0</v>
      </c>
      <c r="R92" s="509">
        <f t="shared" si="38"/>
        <v>0</v>
      </c>
      <c r="S92" s="510">
        <f t="shared" si="53"/>
        <v>0</v>
      </c>
      <c r="T92" s="508">
        <f t="shared" si="54"/>
        <v>0</v>
      </c>
      <c r="U92" s="508">
        <f t="shared" si="39"/>
        <v>12</v>
      </c>
      <c r="V92" s="508">
        <f t="shared" si="40"/>
        <v>0</v>
      </c>
      <c r="W92" s="508">
        <f t="shared" si="41"/>
        <v>0</v>
      </c>
      <c r="X92" s="508">
        <f t="shared" si="42"/>
        <v>0</v>
      </c>
      <c r="Y92" s="509">
        <f t="shared" si="43"/>
        <v>0</v>
      </c>
      <c r="Z92" s="510">
        <f t="shared" si="55"/>
        <v>0</v>
      </c>
      <c r="AA92" s="508">
        <f t="shared" si="56"/>
        <v>0</v>
      </c>
      <c r="AB92" s="508">
        <f t="shared" si="44"/>
        <v>2</v>
      </c>
      <c r="AC92" s="508">
        <f t="shared" si="45"/>
        <v>2</v>
      </c>
      <c r="AD92" s="508">
        <f t="shared" si="46"/>
        <v>0</v>
      </c>
      <c r="AE92" s="508">
        <f t="shared" si="47"/>
        <v>0</v>
      </c>
      <c r="AF92" s="509">
        <f t="shared" si="48"/>
        <v>0</v>
      </c>
      <c r="AG92" s="6"/>
      <c r="AH92" s="6"/>
      <c r="AI92" s="6"/>
      <c r="AJ92" s="6"/>
      <c r="AK92" s="6"/>
      <c r="AL92" s="6"/>
      <c r="AM92" s="6"/>
      <c r="AN92" s="6"/>
      <c r="AO92" s="6"/>
      <c r="AP92" s="6"/>
      <c r="AQ92" s="6"/>
      <c r="AR92" s="6"/>
      <c r="AW92" s="6"/>
      <c r="BA92"/>
      <c r="BE92"/>
    </row>
    <row r="93" spans="1:57" ht="319">
      <c r="A93" s="152" t="s">
        <v>38</v>
      </c>
      <c r="B93" s="152" t="s">
        <v>47</v>
      </c>
      <c r="C93" s="165" t="s">
        <v>48</v>
      </c>
      <c r="D93" s="168">
        <v>6</v>
      </c>
      <c r="E93" s="510">
        <f t="shared" si="49"/>
        <v>2</v>
      </c>
      <c r="F93" s="508">
        <f t="shared" si="50"/>
        <v>0</v>
      </c>
      <c r="G93" s="508">
        <f t="shared" si="29"/>
        <v>0</v>
      </c>
      <c r="H93" s="508">
        <f t="shared" si="30"/>
        <v>0</v>
      </c>
      <c r="I93" s="508">
        <f t="shared" si="31"/>
        <v>3</v>
      </c>
      <c r="J93" s="508">
        <f t="shared" si="32"/>
        <v>1</v>
      </c>
      <c r="K93" s="509">
        <f t="shared" si="33"/>
        <v>2</v>
      </c>
      <c r="L93" s="508">
        <f t="shared" si="51"/>
        <v>0</v>
      </c>
      <c r="M93" s="508">
        <f t="shared" si="52"/>
        <v>0</v>
      </c>
      <c r="N93" s="508">
        <f t="shared" si="34"/>
        <v>4</v>
      </c>
      <c r="O93" s="508">
        <f t="shared" si="35"/>
        <v>2</v>
      </c>
      <c r="P93" s="508">
        <f t="shared" si="36"/>
        <v>2</v>
      </c>
      <c r="Q93" s="508">
        <f t="shared" si="37"/>
        <v>5</v>
      </c>
      <c r="R93" s="509">
        <f t="shared" si="38"/>
        <v>7</v>
      </c>
      <c r="S93" s="510">
        <f t="shared" si="53"/>
        <v>0</v>
      </c>
      <c r="T93" s="508">
        <f t="shared" si="54"/>
        <v>4</v>
      </c>
      <c r="U93" s="508">
        <f t="shared" si="39"/>
        <v>1</v>
      </c>
      <c r="V93" s="508">
        <f t="shared" si="40"/>
        <v>1</v>
      </c>
      <c r="W93" s="508">
        <f t="shared" si="41"/>
        <v>0</v>
      </c>
      <c r="X93" s="508">
        <f t="shared" si="42"/>
        <v>1</v>
      </c>
      <c r="Y93" s="509">
        <f t="shared" si="43"/>
        <v>5</v>
      </c>
      <c r="Z93" s="510">
        <f t="shared" si="55"/>
        <v>0</v>
      </c>
      <c r="AA93" s="508">
        <f t="shared" si="56"/>
        <v>0</v>
      </c>
      <c r="AB93" s="508">
        <f t="shared" si="44"/>
        <v>1</v>
      </c>
      <c r="AC93" s="508">
        <f t="shared" si="45"/>
        <v>0</v>
      </c>
      <c r="AD93" s="508">
        <f t="shared" si="46"/>
        <v>1</v>
      </c>
      <c r="AE93" s="508">
        <f t="shared" si="47"/>
        <v>0</v>
      </c>
      <c r="AF93" s="509">
        <f t="shared" si="48"/>
        <v>2</v>
      </c>
      <c r="AG93" s="6"/>
      <c r="AH93" s="6"/>
      <c r="AI93" s="6"/>
      <c r="AJ93" s="6"/>
      <c r="AK93" s="6"/>
      <c r="AL93" s="6"/>
      <c r="AM93" s="6"/>
      <c r="AN93" s="6"/>
      <c r="AO93" s="6"/>
      <c r="AP93" s="6"/>
      <c r="AQ93" s="6"/>
      <c r="AR93" s="6"/>
      <c r="AW93" s="6"/>
      <c r="BA93"/>
      <c r="BE93"/>
    </row>
    <row r="94" spans="1:57" ht="319">
      <c r="A94" s="152" t="s">
        <v>38</v>
      </c>
      <c r="B94" s="152" t="s">
        <v>47</v>
      </c>
      <c r="C94" s="165" t="s">
        <v>49</v>
      </c>
      <c r="D94" s="168">
        <v>7</v>
      </c>
      <c r="E94" s="510">
        <f t="shared" si="49"/>
        <v>2</v>
      </c>
      <c r="F94" s="508">
        <f t="shared" si="50"/>
        <v>0</v>
      </c>
      <c r="G94" s="508">
        <f t="shared" si="29"/>
        <v>0</v>
      </c>
      <c r="H94" s="508">
        <f t="shared" si="30"/>
        <v>1</v>
      </c>
      <c r="I94" s="508">
        <f t="shared" si="31"/>
        <v>2</v>
      </c>
      <c r="J94" s="508">
        <f t="shared" si="32"/>
        <v>0</v>
      </c>
      <c r="K94" s="509">
        <f t="shared" si="33"/>
        <v>3</v>
      </c>
      <c r="L94" s="508">
        <f t="shared" si="51"/>
        <v>2</v>
      </c>
      <c r="M94" s="508">
        <f t="shared" si="52"/>
        <v>0</v>
      </c>
      <c r="N94" s="508">
        <f t="shared" si="34"/>
        <v>6</v>
      </c>
      <c r="O94" s="508">
        <f t="shared" si="35"/>
        <v>2</v>
      </c>
      <c r="P94" s="508">
        <f t="shared" si="36"/>
        <v>3</v>
      </c>
      <c r="Q94" s="508">
        <f t="shared" si="37"/>
        <v>4</v>
      </c>
      <c r="R94" s="509">
        <f t="shared" si="38"/>
        <v>3</v>
      </c>
      <c r="S94" s="510">
        <f t="shared" si="53"/>
        <v>0</v>
      </c>
      <c r="T94" s="508">
        <f t="shared" si="54"/>
        <v>2</v>
      </c>
      <c r="U94" s="508">
        <f t="shared" si="39"/>
        <v>4</v>
      </c>
      <c r="V94" s="508">
        <f t="shared" si="40"/>
        <v>3</v>
      </c>
      <c r="W94" s="508">
        <f t="shared" si="41"/>
        <v>2</v>
      </c>
      <c r="X94" s="508">
        <f t="shared" si="42"/>
        <v>0</v>
      </c>
      <c r="Y94" s="509">
        <f t="shared" si="43"/>
        <v>1</v>
      </c>
      <c r="Z94" s="510">
        <f t="shared" si="55"/>
        <v>0</v>
      </c>
      <c r="AA94" s="508">
        <f t="shared" si="56"/>
        <v>0</v>
      </c>
      <c r="AB94" s="508">
        <f t="shared" si="44"/>
        <v>4</v>
      </c>
      <c r="AC94" s="508">
        <f t="shared" si="45"/>
        <v>0</v>
      </c>
      <c r="AD94" s="508">
        <f t="shared" si="46"/>
        <v>0</v>
      </c>
      <c r="AE94" s="508">
        <f t="shared" si="47"/>
        <v>0</v>
      </c>
      <c r="AF94" s="509">
        <f t="shared" si="48"/>
        <v>0</v>
      </c>
      <c r="AG94" s="6"/>
      <c r="AH94" s="6"/>
      <c r="AI94" s="6"/>
      <c r="AJ94" s="6"/>
      <c r="AK94" s="6"/>
      <c r="AL94" s="6"/>
      <c r="AM94" s="6"/>
      <c r="AN94" s="6"/>
      <c r="AO94" s="6"/>
      <c r="AP94" s="6"/>
      <c r="AQ94" s="6"/>
      <c r="AR94" s="6"/>
      <c r="AW94" s="6"/>
      <c r="BA94"/>
      <c r="BE94"/>
    </row>
    <row r="95" spans="1:57" ht="319">
      <c r="A95" s="152" t="s">
        <v>38</v>
      </c>
      <c r="B95" s="152" t="s">
        <v>47</v>
      </c>
      <c r="C95" s="165" t="s">
        <v>50</v>
      </c>
      <c r="D95" s="168">
        <v>8</v>
      </c>
      <c r="E95" s="510">
        <f t="shared" si="49"/>
        <v>0</v>
      </c>
      <c r="F95" s="508">
        <f t="shared" si="50"/>
        <v>0</v>
      </c>
      <c r="G95" s="508">
        <f t="shared" si="29"/>
        <v>3</v>
      </c>
      <c r="H95" s="508">
        <f t="shared" si="30"/>
        <v>2</v>
      </c>
      <c r="I95" s="508">
        <f t="shared" si="31"/>
        <v>2</v>
      </c>
      <c r="J95" s="508">
        <f t="shared" si="32"/>
        <v>0</v>
      </c>
      <c r="K95" s="509">
        <f t="shared" si="33"/>
        <v>1</v>
      </c>
      <c r="L95" s="508">
        <f t="shared" si="51"/>
        <v>2</v>
      </c>
      <c r="M95" s="508">
        <f t="shared" si="52"/>
        <v>0</v>
      </c>
      <c r="N95" s="508">
        <f t="shared" si="34"/>
        <v>10</v>
      </c>
      <c r="O95" s="508">
        <f t="shared" si="35"/>
        <v>2</v>
      </c>
      <c r="P95" s="508">
        <f t="shared" si="36"/>
        <v>2</v>
      </c>
      <c r="Q95" s="508">
        <f t="shared" si="37"/>
        <v>2</v>
      </c>
      <c r="R95" s="509">
        <f t="shared" si="38"/>
        <v>2</v>
      </c>
      <c r="S95" s="510">
        <f t="shared" si="53"/>
        <v>0</v>
      </c>
      <c r="T95" s="508">
        <f t="shared" si="54"/>
        <v>0</v>
      </c>
      <c r="U95" s="508">
        <f t="shared" si="39"/>
        <v>6</v>
      </c>
      <c r="V95" s="508">
        <f t="shared" si="40"/>
        <v>3</v>
      </c>
      <c r="W95" s="508">
        <f t="shared" si="41"/>
        <v>2</v>
      </c>
      <c r="X95" s="508">
        <f t="shared" si="42"/>
        <v>0</v>
      </c>
      <c r="Y95" s="509">
        <f t="shared" si="43"/>
        <v>1</v>
      </c>
      <c r="Z95" s="510">
        <f t="shared" si="55"/>
        <v>0</v>
      </c>
      <c r="AA95" s="508">
        <f t="shared" si="56"/>
        <v>0</v>
      </c>
      <c r="AB95" s="508">
        <f t="shared" si="44"/>
        <v>4</v>
      </c>
      <c r="AC95" s="508">
        <f t="shared" si="45"/>
        <v>0</v>
      </c>
      <c r="AD95" s="508">
        <f t="shared" si="46"/>
        <v>0</v>
      </c>
      <c r="AE95" s="508">
        <f t="shared" si="47"/>
        <v>0</v>
      </c>
      <c r="AF95" s="509">
        <f t="shared" si="48"/>
        <v>0</v>
      </c>
      <c r="AG95" s="6"/>
      <c r="AH95" s="6"/>
      <c r="AI95" s="6"/>
      <c r="AJ95" s="6"/>
      <c r="AK95" s="6"/>
      <c r="AL95" s="6"/>
      <c r="AM95" s="6"/>
      <c r="AN95" s="6"/>
      <c r="AO95" s="6"/>
      <c r="AP95" s="6"/>
      <c r="AQ95" s="6"/>
      <c r="AR95" s="6"/>
      <c r="AW95" s="6"/>
      <c r="BA95"/>
      <c r="BE95"/>
    </row>
    <row r="96" spans="1:57" ht="319">
      <c r="A96" s="152" t="s">
        <v>38</v>
      </c>
      <c r="B96" s="152" t="s">
        <v>51</v>
      </c>
      <c r="C96" s="165" t="s">
        <v>52</v>
      </c>
      <c r="D96" s="168">
        <v>9</v>
      </c>
      <c r="E96" s="510">
        <f t="shared" si="49"/>
        <v>0</v>
      </c>
      <c r="F96" s="508">
        <f t="shared" si="50"/>
        <v>0</v>
      </c>
      <c r="G96" s="508">
        <f t="shared" si="29"/>
        <v>2</v>
      </c>
      <c r="H96" s="508">
        <f t="shared" si="30"/>
        <v>0</v>
      </c>
      <c r="I96" s="508">
        <f t="shared" si="31"/>
        <v>2</v>
      </c>
      <c r="J96" s="508">
        <f t="shared" si="32"/>
        <v>2</v>
      </c>
      <c r="K96" s="509">
        <f t="shared" si="33"/>
        <v>2</v>
      </c>
      <c r="L96" s="508">
        <f t="shared" si="51"/>
        <v>0</v>
      </c>
      <c r="M96" s="508">
        <f t="shared" si="52"/>
        <v>0</v>
      </c>
      <c r="N96" s="508">
        <f t="shared" si="34"/>
        <v>13</v>
      </c>
      <c r="O96" s="508">
        <f t="shared" si="35"/>
        <v>5</v>
      </c>
      <c r="P96" s="508">
        <f t="shared" si="36"/>
        <v>2</v>
      </c>
      <c r="Q96" s="508">
        <f t="shared" si="37"/>
        <v>0</v>
      </c>
      <c r="R96" s="509">
        <f t="shared" si="38"/>
        <v>0</v>
      </c>
      <c r="S96" s="510">
        <f t="shared" si="53"/>
        <v>0</v>
      </c>
      <c r="T96" s="508">
        <f t="shared" si="54"/>
        <v>0</v>
      </c>
      <c r="U96" s="508">
        <f t="shared" si="39"/>
        <v>8</v>
      </c>
      <c r="V96" s="508">
        <f t="shared" si="40"/>
        <v>4</v>
      </c>
      <c r="W96" s="508">
        <f t="shared" si="41"/>
        <v>0</v>
      </c>
      <c r="X96" s="508">
        <f t="shared" si="42"/>
        <v>0</v>
      </c>
      <c r="Y96" s="509">
        <f t="shared" si="43"/>
        <v>0</v>
      </c>
      <c r="Z96" s="510">
        <f t="shared" si="55"/>
        <v>0</v>
      </c>
      <c r="AA96" s="508">
        <f t="shared" si="56"/>
        <v>0</v>
      </c>
      <c r="AB96" s="508">
        <f t="shared" si="44"/>
        <v>2</v>
      </c>
      <c r="AC96" s="508">
        <f t="shared" si="45"/>
        <v>2</v>
      </c>
      <c r="AD96" s="508">
        <f t="shared" si="46"/>
        <v>0</v>
      </c>
      <c r="AE96" s="508">
        <f t="shared" si="47"/>
        <v>0</v>
      </c>
      <c r="AF96" s="509">
        <f t="shared" si="48"/>
        <v>0</v>
      </c>
      <c r="AG96" s="6"/>
      <c r="AH96" s="6"/>
      <c r="AI96" s="6"/>
      <c r="AJ96" s="6"/>
      <c r="AK96" s="6"/>
      <c r="AL96" s="6"/>
      <c r="AM96" s="6"/>
      <c r="AN96" s="6"/>
      <c r="AO96" s="6"/>
      <c r="AP96" s="6"/>
      <c r="AQ96" s="6"/>
      <c r="AR96" s="6"/>
      <c r="AW96" s="6"/>
      <c r="BA96"/>
      <c r="BE96"/>
    </row>
    <row r="97" spans="1:57" ht="319">
      <c r="A97" s="152" t="s">
        <v>38</v>
      </c>
      <c r="B97" s="152" t="s">
        <v>51</v>
      </c>
      <c r="C97" s="165" t="s">
        <v>53</v>
      </c>
      <c r="D97" s="168">
        <v>10</v>
      </c>
      <c r="E97" s="510">
        <f t="shared" si="49"/>
        <v>0</v>
      </c>
      <c r="F97" s="508">
        <f t="shared" si="50"/>
        <v>7</v>
      </c>
      <c r="G97" s="508">
        <f t="shared" si="29"/>
        <v>2</v>
      </c>
      <c r="H97" s="508">
        <f t="shared" si="30"/>
        <v>0</v>
      </c>
      <c r="I97" s="508">
        <f t="shared" si="31"/>
        <v>0</v>
      </c>
      <c r="J97" s="508">
        <f t="shared" si="32"/>
        <v>0</v>
      </c>
      <c r="K97" s="509">
        <f t="shared" si="33"/>
        <v>0</v>
      </c>
      <c r="L97" s="508">
        <f t="shared" si="51"/>
        <v>0</v>
      </c>
      <c r="M97" s="508">
        <f t="shared" si="52"/>
        <v>19</v>
      </c>
      <c r="N97" s="508">
        <f t="shared" si="34"/>
        <v>0</v>
      </c>
      <c r="O97" s="508">
        <f t="shared" si="35"/>
        <v>0</v>
      </c>
      <c r="P97" s="508">
        <f t="shared" si="36"/>
        <v>0</v>
      </c>
      <c r="Q97" s="508">
        <f t="shared" si="37"/>
        <v>0</v>
      </c>
      <c r="R97" s="509">
        <f t="shared" si="38"/>
        <v>0</v>
      </c>
      <c r="S97" s="510">
        <f t="shared" si="53"/>
        <v>0</v>
      </c>
      <c r="T97" s="508">
        <f t="shared" si="54"/>
        <v>0</v>
      </c>
      <c r="U97" s="508">
        <f t="shared" si="39"/>
        <v>10</v>
      </c>
      <c r="V97" s="508">
        <f t="shared" si="40"/>
        <v>2</v>
      </c>
      <c r="W97" s="508">
        <f t="shared" si="41"/>
        <v>0</v>
      </c>
      <c r="X97" s="508">
        <f t="shared" si="42"/>
        <v>0</v>
      </c>
      <c r="Y97" s="509">
        <f t="shared" si="43"/>
        <v>0</v>
      </c>
      <c r="Z97" s="510">
        <f t="shared" si="55"/>
        <v>0</v>
      </c>
      <c r="AA97" s="508">
        <f t="shared" si="56"/>
        <v>0</v>
      </c>
      <c r="AB97" s="508">
        <f t="shared" si="44"/>
        <v>2</v>
      </c>
      <c r="AC97" s="508">
        <f t="shared" si="45"/>
        <v>2</v>
      </c>
      <c r="AD97" s="508">
        <f t="shared" si="46"/>
        <v>0</v>
      </c>
      <c r="AE97" s="508">
        <f t="shared" si="47"/>
        <v>0</v>
      </c>
      <c r="AF97" s="509">
        <f t="shared" si="48"/>
        <v>0</v>
      </c>
      <c r="AG97" s="6"/>
      <c r="AH97" s="6"/>
      <c r="AI97" s="6"/>
      <c r="AJ97" s="6"/>
      <c r="AK97" s="6"/>
      <c r="AL97" s="6"/>
      <c r="AM97" s="6"/>
      <c r="AN97" s="6"/>
      <c r="AO97" s="6"/>
      <c r="AP97" s="6"/>
      <c r="AQ97" s="6"/>
      <c r="AR97" s="6"/>
      <c r="AW97" s="6"/>
      <c r="BA97"/>
      <c r="BE97"/>
    </row>
    <row r="98" spans="1:57" ht="319">
      <c r="A98" s="152" t="s">
        <v>38</v>
      </c>
      <c r="B98" s="152" t="s">
        <v>54</v>
      </c>
      <c r="C98" s="165" t="s">
        <v>55</v>
      </c>
      <c r="D98" s="168">
        <v>11</v>
      </c>
      <c r="E98" s="510">
        <f t="shared" si="49"/>
        <v>0</v>
      </c>
      <c r="F98" s="508">
        <f t="shared" si="50"/>
        <v>2</v>
      </c>
      <c r="G98" s="508">
        <f t="shared" si="29"/>
        <v>0</v>
      </c>
      <c r="H98" s="508">
        <f t="shared" si="30"/>
        <v>0</v>
      </c>
      <c r="I98" s="508">
        <f t="shared" si="31"/>
        <v>2</v>
      </c>
      <c r="J98" s="508">
        <f t="shared" si="32"/>
        <v>3</v>
      </c>
      <c r="K98" s="509">
        <f t="shared" si="33"/>
        <v>1</v>
      </c>
      <c r="L98" s="508">
        <f t="shared" si="51"/>
        <v>0</v>
      </c>
      <c r="M98" s="508">
        <f t="shared" si="52"/>
        <v>1</v>
      </c>
      <c r="N98" s="508">
        <f t="shared" si="34"/>
        <v>6</v>
      </c>
      <c r="O98" s="508">
        <f t="shared" si="35"/>
        <v>9</v>
      </c>
      <c r="P98" s="508">
        <f t="shared" si="36"/>
        <v>4</v>
      </c>
      <c r="Q98" s="508">
        <f t="shared" si="37"/>
        <v>1</v>
      </c>
      <c r="R98" s="509">
        <f t="shared" si="38"/>
        <v>0</v>
      </c>
      <c r="S98" s="510">
        <f t="shared" si="53"/>
        <v>2</v>
      </c>
      <c r="T98" s="508">
        <f t="shared" si="54"/>
        <v>6</v>
      </c>
      <c r="U98" s="508">
        <f t="shared" si="39"/>
        <v>1</v>
      </c>
      <c r="V98" s="508">
        <f t="shared" si="40"/>
        <v>2</v>
      </c>
      <c r="W98" s="508">
        <f t="shared" si="41"/>
        <v>1</v>
      </c>
      <c r="X98" s="508">
        <f t="shared" si="42"/>
        <v>0</v>
      </c>
      <c r="Y98" s="509">
        <f t="shared" si="43"/>
        <v>0</v>
      </c>
      <c r="Z98" s="510">
        <f t="shared" si="55"/>
        <v>0</v>
      </c>
      <c r="AA98" s="508">
        <f t="shared" si="56"/>
        <v>0</v>
      </c>
      <c r="AB98" s="508">
        <f t="shared" si="44"/>
        <v>4</v>
      </c>
      <c r="AC98" s="508">
        <f t="shared" si="45"/>
        <v>0</v>
      </c>
      <c r="AD98" s="508">
        <f t="shared" si="46"/>
        <v>0</v>
      </c>
      <c r="AE98" s="508">
        <f t="shared" si="47"/>
        <v>0</v>
      </c>
      <c r="AF98" s="509">
        <f t="shared" si="48"/>
        <v>0</v>
      </c>
      <c r="AG98" s="6"/>
      <c r="AH98" s="6"/>
      <c r="AI98" s="6"/>
      <c r="AJ98" s="6"/>
      <c r="AK98" s="6"/>
      <c r="AL98" s="6"/>
      <c r="AM98" s="6"/>
      <c r="AN98" s="6"/>
      <c r="AO98" s="6"/>
      <c r="AP98" s="6"/>
      <c r="AQ98" s="6"/>
      <c r="AR98" s="6"/>
      <c r="AW98" s="6"/>
      <c r="BA98"/>
      <c r="BE98"/>
    </row>
    <row r="99" spans="1:57" ht="319">
      <c r="A99" s="152" t="s">
        <v>38</v>
      </c>
      <c r="B99" s="152" t="s">
        <v>54</v>
      </c>
      <c r="C99" s="165" t="s">
        <v>56</v>
      </c>
      <c r="D99" s="168">
        <v>12</v>
      </c>
      <c r="E99" s="510">
        <f t="shared" si="49"/>
        <v>4</v>
      </c>
      <c r="F99" s="508">
        <f t="shared" si="50"/>
        <v>0</v>
      </c>
      <c r="G99" s="508">
        <f t="shared" si="29"/>
        <v>2</v>
      </c>
      <c r="H99" s="508">
        <f t="shared" si="30"/>
        <v>1</v>
      </c>
      <c r="I99" s="508">
        <f t="shared" si="31"/>
        <v>1</v>
      </c>
      <c r="J99" s="508">
        <f t="shared" si="32"/>
        <v>0</v>
      </c>
      <c r="K99" s="509">
        <f t="shared" si="33"/>
        <v>0</v>
      </c>
      <c r="L99" s="508">
        <f t="shared" si="51"/>
        <v>20</v>
      </c>
      <c r="M99" s="508">
        <f t="shared" si="52"/>
        <v>0</v>
      </c>
      <c r="N99" s="508">
        <f t="shared" si="34"/>
        <v>0</v>
      </c>
      <c r="O99" s="508">
        <f t="shared" si="35"/>
        <v>0</v>
      </c>
      <c r="P99" s="508">
        <f t="shared" si="36"/>
        <v>0</v>
      </c>
      <c r="Q99" s="508">
        <f t="shared" si="37"/>
        <v>0</v>
      </c>
      <c r="R99" s="509">
        <f t="shared" si="38"/>
        <v>0</v>
      </c>
      <c r="S99" s="510">
        <f t="shared" si="53"/>
        <v>12</v>
      </c>
      <c r="T99" s="508">
        <f t="shared" si="54"/>
        <v>0</v>
      </c>
      <c r="U99" s="508">
        <f t="shared" si="39"/>
        <v>0</v>
      </c>
      <c r="V99" s="508">
        <f t="shared" si="40"/>
        <v>0</v>
      </c>
      <c r="W99" s="508">
        <f t="shared" si="41"/>
        <v>0</v>
      </c>
      <c r="X99" s="508">
        <f t="shared" si="42"/>
        <v>0</v>
      </c>
      <c r="Y99" s="509">
        <f t="shared" si="43"/>
        <v>0</v>
      </c>
      <c r="Z99" s="510">
        <f t="shared" si="55"/>
        <v>4</v>
      </c>
      <c r="AA99" s="508">
        <f t="shared" si="56"/>
        <v>0</v>
      </c>
      <c r="AB99" s="508">
        <f t="shared" si="44"/>
        <v>0</v>
      </c>
      <c r="AC99" s="508">
        <f t="shared" si="45"/>
        <v>0</v>
      </c>
      <c r="AD99" s="508">
        <f t="shared" si="46"/>
        <v>0</v>
      </c>
      <c r="AE99" s="508">
        <f t="shared" si="47"/>
        <v>0</v>
      </c>
      <c r="AF99" s="509">
        <f t="shared" si="48"/>
        <v>0</v>
      </c>
      <c r="AG99" s="6"/>
      <c r="AH99" s="6"/>
      <c r="AI99" s="6"/>
      <c r="AJ99" s="6"/>
      <c r="AK99" s="6"/>
      <c r="AL99" s="6"/>
      <c r="AM99" s="6"/>
      <c r="AN99" s="6"/>
      <c r="AO99" s="6"/>
      <c r="AP99" s="6"/>
      <c r="AQ99" s="6"/>
      <c r="AR99" s="6"/>
      <c r="AW99" s="6"/>
      <c r="BA99"/>
      <c r="BE99"/>
    </row>
    <row r="100" spans="1:57" ht="319">
      <c r="A100" s="152" t="s">
        <v>38</v>
      </c>
      <c r="B100" s="152" t="s">
        <v>54</v>
      </c>
      <c r="C100" s="165" t="s">
        <v>57</v>
      </c>
      <c r="D100" s="168">
        <v>13</v>
      </c>
      <c r="E100" s="510">
        <f t="shared" si="49"/>
        <v>8</v>
      </c>
      <c r="F100" s="508">
        <f t="shared" si="50"/>
        <v>1</v>
      </c>
      <c r="G100" s="508">
        <f t="shared" si="29"/>
        <v>0</v>
      </c>
      <c r="H100" s="508">
        <f t="shared" si="30"/>
        <v>0</v>
      </c>
      <c r="I100" s="508">
        <f t="shared" si="31"/>
        <v>0</v>
      </c>
      <c r="J100" s="508">
        <f t="shared" si="32"/>
        <v>0</v>
      </c>
      <c r="K100" s="509">
        <f t="shared" si="33"/>
        <v>0</v>
      </c>
      <c r="L100" s="508">
        <f t="shared" si="51"/>
        <v>0</v>
      </c>
      <c r="M100" s="508">
        <f t="shared" si="52"/>
        <v>19</v>
      </c>
      <c r="N100" s="508">
        <f t="shared" si="34"/>
        <v>0</v>
      </c>
      <c r="O100" s="508">
        <f t="shared" si="35"/>
        <v>0</v>
      </c>
      <c r="P100" s="508">
        <f t="shared" si="36"/>
        <v>0</v>
      </c>
      <c r="Q100" s="508">
        <f t="shared" si="37"/>
        <v>0</v>
      </c>
      <c r="R100" s="509">
        <f t="shared" si="38"/>
        <v>0</v>
      </c>
      <c r="S100" s="510">
        <f t="shared" si="53"/>
        <v>12</v>
      </c>
      <c r="T100" s="508">
        <f t="shared" si="54"/>
        <v>0</v>
      </c>
      <c r="U100" s="508">
        <f t="shared" si="39"/>
        <v>0</v>
      </c>
      <c r="V100" s="508">
        <f t="shared" si="40"/>
        <v>0</v>
      </c>
      <c r="W100" s="508">
        <f t="shared" si="41"/>
        <v>0</v>
      </c>
      <c r="X100" s="508">
        <f t="shared" si="42"/>
        <v>0</v>
      </c>
      <c r="Y100" s="509">
        <f t="shared" si="43"/>
        <v>0</v>
      </c>
      <c r="Z100" s="510">
        <f t="shared" si="55"/>
        <v>4</v>
      </c>
      <c r="AA100" s="508">
        <f t="shared" si="56"/>
        <v>0</v>
      </c>
      <c r="AB100" s="508">
        <f t="shared" si="44"/>
        <v>0</v>
      </c>
      <c r="AC100" s="508">
        <f t="shared" si="45"/>
        <v>0</v>
      </c>
      <c r="AD100" s="508">
        <f t="shared" si="46"/>
        <v>0</v>
      </c>
      <c r="AE100" s="508">
        <f t="shared" si="47"/>
        <v>0</v>
      </c>
      <c r="AF100" s="509">
        <f t="shared" si="48"/>
        <v>0</v>
      </c>
      <c r="AG100" s="6"/>
      <c r="AH100" s="6"/>
      <c r="AI100" s="6"/>
      <c r="AJ100" s="6"/>
      <c r="AK100" s="6"/>
      <c r="AL100" s="6"/>
      <c r="AM100" s="6"/>
      <c r="AN100" s="6"/>
      <c r="AO100" s="6"/>
      <c r="AP100" s="6"/>
      <c r="AQ100" s="6"/>
      <c r="AR100" s="6"/>
      <c r="AW100" s="6"/>
      <c r="BA100"/>
      <c r="BE100"/>
    </row>
    <row r="101" spans="1:57" ht="319">
      <c r="A101" s="152" t="s">
        <v>38</v>
      </c>
      <c r="B101" s="152" t="s">
        <v>54</v>
      </c>
      <c r="C101" s="165" t="s">
        <v>58</v>
      </c>
      <c r="D101" s="168">
        <v>14</v>
      </c>
      <c r="E101" s="510">
        <f t="shared" si="49"/>
        <v>8</v>
      </c>
      <c r="F101" s="508">
        <f t="shared" si="50"/>
        <v>1</v>
      </c>
      <c r="G101" s="508">
        <f t="shared" si="29"/>
        <v>0</v>
      </c>
      <c r="H101" s="508">
        <f t="shared" si="30"/>
        <v>0</v>
      </c>
      <c r="I101" s="508">
        <f t="shared" si="31"/>
        <v>0</v>
      </c>
      <c r="J101" s="508">
        <f t="shared" si="32"/>
        <v>0</v>
      </c>
      <c r="K101" s="509">
        <f t="shared" si="33"/>
        <v>0</v>
      </c>
      <c r="L101" s="508">
        <f t="shared" si="51"/>
        <v>0</v>
      </c>
      <c r="M101" s="508">
        <f t="shared" si="52"/>
        <v>19</v>
      </c>
      <c r="N101" s="508">
        <f t="shared" si="34"/>
        <v>0</v>
      </c>
      <c r="O101" s="508">
        <f t="shared" si="35"/>
        <v>0</v>
      </c>
      <c r="P101" s="508">
        <f t="shared" si="36"/>
        <v>0</v>
      </c>
      <c r="Q101" s="508">
        <f t="shared" si="37"/>
        <v>0</v>
      </c>
      <c r="R101" s="509">
        <f t="shared" si="38"/>
        <v>0</v>
      </c>
      <c r="S101" s="510">
        <f t="shared" si="53"/>
        <v>12</v>
      </c>
      <c r="T101" s="508">
        <f t="shared" si="54"/>
        <v>0</v>
      </c>
      <c r="U101" s="508">
        <f t="shared" si="39"/>
        <v>0</v>
      </c>
      <c r="V101" s="508">
        <f t="shared" si="40"/>
        <v>0</v>
      </c>
      <c r="W101" s="508">
        <f t="shared" si="41"/>
        <v>0</v>
      </c>
      <c r="X101" s="508">
        <f t="shared" si="42"/>
        <v>0</v>
      </c>
      <c r="Y101" s="509">
        <f t="shared" si="43"/>
        <v>0</v>
      </c>
      <c r="Z101" s="510">
        <f t="shared" si="55"/>
        <v>4</v>
      </c>
      <c r="AA101" s="508">
        <f t="shared" si="56"/>
        <v>0</v>
      </c>
      <c r="AB101" s="508">
        <f t="shared" si="44"/>
        <v>0</v>
      </c>
      <c r="AC101" s="508">
        <f t="shared" si="45"/>
        <v>0</v>
      </c>
      <c r="AD101" s="508">
        <f t="shared" si="46"/>
        <v>0</v>
      </c>
      <c r="AE101" s="508">
        <f t="shared" si="47"/>
        <v>0</v>
      </c>
      <c r="AF101" s="509">
        <f t="shared" si="48"/>
        <v>0</v>
      </c>
      <c r="AG101" s="6"/>
      <c r="AH101" s="6"/>
      <c r="AI101" s="6"/>
      <c r="AJ101" s="6"/>
      <c r="AK101" s="6"/>
      <c r="AL101" s="6"/>
      <c r="AM101" s="6"/>
      <c r="AN101" s="6"/>
      <c r="AO101" s="6"/>
      <c r="AP101" s="6"/>
      <c r="AQ101" s="6"/>
      <c r="AR101" s="6"/>
      <c r="AW101" s="6"/>
      <c r="BA101"/>
      <c r="BE101"/>
    </row>
    <row r="102" spans="1:57" ht="319">
      <c r="A102" s="152" t="s">
        <v>38</v>
      </c>
      <c r="B102" s="152" t="s">
        <v>54</v>
      </c>
      <c r="C102" s="165" t="s">
        <v>59</v>
      </c>
      <c r="D102" s="168">
        <v>15</v>
      </c>
      <c r="E102" s="510">
        <f t="shared" si="49"/>
        <v>4</v>
      </c>
      <c r="F102" s="508">
        <f t="shared" si="50"/>
        <v>0</v>
      </c>
      <c r="G102" s="508">
        <f t="shared" si="29"/>
        <v>2</v>
      </c>
      <c r="H102" s="508">
        <f t="shared" si="30"/>
        <v>2</v>
      </c>
      <c r="I102" s="508">
        <f t="shared" si="31"/>
        <v>0</v>
      </c>
      <c r="J102" s="508">
        <f t="shared" si="32"/>
        <v>0</v>
      </c>
      <c r="K102" s="509">
        <f t="shared" si="33"/>
        <v>0</v>
      </c>
      <c r="L102" s="508">
        <f t="shared" si="51"/>
        <v>0</v>
      </c>
      <c r="M102" s="508">
        <f t="shared" si="52"/>
        <v>16</v>
      </c>
      <c r="N102" s="508">
        <f t="shared" si="34"/>
        <v>4</v>
      </c>
      <c r="O102" s="508">
        <f t="shared" si="35"/>
        <v>0</v>
      </c>
      <c r="P102" s="508">
        <f t="shared" si="36"/>
        <v>0</v>
      </c>
      <c r="Q102" s="508">
        <f t="shared" si="37"/>
        <v>0</v>
      </c>
      <c r="R102" s="509">
        <f t="shared" si="38"/>
        <v>0</v>
      </c>
      <c r="S102" s="510">
        <f t="shared" si="53"/>
        <v>12</v>
      </c>
      <c r="T102" s="508">
        <f t="shared" si="54"/>
        <v>0</v>
      </c>
      <c r="U102" s="508">
        <f t="shared" si="39"/>
        <v>0</v>
      </c>
      <c r="V102" s="508">
        <f t="shared" si="40"/>
        <v>0</v>
      </c>
      <c r="W102" s="508">
        <f t="shared" si="41"/>
        <v>0</v>
      </c>
      <c r="X102" s="508">
        <f t="shared" si="42"/>
        <v>0</v>
      </c>
      <c r="Y102" s="509">
        <f t="shared" si="43"/>
        <v>0</v>
      </c>
      <c r="Z102" s="510">
        <f t="shared" si="55"/>
        <v>4</v>
      </c>
      <c r="AA102" s="508">
        <f t="shared" si="56"/>
        <v>0</v>
      </c>
      <c r="AB102" s="508">
        <f t="shared" si="44"/>
        <v>0</v>
      </c>
      <c r="AC102" s="508">
        <f t="shared" si="45"/>
        <v>0</v>
      </c>
      <c r="AD102" s="508">
        <f t="shared" si="46"/>
        <v>0</v>
      </c>
      <c r="AE102" s="508">
        <f t="shared" si="47"/>
        <v>0</v>
      </c>
      <c r="AF102" s="509">
        <f t="shared" si="48"/>
        <v>0</v>
      </c>
      <c r="AG102" s="6"/>
      <c r="AH102" s="6"/>
      <c r="AI102" s="6"/>
      <c r="AJ102" s="6"/>
      <c r="AK102" s="6"/>
      <c r="AL102" s="6"/>
      <c r="AM102" s="6"/>
      <c r="AN102" s="6"/>
      <c r="AO102" s="6"/>
      <c r="AP102" s="6"/>
      <c r="AQ102" s="6"/>
      <c r="AR102" s="6"/>
      <c r="AW102" s="6"/>
      <c r="BA102"/>
      <c r="BE102"/>
    </row>
    <row r="103" spans="1:57" ht="116">
      <c r="A103" s="152" t="s">
        <v>60</v>
      </c>
      <c r="B103" s="152" t="s">
        <v>39</v>
      </c>
      <c r="C103" s="165" t="s">
        <v>61</v>
      </c>
      <c r="D103" s="168">
        <v>16</v>
      </c>
      <c r="E103" s="510">
        <f t="shared" si="49"/>
        <v>6</v>
      </c>
      <c r="F103" s="508">
        <f t="shared" si="50"/>
        <v>0</v>
      </c>
      <c r="G103" s="508">
        <f t="shared" si="29"/>
        <v>0</v>
      </c>
      <c r="H103" s="508">
        <f t="shared" si="30"/>
        <v>0</v>
      </c>
      <c r="I103" s="508">
        <f t="shared" si="31"/>
        <v>2</v>
      </c>
      <c r="J103" s="508">
        <f t="shared" si="32"/>
        <v>0</v>
      </c>
      <c r="K103" s="509">
        <f t="shared" si="33"/>
        <v>0</v>
      </c>
      <c r="L103" s="508">
        <f t="shared" si="51"/>
        <v>0</v>
      </c>
      <c r="M103" s="508">
        <f t="shared" si="52"/>
        <v>0</v>
      </c>
      <c r="N103" s="508">
        <f t="shared" si="34"/>
        <v>17</v>
      </c>
      <c r="O103" s="508">
        <f t="shared" si="35"/>
        <v>3</v>
      </c>
      <c r="P103" s="508">
        <f t="shared" si="36"/>
        <v>0</v>
      </c>
      <c r="Q103" s="508">
        <f t="shared" si="37"/>
        <v>0</v>
      </c>
      <c r="R103" s="509">
        <f t="shared" si="38"/>
        <v>0</v>
      </c>
      <c r="S103" s="510">
        <f t="shared" si="53"/>
        <v>0</v>
      </c>
      <c r="T103" s="508">
        <f t="shared" si="54"/>
        <v>0</v>
      </c>
      <c r="U103" s="508">
        <f t="shared" si="39"/>
        <v>10</v>
      </c>
      <c r="V103" s="508">
        <f t="shared" si="40"/>
        <v>2</v>
      </c>
      <c r="W103" s="508">
        <f t="shared" si="41"/>
        <v>0</v>
      </c>
      <c r="X103" s="508">
        <f t="shared" si="42"/>
        <v>0</v>
      </c>
      <c r="Y103" s="509">
        <f t="shared" si="43"/>
        <v>0</v>
      </c>
      <c r="Z103" s="510">
        <f t="shared" si="55"/>
        <v>0</v>
      </c>
      <c r="AA103" s="508">
        <f t="shared" si="56"/>
        <v>0</v>
      </c>
      <c r="AB103" s="508">
        <f t="shared" si="44"/>
        <v>4</v>
      </c>
      <c r="AC103" s="508">
        <f t="shared" si="45"/>
        <v>0</v>
      </c>
      <c r="AD103" s="508">
        <f t="shared" si="46"/>
        <v>0</v>
      </c>
      <c r="AE103" s="508">
        <f t="shared" si="47"/>
        <v>0</v>
      </c>
      <c r="AF103" s="509">
        <f t="shared" si="48"/>
        <v>0</v>
      </c>
      <c r="AG103" s="6"/>
      <c r="AH103" s="6"/>
      <c r="AI103" s="6"/>
      <c r="AJ103" s="6"/>
      <c r="AK103" s="6"/>
      <c r="AL103" s="6"/>
      <c r="AM103" s="6"/>
      <c r="AN103" s="6"/>
      <c r="AO103" s="6"/>
      <c r="AP103" s="6"/>
      <c r="AQ103" s="6"/>
      <c r="AR103" s="6"/>
      <c r="AW103" s="6"/>
      <c r="BA103"/>
      <c r="BE103"/>
    </row>
    <row r="104" spans="1:57" ht="116">
      <c r="A104" s="152" t="s">
        <v>60</v>
      </c>
      <c r="B104" s="152" t="s">
        <v>39</v>
      </c>
      <c r="C104" s="165" t="s">
        <v>62</v>
      </c>
      <c r="D104" s="168">
        <v>17</v>
      </c>
      <c r="E104" s="510">
        <f t="shared" si="49"/>
        <v>4</v>
      </c>
      <c r="F104" s="508">
        <f t="shared" si="50"/>
        <v>0</v>
      </c>
      <c r="G104" s="508">
        <f t="shared" si="29"/>
        <v>4</v>
      </c>
      <c r="H104" s="508">
        <f t="shared" si="30"/>
        <v>0</v>
      </c>
      <c r="I104" s="508">
        <f t="shared" si="31"/>
        <v>0</v>
      </c>
      <c r="J104" s="508">
        <f t="shared" si="32"/>
        <v>0</v>
      </c>
      <c r="K104" s="509">
        <f t="shared" si="33"/>
        <v>0</v>
      </c>
      <c r="L104" s="508">
        <f t="shared" si="51"/>
        <v>0</v>
      </c>
      <c r="M104" s="508">
        <f t="shared" si="52"/>
        <v>0</v>
      </c>
      <c r="N104" s="508">
        <f t="shared" si="34"/>
        <v>17</v>
      </c>
      <c r="O104" s="508">
        <f t="shared" si="35"/>
        <v>3</v>
      </c>
      <c r="P104" s="508">
        <f t="shared" si="36"/>
        <v>0</v>
      </c>
      <c r="Q104" s="508">
        <f t="shared" si="37"/>
        <v>0</v>
      </c>
      <c r="R104" s="509">
        <f t="shared" si="38"/>
        <v>0</v>
      </c>
      <c r="S104" s="510">
        <f t="shared" si="53"/>
        <v>0</v>
      </c>
      <c r="T104" s="508">
        <f t="shared" si="54"/>
        <v>0</v>
      </c>
      <c r="U104" s="508">
        <f t="shared" si="39"/>
        <v>10</v>
      </c>
      <c r="V104" s="508">
        <f t="shared" si="40"/>
        <v>2</v>
      </c>
      <c r="W104" s="508">
        <f t="shared" si="41"/>
        <v>0</v>
      </c>
      <c r="X104" s="508">
        <f t="shared" si="42"/>
        <v>0</v>
      </c>
      <c r="Y104" s="509">
        <f t="shared" si="43"/>
        <v>0</v>
      </c>
      <c r="Z104" s="510">
        <f t="shared" si="55"/>
        <v>0</v>
      </c>
      <c r="AA104" s="508">
        <f t="shared" si="56"/>
        <v>0</v>
      </c>
      <c r="AB104" s="508">
        <f t="shared" si="44"/>
        <v>4</v>
      </c>
      <c r="AC104" s="508">
        <f t="shared" si="45"/>
        <v>0</v>
      </c>
      <c r="AD104" s="508">
        <f t="shared" si="46"/>
        <v>0</v>
      </c>
      <c r="AE104" s="508">
        <f t="shared" si="47"/>
        <v>0</v>
      </c>
      <c r="AF104" s="509">
        <f t="shared" si="48"/>
        <v>0</v>
      </c>
      <c r="AG104" s="6"/>
      <c r="AH104" s="6"/>
      <c r="AI104" s="6"/>
      <c r="AJ104" s="6"/>
      <c r="AK104" s="6"/>
      <c r="AL104" s="6"/>
      <c r="AM104" s="6"/>
      <c r="AN104" s="6"/>
      <c r="AO104" s="6"/>
      <c r="AP104" s="6"/>
      <c r="AQ104" s="6"/>
      <c r="AR104" s="6"/>
      <c r="AW104" s="6"/>
      <c r="BA104"/>
      <c r="BE104"/>
    </row>
    <row r="105" spans="1:57" ht="116">
      <c r="A105" s="152" t="s">
        <v>60</v>
      </c>
      <c r="B105" s="152" t="s">
        <v>39</v>
      </c>
      <c r="C105" s="165" t="s">
        <v>62</v>
      </c>
      <c r="D105" s="168">
        <v>18</v>
      </c>
      <c r="E105" s="510">
        <f t="shared" si="49"/>
        <v>8</v>
      </c>
      <c r="F105" s="508">
        <f t="shared" si="50"/>
        <v>0</v>
      </c>
      <c r="G105" s="508">
        <f t="shared" si="29"/>
        <v>0</v>
      </c>
      <c r="H105" s="508">
        <f t="shared" si="30"/>
        <v>0</v>
      </c>
      <c r="I105" s="508">
        <f t="shared" si="31"/>
        <v>0</v>
      </c>
      <c r="J105" s="508">
        <f t="shared" si="32"/>
        <v>0</v>
      </c>
      <c r="K105" s="509">
        <f t="shared" si="33"/>
        <v>0</v>
      </c>
      <c r="L105" s="508">
        <f t="shared" si="51"/>
        <v>0</v>
      </c>
      <c r="M105" s="508">
        <f t="shared" si="52"/>
        <v>0</v>
      </c>
      <c r="N105" s="508">
        <f t="shared" si="34"/>
        <v>17</v>
      </c>
      <c r="O105" s="508">
        <f t="shared" si="35"/>
        <v>3</v>
      </c>
      <c r="P105" s="508">
        <f t="shared" si="36"/>
        <v>0</v>
      </c>
      <c r="Q105" s="508">
        <f t="shared" si="37"/>
        <v>0</v>
      </c>
      <c r="R105" s="509">
        <f t="shared" si="38"/>
        <v>0</v>
      </c>
      <c r="S105" s="510">
        <f t="shared" si="53"/>
        <v>0</v>
      </c>
      <c r="T105" s="508">
        <f t="shared" si="54"/>
        <v>0</v>
      </c>
      <c r="U105" s="508">
        <f t="shared" si="39"/>
        <v>10</v>
      </c>
      <c r="V105" s="508">
        <f t="shared" si="40"/>
        <v>2</v>
      </c>
      <c r="W105" s="508">
        <f t="shared" si="41"/>
        <v>0</v>
      </c>
      <c r="X105" s="508">
        <f t="shared" si="42"/>
        <v>0</v>
      </c>
      <c r="Y105" s="509">
        <f t="shared" si="43"/>
        <v>0</v>
      </c>
      <c r="Z105" s="510">
        <f t="shared" si="55"/>
        <v>0</v>
      </c>
      <c r="AA105" s="508">
        <f t="shared" si="56"/>
        <v>0</v>
      </c>
      <c r="AB105" s="508">
        <f t="shared" si="44"/>
        <v>4</v>
      </c>
      <c r="AC105" s="508">
        <f t="shared" si="45"/>
        <v>0</v>
      </c>
      <c r="AD105" s="508">
        <f t="shared" si="46"/>
        <v>0</v>
      </c>
      <c r="AE105" s="508">
        <f t="shared" si="47"/>
        <v>0</v>
      </c>
      <c r="AF105" s="509">
        <f t="shared" si="48"/>
        <v>0</v>
      </c>
      <c r="AG105" s="6"/>
      <c r="AH105" s="6"/>
      <c r="AI105" s="6"/>
      <c r="AJ105" s="6"/>
      <c r="AK105" s="6"/>
      <c r="AL105" s="6"/>
      <c r="AM105" s="6"/>
      <c r="AN105" s="6"/>
      <c r="AO105" s="6"/>
      <c r="AP105" s="6"/>
      <c r="AQ105" s="6"/>
      <c r="AR105" s="6"/>
      <c r="AW105" s="6"/>
      <c r="BA105"/>
      <c r="BE105"/>
    </row>
    <row r="106" spans="1:57" ht="116">
      <c r="A106" s="152" t="s">
        <v>60</v>
      </c>
      <c r="B106" s="152" t="s">
        <v>39</v>
      </c>
      <c r="C106" s="165" t="s">
        <v>64</v>
      </c>
      <c r="D106" s="168">
        <v>19</v>
      </c>
      <c r="E106" s="510">
        <f t="shared" si="49"/>
        <v>0</v>
      </c>
      <c r="F106" s="508">
        <f t="shared" si="50"/>
        <v>6</v>
      </c>
      <c r="G106" s="508">
        <f t="shared" si="29"/>
        <v>1</v>
      </c>
      <c r="H106" s="508">
        <f t="shared" si="30"/>
        <v>1</v>
      </c>
      <c r="I106" s="508">
        <f t="shared" si="31"/>
        <v>0</v>
      </c>
      <c r="J106" s="508">
        <f t="shared" si="32"/>
        <v>0</v>
      </c>
      <c r="K106" s="509">
        <f t="shared" si="33"/>
        <v>0</v>
      </c>
      <c r="L106" s="508">
        <f t="shared" si="51"/>
        <v>6</v>
      </c>
      <c r="M106" s="508">
        <f t="shared" si="52"/>
        <v>14</v>
      </c>
      <c r="N106" s="508">
        <f t="shared" si="34"/>
        <v>0</v>
      </c>
      <c r="O106" s="508">
        <f t="shared" si="35"/>
        <v>0</v>
      </c>
      <c r="P106" s="508">
        <f t="shared" si="36"/>
        <v>0</v>
      </c>
      <c r="Q106" s="508">
        <f t="shared" si="37"/>
        <v>0</v>
      </c>
      <c r="R106" s="509">
        <f t="shared" si="38"/>
        <v>0</v>
      </c>
      <c r="S106" s="510">
        <f t="shared" si="53"/>
        <v>0</v>
      </c>
      <c r="T106" s="508">
        <f t="shared" si="54"/>
        <v>12</v>
      </c>
      <c r="U106" s="508">
        <f t="shared" si="39"/>
        <v>0</v>
      </c>
      <c r="V106" s="508">
        <f t="shared" si="40"/>
        <v>0</v>
      </c>
      <c r="W106" s="508">
        <f t="shared" si="41"/>
        <v>0</v>
      </c>
      <c r="X106" s="508">
        <f t="shared" si="42"/>
        <v>0</v>
      </c>
      <c r="Y106" s="509">
        <f t="shared" si="43"/>
        <v>0</v>
      </c>
      <c r="Z106" s="510">
        <f t="shared" si="55"/>
        <v>2</v>
      </c>
      <c r="AA106" s="508">
        <f t="shared" si="56"/>
        <v>2</v>
      </c>
      <c r="AB106" s="508">
        <f t="shared" si="44"/>
        <v>0</v>
      </c>
      <c r="AC106" s="508">
        <f t="shared" si="45"/>
        <v>0</v>
      </c>
      <c r="AD106" s="508">
        <f t="shared" si="46"/>
        <v>0</v>
      </c>
      <c r="AE106" s="508">
        <f t="shared" si="47"/>
        <v>0</v>
      </c>
      <c r="AF106" s="509">
        <f t="shared" si="48"/>
        <v>0</v>
      </c>
      <c r="AG106" s="6"/>
      <c r="AH106" s="6"/>
      <c r="AI106" s="6"/>
      <c r="AJ106" s="6"/>
      <c r="AK106" s="6"/>
      <c r="AL106" s="6"/>
      <c r="AM106" s="6"/>
      <c r="AN106" s="6"/>
      <c r="AO106" s="6"/>
      <c r="AP106" s="6"/>
      <c r="AQ106" s="6"/>
      <c r="AR106" s="6"/>
      <c r="AW106" s="6"/>
      <c r="BA106"/>
      <c r="BE106"/>
    </row>
    <row r="107" spans="1:57" ht="116">
      <c r="A107" s="152" t="s">
        <v>60</v>
      </c>
      <c r="B107" s="152" t="s">
        <v>39</v>
      </c>
      <c r="C107" s="165" t="s">
        <v>65</v>
      </c>
      <c r="D107" s="168">
        <v>20</v>
      </c>
      <c r="E107" s="510">
        <f t="shared" si="49"/>
        <v>0</v>
      </c>
      <c r="F107" s="508">
        <f t="shared" si="50"/>
        <v>3</v>
      </c>
      <c r="G107" s="508">
        <f t="shared" si="29"/>
        <v>4</v>
      </c>
      <c r="H107" s="508">
        <f t="shared" si="30"/>
        <v>0</v>
      </c>
      <c r="I107" s="508">
        <f t="shared" si="31"/>
        <v>2</v>
      </c>
      <c r="J107" s="508">
        <f t="shared" si="32"/>
        <v>0</v>
      </c>
      <c r="K107" s="509">
        <f t="shared" si="33"/>
        <v>0</v>
      </c>
      <c r="L107" s="508">
        <f t="shared" si="51"/>
        <v>0</v>
      </c>
      <c r="M107" s="508">
        <f t="shared" si="52"/>
        <v>17</v>
      </c>
      <c r="N107" s="508">
        <f t="shared" si="34"/>
        <v>2</v>
      </c>
      <c r="O107" s="508">
        <f t="shared" si="35"/>
        <v>0</v>
      </c>
      <c r="P107" s="508">
        <f t="shared" si="36"/>
        <v>0</v>
      </c>
      <c r="Q107" s="508">
        <f t="shared" si="37"/>
        <v>0</v>
      </c>
      <c r="R107" s="509">
        <f t="shared" si="38"/>
        <v>0</v>
      </c>
      <c r="S107" s="510">
        <f t="shared" si="53"/>
        <v>0</v>
      </c>
      <c r="T107" s="508">
        <f t="shared" si="54"/>
        <v>0</v>
      </c>
      <c r="U107" s="508">
        <f t="shared" si="39"/>
        <v>10</v>
      </c>
      <c r="V107" s="508">
        <f t="shared" si="40"/>
        <v>2</v>
      </c>
      <c r="W107" s="508">
        <f t="shared" si="41"/>
        <v>0</v>
      </c>
      <c r="X107" s="508">
        <f t="shared" si="42"/>
        <v>0</v>
      </c>
      <c r="Y107" s="509">
        <f t="shared" si="43"/>
        <v>0</v>
      </c>
      <c r="Z107" s="510">
        <f t="shared" si="55"/>
        <v>0</v>
      </c>
      <c r="AA107" s="508">
        <f t="shared" si="56"/>
        <v>0</v>
      </c>
      <c r="AB107" s="508">
        <f t="shared" si="44"/>
        <v>4</v>
      </c>
      <c r="AC107" s="508">
        <f t="shared" si="45"/>
        <v>0</v>
      </c>
      <c r="AD107" s="508">
        <f t="shared" si="46"/>
        <v>0</v>
      </c>
      <c r="AE107" s="508">
        <f t="shared" si="47"/>
        <v>0</v>
      </c>
      <c r="AF107" s="509">
        <f t="shared" si="48"/>
        <v>0</v>
      </c>
      <c r="AG107" s="6"/>
      <c r="AH107" s="6"/>
      <c r="AI107" s="6"/>
      <c r="AJ107" s="6"/>
      <c r="AK107" s="6"/>
      <c r="AL107" s="6"/>
      <c r="AM107" s="6"/>
      <c r="AN107" s="6"/>
      <c r="AO107" s="6"/>
      <c r="AP107" s="6"/>
      <c r="AQ107" s="6"/>
      <c r="AR107" s="6"/>
      <c r="AW107" s="6"/>
      <c r="BA107"/>
      <c r="BE107"/>
    </row>
    <row r="108" spans="1:57" ht="116">
      <c r="A108" s="152" t="s">
        <v>60</v>
      </c>
      <c r="B108" s="152" t="s">
        <v>54</v>
      </c>
      <c r="C108" s="165" t="s">
        <v>66</v>
      </c>
      <c r="D108" s="168">
        <v>21</v>
      </c>
      <c r="E108" s="510">
        <f t="shared" si="49"/>
        <v>2</v>
      </c>
      <c r="F108" s="508">
        <f t="shared" si="50"/>
        <v>0</v>
      </c>
      <c r="G108" s="508">
        <f t="shared" si="29"/>
        <v>3</v>
      </c>
      <c r="H108" s="508">
        <f t="shared" si="30"/>
        <v>3</v>
      </c>
      <c r="I108" s="508">
        <f t="shared" si="31"/>
        <v>0</v>
      </c>
      <c r="J108" s="508">
        <f t="shared" si="32"/>
        <v>0</v>
      </c>
      <c r="K108" s="509">
        <f t="shared" si="33"/>
        <v>0</v>
      </c>
      <c r="L108" s="508">
        <f t="shared" si="51"/>
        <v>0</v>
      </c>
      <c r="M108" s="508">
        <f t="shared" si="52"/>
        <v>1</v>
      </c>
      <c r="N108" s="508">
        <f t="shared" si="34"/>
        <v>19</v>
      </c>
      <c r="O108" s="508">
        <f t="shared" si="35"/>
        <v>1</v>
      </c>
      <c r="P108" s="508">
        <f t="shared" si="36"/>
        <v>0</v>
      </c>
      <c r="Q108" s="508">
        <f t="shared" si="37"/>
        <v>0</v>
      </c>
      <c r="R108" s="509">
        <f t="shared" si="38"/>
        <v>0</v>
      </c>
      <c r="S108" s="510">
        <f t="shared" si="53"/>
        <v>0</v>
      </c>
      <c r="T108" s="508">
        <f t="shared" si="54"/>
        <v>12</v>
      </c>
      <c r="U108" s="508">
        <f t="shared" si="39"/>
        <v>0</v>
      </c>
      <c r="V108" s="508">
        <f t="shared" si="40"/>
        <v>0</v>
      </c>
      <c r="W108" s="508">
        <f t="shared" si="41"/>
        <v>0</v>
      </c>
      <c r="X108" s="508">
        <f t="shared" si="42"/>
        <v>0</v>
      </c>
      <c r="Y108" s="509">
        <f t="shared" si="43"/>
        <v>0</v>
      </c>
      <c r="Z108" s="510">
        <f t="shared" si="55"/>
        <v>0</v>
      </c>
      <c r="AA108" s="508">
        <f t="shared" si="56"/>
        <v>0</v>
      </c>
      <c r="AB108" s="508">
        <f t="shared" si="44"/>
        <v>0</v>
      </c>
      <c r="AC108" s="508">
        <f t="shared" si="45"/>
        <v>0</v>
      </c>
      <c r="AD108" s="508">
        <f t="shared" si="46"/>
        <v>2</v>
      </c>
      <c r="AE108" s="508">
        <f t="shared" si="47"/>
        <v>2</v>
      </c>
      <c r="AF108" s="509">
        <f t="shared" si="48"/>
        <v>0</v>
      </c>
      <c r="AG108" s="6"/>
      <c r="AH108" s="6"/>
      <c r="AI108" s="6"/>
      <c r="AJ108" s="6"/>
      <c r="AK108" s="6"/>
      <c r="AL108" s="6"/>
      <c r="AM108" s="6"/>
      <c r="AN108" s="6"/>
      <c r="AO108" s="6"/>
      <c r="AP108" s="6"/>
      <c r="AQ108" s="6"/>
      <c r="AR108" s="6"/>
      <c r="AW108" s="6"/>
      <c r="BA108"/>
      <c r="BE108"/>
    </row>
    <row r="109" spans="1:57" ht="116">
      <c r="A109" s="152" t="s">
        <v>60</v>
      </c>
      <c r="B109" s="152"/>
      <c r="C109" s="169" t="s">
        <v>67</v>
      </c>
      <c r="D109" s="168" t="s">
        <v>68</v>
      </c>
      <c r="E109" s="510">
        <f t="shared" si="49"/>
        <v>0</v>
      </c>
      <c r="F109" s="508">
        <f t="shared" si="50"/>
        <v>7</v>
      </c>
      <c r="G109" s="508">
        <f t="shared" si="29"/>
        <v>0</v>
      </c>
      <c r="H109" s="508">
        <f t="shared" si="30"/>
        <v>0</v>
      </c>
      <c r="I109" s="508">
        <f t="shared" si="31"/>
        <v>2</v>
      </c>
      <c r="J109" s="508">
        <f t="shared" si="32"/>
        <v>0</v>
      </c>
      <c r="K109" s="509">
        <f t="shared" si="33"/>
        <v>0</v>
      </c>
      <c r="L109" s="508">
        <f t="shared" si="51"/>
        <v>0</v>
      </c>
      <c r="M109" s="508">
        <f t="shared" si="52"/>
        <v>14</v>
      </c>
      <c r="N109" s="508">
        <f t="shared" si="34"/>
        <v>2</v>
      </c>
      <c r="O109" s="508">
        <f t="shared" si="35"/>
        <v>0</v>
      </c>
      <c r="P109" s="508">
        <f t="shared" si="36"/>
        <v>0</v>
      </c>
      <c r="Q109" s="508">
        <f t="shared" si="37"/>
        <v>0</v>
      </c>
      <c r="R109" s="509">
        <f t="shared" si="38"/>
        <v>4</v>
      </c>
      <c r="S109" s="510">
        <f t="shared" si="53"/>
        <v>0</v>
      </c>
      <c r="T109" s="508">
        <f t="shared" si="54"/>
        <v>12</v>
      </c>
      <c r="U109" s="508">
        <f t="shared" si="39"/>
        <v>0</v>
      </c>
      <c r="V109" s="508">
        <f t="shared" si="40"/>
        <v>0</v>
      </c>
      <c r="W109" s="508">
        <f t="shared" si="41"/>
        <v>0</v>
      </c>
      <c r="X109" s="508">
        <f t="shared" si="42"/>
        <v>0</v>
      </c>
      <c r="Y109" s="509">
        <f t="shared" si="43"/>
        <v>0</v>
      </c>
      <c r="Z109" s="510">
        <f t="shared" si="55"/>
        <v>0</v>
      </c>
      <c r="AA109" s="508">
        <f t="shared" si="56"/>
        <v>0</v>
      </c>
      <c r="AB109" s="508">
        <f t="shared" si="44"/>
        <v>0</v>
      </c>
      <c r="AC109" s="508">
        <f t="shared" si="45"/>
        <v>0</v>
      </c>
      <c r="AD109" s="508">
        <f t="shared" si="46"/>
        <v>0</v>
      </c>
      <c r="AE109" s="508">
        <f t="shared" si="47"/>
        <v>0</v>
      </c>
      <c r="AF109" s="509">
        <f t="shared" si="48"/>
        <v>4</v>
      </c>
      <c r="AG109" s="6"/>
      <c r="AH109" s="6"/>
      <c r="AI109" s="6"/>
      <c r="AJ109" s="6"/>
      <c r="AK109" s="6"/>
      <c r="AL109" s="6"/>
      <c r="AM109" s="6"/>
      <c r="AN109" s="6"/>
      <c r="AO109" s="6"/>
      <c r="AP109" s="6"/>
      <c r="AQ109" s="6"/>
      <c r="AR109" s="6"/>
      <c r="AW109" s="6"/>
      <c r="BA109"/>
      <c r="BE109"/>
    </row>
    <row r="110" spans="1:57" ht="116">
      <c r="A110" s="152" t="s">
        <v>60</v>
      </c>
      <c r="B110" s="152" t="s">
        <v>54</v>
      </c>
      <c r="C110" s="165" t="s">
        <v>69</v>
      </c>
      <c r="D110" s="168" t="s">
        <v>70</v>
      </c>
      <c r="E110" s="510">
        <f t="shared" si="49"/>
        <v>8</v>
      </c>
      <c r="F110" s="508">
        <f t="shared" si="50"/>
        <v>0</v>
      </c>
      <c r="G110" s="508">
        <f t="shared" si="29"/>
        <v>0</v>
      </c>
      <c r="H110" s="508">
        <f t="shared" si="30"/>
        <v>0</v>
      </c>
      <c r="I110" s="508">
        <f t="shared" si="31"/>
        <v>0</v>
      </c>
      <c r="J110" s="508">
        <f t="shared" si="32"/>
        <v>0</v>
      </c>
      <c r="K110" s="509">
        <f t="shared" si="33"/>
        <v>0</v>
      </c>
      <c r="L110" s="508">
        <f t="shared" si="51"/>
        <v>20</v>
      </c>
      <c r="M110" s="508">
        <f t="shared" si="52"/>
        <v>0</v>
      </c>
      <c r="N110" s="508">
        <f t="shared" si="34"/>
        <v>0</v>
      </c>
      <c r="O110" s="508">
        <f t="shared" si="35"/>
        <v>0</v>
      </c>
      <c r="P110" s="508">
        <f t="shared" si="36"/>
        <v>0</v>
      </c>
      <c r="Q110" s="508">
        <f t="shared" si="37"/>
        <v>0</v>
      </c>
      <c r="R110" s="509">
        <f t="shared" si="38"/>
        <v>0</v>
      </c>
      <c r="S110" s="510">
        <f t="shared" si="53"/>
        <v>12</v>
      </c>
      <c r="T110" s="508">
        <f t="shared" si="54"/>
        <v>0</v>
      </c>
      <c r="U110" s="508">
        <f t="shared" si="39"/>
        <v>0</v>
      </c>
      <c r="V110" s="508">
        <f t="shared" si="40"/>
        <v>0</v>
      </c>
      <c r="W110" s="508">
        <f t="shared" si="41"/>
        <v>0</v>
      </c>
      <c r="X110" s="508">
        <f t="shared" si="42"/>
        <v>0</v>
      </c>
      <c r="Y110" s="509">
        <f t="shared" si="43"/>
        <v>0</v>
      </c>
      <c r="Z110" s="510">
        <f t="shared" si="55"/>
        <v>4</v>
      </c>
      <c r="AA110" s="508">
        <f t="shared" si="56"/>
        <v>0</v>
      </c>
      <c r="AB110" s="508">
        <f t="shared" si="44"/>
        <v>0</v>
      </c>
      <c r="AC110" s="508">
        <f t="shared" si="45"/>
        <v>0</v>
      </c>
      <c r="AD110" s="508">
        <f t="shared" si="46"/>
        <v>0</v>
      </c>
      <c r="AE110" s="508">
        <f t="shared" si="47"/>
        <v>0</v>
      </c>
      <c r="AF110" s="509">
        <f t="shared" si="48"/>
        <v>0</v>
      </c>
      <c r="AG110" s="6"/>
      <c r="AH110" s="6"/>
      <c r="AI110" s="6"/>
      <c r="AJ110" s="6"/>
      <c r="AK110" s="6"/>
      <c r="AL110" s="6"/>
      <c r="AM110" s="6"/>
      <c r="AN110" s="6"/>
      <c r="AO110" s="6"/>
      <c r="AP110" s="6"/>
      <c r="AQ110" s="6"/>
      <c r="AR110" s="6"/>
      <c r="AW110" s="6"/>
      <c r="BA110"/>
      <c r="BE110"/>
    </row>
    <row r="111" spans="1:57" ht="116">
      <c r="A111" s="152" t="s">
        <v>60</v>
      </c>
      <c r="B111" s="152" t="s">
        <v>54</v>
      </c>
      <c r="C111" s="165" t="s">
        <v>71</v>
      </c>
      <c r="D111" s="168">
        <v>24</v>
      </c>
      <c r="E111" s="510">
        <f t="shared" si="49"/>
        <v>8</v>
      </c>
      <c r="F111" s="508">
        <f t="shared" si="50"/>
        <v>0</v>
      </c>
      <c r="G111" s="508">
        <f t="shared" si="29"/>
        <v>0</v>
      </c>
      <c r="H111" s="508">
        <f t="shared" si="30"/>
        <v>0</v>
      </c>
      <c r="I111" s="508">
        <f t="shared" si="31"/>
        <v>0</v>
      </c>
      <c r="J111" s="508">
        <f t="shared" si="32"/>
        <v>0</v>
      </c>
      <c r="K111" s="509">
        <f t="shared" si="33"/>
        <v>0</v>
      </c>
      <c r="L111" s="508">
        <f t="shared" si="51"/>
        <v>20</v>
      </c>
      <c r="M111" s="508">
        <f t="shared" si="52"/>
        <v>0</v>
      </c>
      <c r="N111" s="508">
        <f t="shared" si="34"/>
        <v>0</v>
      </c>
      <c r="O111" s="508">
        <f t="shared" si="35"/>
        <v>0</v>
      </c>
      <c r="P111" s="508">
        <f t="shared" si="36"/>
        <v>0</v>
      </c>
      <c r="Q111" s="508">
        <f t="shared" si="37"/>
        <v>0</v>
      </c>
      <c r="R111" s="509">
        <f t="shared" si="38"/>
        <v>0</v>
      </c>
      <c r="S111" s="510">
        <f t="shared" si="53"/>
        <v>12</v>
      </c>
      <c r="T111" s="508">
        <f t="shared" si="54"/>
        <v>0</v>
      </c>
      <c r="U111" s="508">
        <f t="shared" si="39"/>
        <v>0</v>
      </c>
      <c r="V111" s="508">
        <f t="shared" si="40"/>
        <v>0</v>
      </c>
      <c r="W111" s="508">
        <f t="shared" si="41"/>
        <v>0</v>
      </c>
      <c r="X111" s="508">
        <f t="shared" si="42"/>
        <v>0</v>
      </c>
      <c r="Y111" s="509">
        <f t="shared" si="43"/>
        <v>0</v>
      </c>
      <c r="Z111" s="510">
        <f t="shared" si="55"/>
        <v>4</v>
      </c>
      <c r="AA111" s="508">
        <f t="shared" si="56"/>
        <v>0</v>
      </c>
      <c r="AB111" s="508">
        <f t="shared" si="44"/>
        <v>0</v>
      </c>
      <c r="AC111" s="508">
        <f t="shared" si="45"/>
        <v>0</v>
      </c>
      <c r="AD111" s="508">
        <f t="shared" si="46"/>
        <v>0</v>
      </c>
      <c r="AE111" s="508">
        <f t="shared" si="47"/>
        <v>0</v>
      </c>
      <c r="AF111" s="509">
        <f t="shared" si="48"/>
        <v>0</v>
      </c>
      <c r="AG111" s="6"/>
      <c r="AH111" s="6"/>
      <c r="AI111" s="6"/>
      <c r="AJ111" s="6"/>
      <c r="AK111" s="6"/>
      <c r="AL111" s="6"/>
      <c r="AM111" s="6"/>
      <c r="AN111" s="6"/>
      <c r="AO111" s="6"/>
      <c r="AP111" s="6"/>
      <c r="AQ111" s="6"/>
      <c r="AR111" s="6"/>
      <c r="AW111" s="6"/>
      <c r="BA111"/>
      <c r="BE111"/>
    </row>
    <row r="112" spans="1:57" ht="116">
      <c r="A112" s="152" t="s">
        <v>60</v>
      </c>
      <c r="B112" s="152" t="s">
        <v>47</v>
      </c>
      <c r="C112" s="165" t="s">
        <v>72</v>
      </c>
      <c r="D112" s="168">
        <v>25</v>
      </c>
      <c r="E112" s="510">
        <f t="shared" si="49"/>
        <v>0</v>
      </c>
      <c r="F112" s="508">
        <f t="shared" si="50"/>
        <v>3</v>
      </c>
      <c r="G112" s="508">
        <f t="shared" si="29"/>
        <v>0</v>
      </c>
      <c r="H112" s="508">
        <f t="shared" si="30"/>
        <v>4</v>
      </c>
      <c r="I112" s="508">
        <f t="shared" si="31"/>
        <v>1</v>
      </c>
      <c r="J112" s="508">
        <f t="shared" si="32"/>
        <v>1</v>
      </c>
      <c r="K112" s="509">
        <f t="shared" si="33"/>
        <v>0</v>
      </c>
      <c r="L112" s="508">
        <f t="shared" si="51"/>
        <v>0</v>
      </c>
      <c r="M112" s="508">
        <f t="shared" si="52"/>
        <v>14</v>
      </c>
      <c r="N112" s="508">
        <f t="shared" si="34"/>
        <v>2</v>
      </c>
      <c r="O112" s="508">
        <f t="shared" si="35"/>
        <v>0</v>
      </c>
      <c r="P112" s="508">
        <f t="shared" si="36"/>
        <v>2</v>
      </c>
      <c r="Q112" s="508">
        <f t="shared" si="37"/>
        <v>1</v>
      </c>
      <c r="R112" s="509">
        <f t="shared" si="38"/>
        <v>1</v>
      </c>
      <c r="S112" s="510">
        <f t="shared" si="53"/>
        <v>2</v>
      </c>
      <c r="T112" s="508">
        <f t="shared" si="54"/>
        <v>10</v>
      </c>
      <c r="U112" s="508">
        <f t="shared" si="39"/>
        <v>0</v>
      </c>
      <c r="V112" s="508">
        <f t="shared" si="40"/>
        <v>0</v>
      </c>
      <c r="W112" s="508">
        <f t="shared" si="41"/>
        <v>0</v>
      </c>
      <c r="X112" s="508">
        <f t="shared" si="42"/>
        <v>0</v>
      </c>
      <c r="Y112" s="509">
        <f t="shared" si="43"/>
        <v>0</v>
      </c>
      <c r="Z112" s="510">
        <f t="shared" si="55"/>
        <v>2</v>
      </c>
      <c r="AA112" s="508">
        <f t="shared" si="56"/>
        <v>2</v>
      </c>
      <c r="AB112" s="508">
        <f t="shared" si="44"/>
        <v>0</v>
      </c>
      <c r="AC112" s="508">
        <f t="shared" si="45"/>
        <v>0</v>
      </c>
      <c r="AD112" s="508">
        <f t="shared" si="46"/>
        <v>0</v>
      </c>
      <c r="AE112" s="508">
        <f t="shared" si="47"/>
        <v>0</v>
      </c>
      <c r="AF112" s="509">
        <f t="shared" si="48"/>
        <v>0</v>
      </c>
      <c r="AG112" s="6"/>
      <c r="AH112" s="6"/>
      <c r="AI112" s="6"/>
      <c r="AJ112" s="6"/>
      <c r="AK112" s="6"/>
      <c r="AL112" s="6"/>
      <c r="AM112" s="6"/>
      <c r="AN112" s="6"/>
      <c r="AO112" s="6"/>
      <c r="AP112" s="6"/>
      <c r="AQ112" s="6"/>
      <c r="AR112" s="6"/>
      <c r="AW112" s="6"/>
      <c r="BA112"/>
      <c r="BE112"/>
    </row>
    <row r="113" spans="1:57" ht="116">
      <c r="A113" s="152" t="s">
        <v>60</v>
      </c>
      <c r="B113" s="152" t="s">
        <v>54</v>
      </c>
      <c r="C113" s="165" t="s">
        <v>73</v>
      </c>
      <c r="D113" s="168">
        <v>26</v>
      </c>
      <c r="E113" s="510">
        <f t="shared" si="49"/>
        <v>0</v>
      </c>
      <c r="F113" s="508">
        <f t="shared" si="50"/>
        <v>8</v>
      </c>
      <c r="G113" s="508">
        <f t="shared" si="29"/>
        <v>0</v>
      </c>
      <c r="H113" s="508">
        <f t="shared" si="30"/>
        <v>0</v>
      </c>
      <c r="I113" s="508">
        <f t="shared" si="31"/>
        <v>0</v>
      </c>
      <c r="J113" s="508">
        <f t="shared" si="32"/>
        <v>0</v>
      </c>
      <c r="K113" s="509">
        <f t="shared" si="33"/>
        <v>0</v>
      </c>
      <c r="L113" s="508">
        <f t="shared" si="51"/>
        <v>0</v>
      </c>
      <c r="M113" s="508">
        <f t="shared" si="52"/>
        <v>19</v>
      </c>
      <c r="N113" s="508">
        <f t="shared" si="34"/>
        <v>0</v>
      </c>
      <c r="O113" s="508">
        <f t="shared" si="35"/>
        <v>0</v>
      </c>
      <c r="P113" s="508">
        <f t="shared" si="36"/>
        <v>0</v>
      </c>
      <c r="Q113" s="508">
        <f t="shared" si="37"/>
        <v>0</v>
      </c>
      <c r="R113" s="509">
        <f t="shared" si="38"/>
        <v>0</v>
      </c>
      <c r="S113" s="510">
        <f t="shared" si="53"/>
        <v>12</v>
      </c>
      <c r="T113" s="508">
        <f t="shared" si="54"/>
        <v>0</v>
      </c>
      <c r="U113" s="508">
        <f t="shared" si="39"/>
        <v>0</v>
      </c>
      <c r="V113" s="508">
        <f t="shared" si="40"/>
        <v>0</v>
      </c>
      <c r="W113" s="508">
        <f t="shared" si="41"/>
        <v>0</v>
      </c>
      <c r="X113" s="508">
        <f t="shared" si="42"/>
        <v>0</v>
      </c>
      <c r="Y113" s="509">
        <f t="shared" si="43"/>
        <v>0</v>
      </c>
      <c r="Z113" s="510">
        <f t="shared" si="55"/>
        <v>4</v>
      </c>
      <c r="AA113" s="508">
        <f t="shared" si="56"/>
        <v>0</v>
      </c>
      <c r="AB113" s="508">
        <f t="shared" si="44"/>
        <v>0</v>
      </c>
      <c r="AC113" s="508">
        <f t="shared" si="45"/>
        <v>0</v>
      </c>
      <c r="AD113" s="508">
        <f t="shared" si="46"/>
        <v>0</v>
      </c>
      <c r="AE113" s="508">
        <f t="shared" si="47"/>
        <v>0</v>
      </c>
      <c r="AF113" s="509">
        <f t="shared" si="48"/>
        <v>0</v>
      </c>
      <c r="AG113" s="6"/>
      <c r="AH113" s="6"/>
      <c r="AI113" s="6"/>
      <c r="AJ113" s="6"/>
      <c r="AK113" s="6"/>
      <c r="AL113" s="6"/>
      <c r="AM113" s="6"/>
      <c r="AN113" s="6"/>
      <c r="AO113" s="6"/>
      <c r="AP113" s="6"/>
      <c r="AQ113" s="6"/>
      <c r="AR113" s="6"/>
      <c r="AW113" s="6"/>
      <c r="BA113"/>
      <c r="BE113"/>
    </row>
    <row r="114" spans="1:57" ht="116">
      <c r="A114" s="152" t="s">
        <v>60</v>
      </c>
      <c r="B114" s="152" t="s">
        <v>54</v>
      </c>
      <c r="C114" s="165" t="s">
        <v>74</v>
      </c>
      <c r="D114" s="168">
        <v>27</v>
      </c>
      <c r="E114" s="510">
        <f t="shared" si="49"/>
        <v>2</v>
      </c>
      <c r="F114" s="508">
        <f t="shared" si="50"/>
        <v>6</v>
      </c>
      <c r="G114" s="508">
        <f t="shared" si="29"/>
        <v>0</v>
      </c>
      <c r="H114" s="508">
        <f t="shared" si="30"/>
        <v>0</v>
      </c>
      <c r="I114" s="508">
        <f t="shared" si="31"/>
        <v>0</v>
      </c>
      <c r="J114" s="508">
        <f t="shared" si="32"/>
        <v>0</v>
      </c>
      <c r="K114" s="509">
        <f t="shared" si="33"/>
        <v>0</v>
      </c>
      <c r="L114" s="508">
        <f t="shared" si="51"/>
        <v>0</v>
      </c>
      <c r="M114" s="508">
        <f t="shared" si="52"/>
        <v>19</v>
      </c>
      <c r="N114" s="508">
        <f t="shared" si="34"/>
        <v>0</v>
      </c>
      <c r="O114" s="508">
        <f t="shared" si="35"/>
        <v>0</v>
      </c>
      <c r="P114" s="508">
        <f t="shared" si="36"/>
        <v>0</v>
      </c>
      <c r="Q114" s="508">
        <f t="shared" si="37"/>
        <v>0</v>
      </c>
      <c r="R114" s="509">
        <f t="shared" si="38"/>
        <v>0</v>
      </c>
      <c r="S114" s="510">
        <f t="shared" si="53"/>
        <v>12</v>
      </c>
      <c r="T114" s="508">
        <f t="shared" si="54"/>
        <v>0</v>
      </c>
      <c r="U114" s="508">
        <f t="shared" si="39"/>
        <v>0</v>
      </c>
      <c r="V114" s="508">
        <f t="shared" si="40"/>
        <v>0</v>
      </c>
      <c r="W114" s="508">
        <f t="shared" si="41"/>
        <v>0</v>
      </c>
      <c r="X114" s="508">
        <f t="shared" si="42"/>
        <v>0</v>
      </c>
      <c r="Y114" s="509">
        <f t="shared" si="43"/>
        <v>0</v>
      </c>
      <c r="Z114" s="510">
        <f t="shared" si="55"/>
        <v>4</v>
      </c>
      <c r="AA114" s="508">
        <f t="shared" si="56"/>
        <v>0</v>
      </c>
      <c r="AB114" s="508">
        <f t="shared" si="44"/>
        <v>0</v>
      </c>
      <c r="AC114" s="508">
        <f t="shared" si="45"/>
        <v>0</v>
      </c>
      <c r="AD114" s="508">
        <f t="shared" si="46"/>
        <v>0</v>
      </c>
      <c r="AE114" s="508">
        <f t="shared" si="47"/>
        <v>0</v>
      </c>
      <c r="AF114" s="509">
        <f t="shared" si="48"/>
        <v>0</v>
      </c>
      <c r="AG114" s="6"/>
      <c r="AH114" s="6"/>
      <c r="AI114" s="6"/>
      <c r="AJ114" s="6"/>
      <c r="AK114" s="6"/>
      <c r="AL114" s="6"/>
      <c r="AM114" s="6"/>
      <c r="AN114" s="6"/>
      <c r="AO114" s="6"/>
      <c r="AP114" s="6"/>
      <c r="AQ114" s="6"/>
      <c r="AR114" s="6"/>
      <c r="AW114" s="6"/>
      <c r="BA114"/>
      <c r="BE114"/>
    </row>
    <row r="115" spans="1:57" ht="116">
      <c r="A115" s="152" t="s">
        <v>60</v>
      </c>
      <c r="B115" s="152" t="s">
        <v>54</v>
      </c>
      <c r="C115" s="165" t="s">
        <v>75</v>
      </c>
      <c r="D115" s="168">
        <v>28</v>
      </c>
      <c r="E115" s="510">
        <f t="shared" si="49"/>
        <v>2</v>
      </c>
      <c r="F115" s="508">
        <f t="shared" si="50"/>
        <v>6</v>
      </c>
      <c r="G115" s="508">
        <f t="shared" si="29"/>
        <v>0</v>
      </c>
      <c r="H115" s="508">
        <f t="shared" si="30"/>
        <v>0</v>
      </c>
      <c r="I115" s="508">
        <f t="shared" si="31"/>
        <v>0</v>
      </c>
      <c r="J115" s="508">
        <f t="shared" si="32"/>
        <v>0</v>
      </c>
      <c r="K115" s="509">
        <f t="shared" si="33"/>
        <v>0</v>
      </c>
      <c r="L115" s="508">
        <f t="shared" si="51"/>
        <v>0</v>
      </c>
      <c r="M115" s="508">
        <f t="shared" si="52"/>
        <v>19</v>
      </c>
      <c r="N115" s="508">
        <f t="shared" si="34"/>
        <v>0</v>
      </c>
      <c r="O115" s="508">
        <f t="shared" si="35"/>
        <v>0</v>
      </c>
      <c r="P115" s="508">
        <f t="shared" si="36"/>
        <v>0</v>
      </c>
      <c r="Q115" s="508">
        <f t="shared" si="37"/>
        <v>0</v>
      </c>
      <c r="R115" s="509">
        <f t="shared" si="38"/>
        <v>0</v>
      </c>
      <c r="S115" s="510">
        <f t="shared" si="53"/>
        <v>12</v>
      </c>
      <c r="T115" s="508">
        <f t="shared" si="54"/>
        <v>0</v>
      </c>
      <c r="U115" s="508">
        <f t="shared" si="39"/>
        <v>0</v>
      </c>
      <c r="V115" s="508">
        <f t="shared" si="40"/>
        <v>0</v>
      </c>
      <c r="W115" s="508">
        <f t="shared" si="41"/>
        <v>0</v>
      </c>
      <c r="X115" s="508">
        <f t="shared" si="42"/>
        <v>0</v>
      </c>
      <c r="Y115" s="509">
        <f t="shared" si="43"/>
        <v>0</v>
      </c>
      <c r="Z115" s="510">
        <f t="shared" si="55"/>
        <v>4</v>
      </c>
      <c r="AA115" s="508">
        <f t="shared" si="56"/>
        <v>0</v>
      </c>
      <c r="AB115" s="508">
        <f t="shared" si="44"/>
        <v>0</v>
      </c>
      <c r="AC115" s="508">
        <f t="shared" si="45"/>
        <v>0</v>
      </c>
      <c r="AD115" s="508">
        <f t="shared" si="46"/>
        <v>0</v>
      </c>
      <c r="AE115" s="508">
        <f t="shared" si="47"/>
        <v>0</v>
      </c>
      <c r="AF115" s="509">
        <f t="shared" si="48"/>
        <v>0</v>
      </c>
      <c r="AG115" s="6"/>
      <c r="AH115" s="6"/>
      <c r="AI115" s="6"/>
      <c r="AJ115" s="6"/>
      <c r="AK115" s="6"/>
      <c r="AL115" s="6"/>
      <c r="AM115" s="6"/>
      <c r="AN115" s="6"/>
      <c r="AO115" s="6"/>
      <c r="AP115" s="6"/>
      <c r="AQ115" s="6"/>
      <c r="AR115" s="6"/>
      <c r="AW115" s="6"/>
      <c r="BA115"/>
      <c r="BE115"/>
    </row>
    <row r="116" spans="1:57" ht="116">
      <c r="A116" s="152" t="s">
        <v>60</v>
      </c>
      <c r="B116" s="152" t="s">
        <v>54</v>
      </c>
      <c r="C116" s="165" t="s">
        <v>76</v>
      </c>
      <c r="D116" s="168">
        <v>29</v>
      </c>
      <c r="E116" s="510">
        <f t="shared" si="49"/>
        <v>8</v>
      </c>
      <c r="F116" s="508">
        <f t="shared" si="50"/>
        <v>0</v>
      </c>
      <c r="G116" s="508">
        <f t="shared" si="29"/>
        <v>0</v>
      </c>
      <c r="H116" s="508">
        <f t="shared" si="30"/>
        <v>0</v>
      </c>
      <c r="I116" s="508">
        <f t="shared" si="31"/>
        <v>0</v>
      </c>
      <c r="J116" s="508">
        <f t="shared" si="32"/>
        <v>0</v>
      </c>
      <c r="K116" s="509">
        <f t="shared" si="33"/>
        <v>0</v>
      </c>
      <c r="L116" s="508">
        <f t="shared" si="51"/>
        <v>6</v>
      </c>
      <c r="M116" s="508">
        <f t="shared" si="52"/>
        <v>8</v>
      </c>
      <c r="N116" s="508">
        <f t="shared" si="34"/>
        <v>6</v>
      </c>
      <c r="O116" s="508">
        <f t="shared" si="35"/>
        <v>0</v>
      </c>
      <c r="P116" s="508">
        <f t="shared" si="36"/>
        <v>0</v>
      </c>
      <c r="Q116" s="508">
        <f t="shared" si="37"/>
        <v>0</v>
      </c>
      <c r="R116" s="509">
        <f t="shared" si="38"/>
        <v>0</v>
      </c>
      <c r="S116" s="510">
        <f t="shared" si="53"/>
        <v>12</v>
      </c>
      <c r="T116" s="508">
        <f t="shared" si="54"/>
        <v>0</v>
      </c>
      <c r="U116" s="508">
        <f t="shared" si="39"/>
        <v>0</v>
      </c>
      <c r="V116" s="508">
        <f t="shared" si="40"/>
        <v>0</v>
      </c>
      <c r="W116" s="508">
        <f t="shared" si="41"/>
        <v>0</v>
      </c>
      <c r="X116" s="508">
        <f t="shared" si="42"/>
        <v>0</v>
      </c>
      <c r="Y116" s="509">
        <f t="shared" si="43"/>
        <v>0</v>
      </c>
      <c r="Z116" s="510">
        <f t="shared" si="55"/>
        <v>4</v>
      </c>
      <c r="AA116" s="508">
        <f t="shared" si="56"/>
        <v>0</v>
      </c>
      <c r="AB116" s="508">
        <f t="shared" si="44"/>
        <v>0</v>
      </c>
      <c r="AC116" s="508">
        <f t="shared" si="45"/>
        <v>0</v>
      </c>
      <c r="AD116" s="508">
        <f t="shared" si="46"/>
        <v>0</v>
      </c>
      <c r="AE116" s="508">
        <f t="shared" si="47"/>
        <v>0</v>
      </c>
      <c r="AF116" s="509">
        <f t="shared" si="48"/>
        <v>0</v>
      </c>
      <c r="AG116" s="6"/>
      <c r="AH116" s="6"/>
      <c r="AI116" s="6"/>
      <c r="AJ116" s="6"/>
      <c r="AK116" s="6"/>
      <c r="AL116" s="6"/>
      <c r="AM116" s="6"/>
      <c r="AN116" s="6"/>
      <c r="AO116" s="6"/>
      <c r="AP116" s="6"/>
      <c r="AQ116" s="6"/>
      <c r="AR116" s="6"/>
      <c r="AW116" s="6"/>
      <c r="BA116"/>
      <c r="BE116"/>
    </row>
    <row r="117" spans="1:57" ht="145">
      <c r="A117" s="152" t="s">
        <v>77</v>
      </c>
      <c r="B117" s="152" t="s">
        <v>39</v>
      </c>
      <c r="C117" s="165" t="s">
        <v>78</v>
      </c>
      <c r="D117" s="168">
        <v>30</v>
      </c>
      <c r="E117" s="510">
        <f t="shared" si="49"/>
        <v>4</v>
      </c>
      <c r="F117" s="508">
        <f t="shared" si="50"/>
        <v>0</v>
      </c>
      <c r="G117" s="508">
        <f t="shared" ref="G117:G152" si="57">COUNTIF(E33:L33, "Very Low")</f>
        <v>0</v>
      </c>
      <c r="H117" s="508">
        <f t="shared" ref="H117:H152" si="58">COUNTIF(E33:L33, "Low")</f>
        <v>2</v>
      </c>
      <c r="I117" s="508">
        <f t="shared" ref="I117:I152" si="59">COUNTIF(E33:L33, "Moderate")</f>
        <v>2</v>
      </c>
      <c r="J117" s="508">
        <f t="shared" ref="J117:J152" si="60">COUNTIF(E33:L33, "High")</f>
        <v>0</v>
      </c>
      <c r="K117" s="509">
        <f t="shared" ref="K117:K152" si="61">COUNTIF(E33:L33, "Very High")</f>
        <v>0</v>
      </c>
      <c r="L117" s="508">
        <f t="shared" si="51"/>
        <v>6</v>
      </c>
      <c r="M117" s="508">
        <f t="shared" si="52"/>
        <v>14</v>
      </c>
      <c r="N117" s="508">
        <f t="shared" ref="N117:N152" si="62">COUNTIF(M33:AF33, "Very Low")</f>
        <v>0</v>
      </c>
      <c r="O117" s="508">
        <f t="shared" ref="O117:O152" si="63">COUNTIF(M33:AF33, "Low")</f>
        <v>0</v>
      </c>
      <c r="P117" s="508">
        <f t="shared" ref="P117:P152" si="64">COUNTIF(M33:AF33, "Moderate")</f>
        <v>0</v>
      </c>
      <c r="Q117" s="508">
        <f t="shared" ref="Q117:Q152" si="65">COUNTIF(M33:AF33, "High")</f>
        <v>0</v>
      </c>
      <c r="R117" s="509">
        <f t="shared" ref="R117:R152" si="66">COUNTIF(M33:AF33, "Very High")</f>
        <v>0</v>
      </c>
      <c r="S117" s="510">
        <f t="shared" si="53"/>
        <v>12</v>
      </c>
      <c r="T117" s="508">
        <f t="shared" si="54"/>
        <v>0</v>
      </c>
      <c r="U117" s="508">
        <f t="shared" ref="U117:U152" si="67">COUNTIF(AG33:AR33, "Very Low")</f>
        <v>0</v>
      </c>
      <c r="V117" s="508">
        <f t="shared" ref="V117:V152" si="68">COUNTIF(AG33:AR33, "Low")</f>
        <v>0</v>
      </c>
      <c r="W117" s="508">
        <f t="shared" ref="W117:W152" si="69">COUNTIF(AG33:AR33, "Moderate")</f>
        <v>0</v>
      </c>
      <c r="X117" s="508">
        <f t="shared" ref="X117:X152" si="70">COUNTIF(AG33:AR33, "High")</f>
        <v>0</v>
      </c>
      <c r="Y117" s="509">
        <f t="shared" ref="Y117:Y152" si="71">COUNTIF(AG33:AR33, "Very High")</f>
        <v>0</v>
      </c>
      <c r="Z117" s="510">
        <f t="shared" si="55"/>
        <v>4</v>
      </c>
      <c r="AA117" s="508">
        <f t="shared" si="56"/>
        <v>0</v>
      </c>
      <c r="AB117" s="508">
        <f t="shared" ref="AB117:AB152" si="72">COUNTIF(AS33:AV33, "Very Low")</f>
        <v>0</v>
      </c>
      <c r="AC117" s="508">
        <f t="shared" ref="AC117:AC152" si="73">COUNTIF(AS33:AV33, "Low")</f>
        <v>0</v>
      </c>
      <c r="AD117" s="508">
        <f t="shared" ref="AD117:AD152" si="74">COUNTIF(AS33:AV33, "Moderate")</f>
        <v>0</v>
      </c>
      <c r="AE117" s="508">
        <f t="shared" ref="AE117:AE152" si="75">COUNTIF(AS33:AV33, "High")</f>
        <v>0</v>
      </c>
      <c r="AF117" s="509">
        <f t="shared" ref="AF117:AF152" si="76">COUNTIF(AS33:AV33, "Very High")</f>
        <v>0</v>
      </c>
      <c r="AG117" s="6"/>
      <c r="AH117" s="6"/>
      <c r="AI117" s="6"/>
      <c r="AJ117" s="6"/>
      <c r="AK117" s="6"/>
      <c r="AL117" s="6"/>
      <c r="AM117" s="6"/>
      <c r="AN117" s="6"/>
      <c r="AO117" s="6"/>
      <c r="AP117" s="6"/>
      <c r="AQ117" s="6"/>
      <c r="AR117" s="6"/>
      <c r="AW117" s="6"/>
      <c r="BA117"/>
      <c r="BE117"/>
    </row>
    <row r="118" spans="1:57" ht="145">
      <c r="A118" s="152" t="s">
        <v>77</v>
      </c>
      <c r="B118" s="152" t="s">
        <v>39</v>
      </c>
      <c r="C118" s="165" t="s">
        <v>79</v>
      </c>
      <c r="D118" s="168">
        <v>31</v>
      </c>
      <c r="E118" s="510">
        <f t="shared" si="49"/>
        <v>8</v>
      </c>
      <c r="F118" s="508">
        <f t="shared" si="50"/>
        <v>0</v>
      </c>
      <c r="G118" s="508">
        <f t="shared" si="57"/>
        <v>0</v>
      </c>
      <c r="H118" s="508">
        <f t="shared" si="58"/>
        <v>0</v>
      </c>
      <c r="I118" s="508">
        <f t="shared" si="59"/>
        <v>0</v>
      </c>
      <c r="J118" s="508">
        <f t="shared" si="60"/>
        <v>0</v>
      </c>
      <c r="K118" s="509">
        <f t="shared" si="61"/>
        <v>0</v>
      </c>
      <c r="L118" s="508">
        <f t="shared" si="51"/>
        <v>20</v>
      </c>
      <c r="M118" s="508">
        <f t="shared" si="52"/>
        <v>0</v>
      </c>
      <c r="N118" s="508">
        <f t="shared" si="62"/>
        <v>0</v>
      </c>
      <c r="O118" s="508">
        <f t="shared" si="63"/>
        <v>0</v>
      </c>
      <c r="P118" s="508">
        <f t="shared" si="64"/>
        <v>0</v>
      </c>
      <c r="Q118" s="508">
        <f t="shared" si="65"/>
        <v>0</v>
      </c>
      <c r="R118" s="509">
        <f t="shared" si="66"/>
        <v>0</v>
      </c>
      <c r="S118" s="510">
        <f t="shared" si="53"/>
        <v>12</v>
      </c>
      <c r="T118" s="508">
        <f t="shared" si="54"/>
        <v>0</v>
      </c>
      <c r="U118" s="508">
        <f t="shared" si="67"/>
        <v>0</v>
      </c>
      <c r="V118" s="508">
        <f t="shared" si="68"/>
        <v>0</v>
      </c>
      <c r="W118" s="508">
        <f t="shared" si="69"/>
        <v>0</v>
      </c>
      <c r="X118" s="508">
        <f t="shared" si="70"/>
        <v>0</v>
      </c>
      <c r="Y118" s="509">
        <f t="shared" si="71"/>
        <v>0</v>
      </c>
      <c r="Z118" s="510">
        <f t="shared" si="55"/>
        <v>4</v>
      </c>
      <c r="AA118" s="508">
        <f t="shared" si="56"/>
        <v>0</v>
      </c>
      <c r="AB118" s="508">
        <f t="shared" si="72"/>
        <v>0</v>
      </c>
      <c r="AC118" s="508">
        <f t="shared" si="73"/>
        <v>0</v>
      </c>
      <c r="AD118" s="508">
        <f t="shared" si="74"/>
        <v>0</v>
      </c>
      <c r="AE118" s="508">
        <f t="shared" si="75"/>
        <v>0</v>
      </c>
      <c r="AF118" s="509">
        <f t="shared" si="76"/>
        <v>0</v>
      </c>
      <c r="AG118" s="6"/>
      <c r="AH118" s="6"/>
      <c r="AI118" s="6"/>
      <c r="AJ118" s="6"/>
      <c r="AK118" s="6"/>
      <c r="AL118" s="6"/>
      <c r="AM118" s="6"/>
      <c r="AN118" s="6"/>
      <c r="AO118" s="6"/>
      <c r="AP118" s="6"/>
      <c r="AQ118" s="6"/>
      <c r="AR118" s="6"/>
      <c r="AW118" s="6"/>
      <c r="BA118"/>
      <c r="BE118"/>
    </row>
    <row r="119" spans="1:57" ht="145">
      <c r="A119" s="152" t="s">
        <v>77</v>
      </c>
      <c r="B119" s="152" t="s">
        <v>39</v>
      </c>
      <c r="C119" s="165" t="s">
        <v>80</v>
      </c>
      <c r="D119" s="168">
        <v>32</v>
      </c>
      <c r="E119" s="510">
        <f t="shared" si="49"/>
        <v>0</v>
      </c>
      <c r="F119" s="508">
        <f t="shared" si="50"/>
        <v>0</v>
      </c>
      <c r="G119" s="508">
        <f t="shared" si="57"/>
        <v>8</v>
      </c>
      <c r="H119" s="508">
        <f t="shared" si="58"/>
        <v>0</v>
      </c>
      <c r="I119" s="508">
        <f t="shared" si="59"/>
        <v>0</v>
      </c>
      <c r="J119" s="508">
        <f t="shared" si="60"/>
        <v>0</v>
      </c>
      <c r="K119" s="509">
        <f t="shared" si="61"/>
        <v>0</v>
      </c>
      <c r="L119" s="508">
        <f t="shared" si="51"/>
        <v>0</v>
      </c>
      <c r="M119" s="508">
        <f t="shared" si="52"/>
        <v>0</v>
      </c>
      <c r="N119" s="508">
        <f t="shared" si="62"/>
        <v>18</v>
      </c>
      <c r="O119" s="508">
        <f t="shared" si="63"/>
        <v>2</v>
      </c>
      <c r="P119" s="508">
        <f t="shared" si="64"/>
        <v>0</v>
      </c>
      <c r="Q119" s="508">
        <f t="shared" si="65"/>
        <v>0</v>
      </c>
      <c r="R119" s="509">
        <f t="shared" si="66"/>
        <v>0</v>
      </c>
      <c r="S119" s="510">
        <f t="shared" si="53"/>
        <v>0</v>
      </c>
      <c r="T119" s="508">
        <f t="shared" si="54"/>
        <v>0</v>
      </c>
      <c r="U119" s="508">
        <f t="shared" si="67"/>
        <v>10</v>
      </c>
      <c r="V119" s="508">
        <f t="shared" si="68"/>
        <v>2</v>
      </c>
      <c r="W119" s="508">
        <f t="shared" si="69"/>
        <v>0</v>
      </c>
      <c r="X119" s="508">
        <f t="shared" si="70"/>
        <v>0</v>
      </c>
      <c r="Y119" s="509">
        <f t="shared" si="71"/>
        <v>0</v>
      </c>
      <c r="Z119" s="510">
        <f t="shared" si="55"/>
        <v>0</v>
      </c>
      <c r="AA119" s="508">
        <f t="shared" si="56"/>
        <v>0</v>
      </c>
      <c r="AB119" s="508">
        <f t="shared" si="72"/>
        <v>4</v>
      </c>
      <c r="AC119" s="508">
        <f t="shared" si="73"/>
        <v>0</v>
      </c>
      <c r="AD119" s="508">
        <f t="shared" si="74"/>
        <v>0</v>
      </c>
      <c r="AE119" s="508">
        <f t="shared" si="75"/>
        <v>0</v>
      </c>
      <c r="AF119" s="509">
        <f t="shared" si="76"/>
        <v>0</v>
      </c>
      <c r="AG119" s="6"/>
      <c r="AH119" s="6"/>
      <c r="AI119" s="6"/>
      <c r="AJ119" s="6"/>
      <c r="AK119" s="6"/>
      <c r="AL119" s="6"/>
      <c r="AM119" s="6"/>
      <c r="AN119" s="6"/>
      <c r="AO119" s="6"/>
      <c r="AP119" s="6"/>
      <c r="AQ119" s="6"/>
      <c r="AR119" s="6"/>
      <c r="AW119" s="6"/>
      <c r="BA119"/>
      <c r="BE119"/>
    </row>
    <row r="120" spans="1:57" ht="145">
      <c r="A120" s="152" t="s">
        <v>77</v>
      </c>
      <c r="B120" s="152" t="s">
        <v>39</v>
      </c>
      <c r="C120" s="165" t="s">
        <v>81</v>
      </c>
      <c r="D120" s="168">
        <v>33</v>
      </c>
      <c r="E120" s="510">
        <f t="shared" si="49"/>
        <v>0</v>
      </c>
      <c r="F120" s="508">
        <f t="shared" si="50"/>
        <v>6</v>
      </c>
      <c r="G120" s="508">
        <f t="shared" si="57"/>
        <v>0</v>
      </c>
      <c r="H120" s="508">
        <f t="shared" si="58"/>
        <v>1</v>
      </c>
      <c r="I120" s="508">
        <f t="shared" si="59"/>
        <v>1</v>
      </c>
      <c r="J120" s="508">
        <f t="shared" si="60"/>
        <v>0</v>
      </c>
      <c r="K120" s="509">
        <f t="shared" si="61"/>
        <v>0</v>
      </c>
      <c r="L120" s="508">
        <f t="shared" si="51"/>
        <v>0</v>
      </c>
      <c r="M120" s="508">
        <f t="shared" si="52"/>
        <v>19</v>
      </c>
      <c r="N120" s="508">
        <f t="shared" si="62"/>
        <v>0</v>
      </c>
      <c r="O120" s="508">
        <f t="shared" si="63"/>
        <v>0</v>
      </c>
      <c r="P120" s="508">
        <f t="shared" si="64"/>
        <v>0</v>
      </c>
      <c r="Q120" s="508">
        <f t="shared" si="65"/>
        <v>0</v>
      </c>
      <c r="R120" s="509">
        <f t="shared" si="66"/>
        <v>0</v>
      </c>
      <c r="S120" s="510">
        <f t="shared" si="53"/>
        <v>12</v>
      </c>
      <c r="T120" s="508">
        <f t="shared" si="54"/>
        <v>0</v>
      </c>
      <c r="U120" s="508">
        <f t="shared" si="67"/>
        <v>0</v>
      </c>
      <c r="V120" s="508">
        <f t="shared" si="68"/>
        <v>0</v>
      </c>
      <c r="W120" s="508">
        <f t="shared" si="69"/>
        <v>0</v>
      </c>
      <c r="X120" s="508">
        <f t="shared" si="70"/>
        <v>0</v>
      </c>
      <c r="Y120" s="509">
        <f t="shared" si="71"/>
        <v>0</v>
      </c>
      <c r="Z120" s="510">
        <f t="shared" si="55"/>
        <v>0</v>
      </c>
      <c r="AA120" s="508">
        <f t="shared" si="56"/>
        <v>0</v>
      </c>
      <c r="AB120" s="508">
        <f t="shared" si="72"/>
        <v>4</v>
      </c>
      <c r="AC120" s="508">
        <f t="shared" si="73"/>
        <v>0</v>
      </c>
      <c r="AD120" s="508">
        <f t="shared" si="74"/>
        <v>0</v>
      </c>
      <c r="AE120" s="508">
        <f t="shared" si="75"/>
        <v>0</v>
      </c>
      <c r="AF120" s="509">
        <f t="shared" si="76"/>
        <v>0</v>
      </c>
      <c r="AG120" s="6"/>
      <c r="AH120" s="6"/>
      <c r="AI120" s="6"/>
      <c r="AJ120" s="6"/>
      <c r="AK120" s="6"/>
      <c r="AL120" s="6"/>
      <c r="AM120" s="6"/>
      <c r="AN120" s="6"/>
      <c r="AO120" s="6"/>
      <c r="AP120" s="6"/>
      <c r="AQ120" s="6"/>
      <c r="AR120" s="6"/>
      <c r="AW120" s="6"/>
      <c r="BA120"/>
      <c r="BE120"/>
    </row>
    <row r="121" spans="1:57" ht="145">
      <c r="A121" s="152" t="s">
        <v>77</v>
      </c>
      <c r="B121" s="152" t="s">
        <v>39</v>
      </c>
      <c r="C121" s="165" t="s">
        <v>82</v>
      </c>
      <c r="D121" s="168">
        <v>34</v>
      </c>
      <c r="E121" s="510">
        <f t="shared" si="49"/>
        <v>0</v>
      </c>
      <c r="F121" s="508">
        <f t="shared" si="50"/>
        <v>0</v>
      </c>
      <c r="G121" s="508">
        <f t="shared" si="57"/>
        <v>6</v>
      </c>
      <c r="H121" s="508">
        <f t="shared" si="58"/>
        <v>0</v>
      </c>
      <c r="I121" s="508">
        <f t="shared" si="59"/>
        <v>1</v>
      </c>
      <c r="J121" s="508">
        <f t="shared" si="60"/>
        <v>1</v>
      </c>
      <c r="K121" s="509">
        <f t="shared" si="61"/>
        <v>0</v>
      </c>
      <c r="L121" s="508">
        <f t="shared" si="51"/>
        <v>0</v>
      </c>
      <c r="M121" s="508">
        <f t="shared" si="52"/>
        <v>0</v>
      </c>
      <c r="N121" s="508">
        <f t="shared" si="62"/>
        <v>18</v>
      </c>
      <c r="O121" s="508">
        <f t="shared" si="63"/>
        <v>2</v>
      </c>
      <c r="P121" s="508">
        <f t="shared" si="64"/>
        <v>0</v>
      </c>
      <c r="Q121" s="508">
        <f t="shared" si="65"/>
        <v>0</v>
      </c>
      <c r="R121" s="509">
        <f t="shared" si="66"/>
        <v>0</v>
      </c>
      <c r="S121" s="510">
        <f t="shared" si="53"/>
        <v>0</v>
      </c>
      <c r="T121" s="508">
        <f t="shared" si="54"/>
        <v>0</v>
      </c>
      <c r="U121" s="508">
        <f t="shared" si="67"/>
        <v>10</v>
      </c>
      <c r="V121" s="508">
        <f t="shared" si="68"/>
        <v>2</v>
      </c>
      <c r="W121" s="508">
        <f t="shared" si="69"/>
        <v>0</v>
      </c>
      <c r="X121" s="508">
        <f t="shared" si="70"/>
        <v>0</v>
      </c>
      <c r="Y121" s="509">
        <f t="shared" si="71"/>
        <v>0</v>
      </c>
      <c r="Z121" s="510">
        <f t="shared" si="55"/>
        <v>0</v>
      </c>
      <c r="AA121" s="508">
        <f t="shared" si="56"/>
        <v>0</v>
      </c>
      <c r="AB121" s="508">
        <f t="shared" si="72"/>
        <v>4</v>
      </c>
      <c r="AC121" s="508">
        <f t="shared" si="73"/>
        <v>0</v>
      </c>
      <c r="AD121" s="508">
        <f t="shared" si="74"/>
        <v>0</v>
      </c>
      <c r="AE121" s="508">
        <f t="shared" si="75"/>
        <v>0</v>
      </c>
      <c r="AF121" s="509">
        <f t="shared" si="76"/>
        <v>0</v>
      </c>
      <c r="AG121" s="6"/>
      <c r="AH121" s="6"/>
      <c r="AI121" s="6"/>
      <c r="AJ121" s="6"/>
      <c r="AK121" s="6"/>
      <c r="AL121" s="6"/>
      <c r="AM121" s="6"/>
      <c r="AN121" s="6"/>
      <c r="AO121" s="6"/>
      <c r="AP121" s="6"/>
      <c r="AQ121" s="6"/>
      <c r="AR121" s="6"/>
      <c r="AW121" s="6"/>
      <c r="BA121"/>
      <c r="BE121"/>
    </row>
    <row r="122" spans="1:57" ht="145">
      <c r="A122" s="152" t="s">
        <v>77</v>
      </c>
      <c r="B122" s="152" t="s">
        <v>39</v>
      </c>
      <c r="C122" s="165" t="s">
        <v>83</v>
      </c>
      <c r="D122" s="168">
        <v>35</v>
      </c>
      <c r="E122" s="510">
        <f t="shared" si="49"/>
        <v>0</v>
      </c>
      <c r="F122" s="508">
        <f t="shared" si="50"/>
        <v>7</v>
      </c>
      <c r="G122" s="508">
        <f t="shared" si="57"/>
        <v>0</v>
      </c>
      <c r="H122" s="508">
        <f t="shared" si="58"/>
        <v>2</v>
      </c>
      <c r="I122" s="508">
        <f t="shared" si="59"/>
        <v>0</v>
      </c>
      <c r="J122" s="508">
        <f t="shared" si="60"/>
        <v>0</v>
      </c>
      <c r="K122" s="509">
        <f t="shared" si="61"/>
        <v>0</v>
      </c>
      <c r="L122" s="508">
        <f t="shared" si="51"/>
        <v>0</v>
      </c>
      <c r="M122" s="508">
        <f t="shared" si="52"/>
        <v>20</v>
      </c>
      <c r="N122" s="508">
        <f t="shared" si="62"/>
        <v>0</v>
      </c>
      <c r="O122" s="508">
        <f t="shared" si="63"/>
        <v>0</v>
      </c>
      <c r="P122" s="508">
        <f t="shared" si="64"/>
        <v>0</v>
      </c>
      <c r="Q122" s="508">
        <f t="shared" si="65"/>
        <v>0</v>
      </c>
      <c r="R122" s="509">
        <f t="shared" si="66"/>
        <v>0</v>
      </c>
      <c r="S122" s="510">
        <f t="shared" si="53"/>
        <v>0</v>
      </c>
      <c r="T122" s="508">
        <f t="shared" si="54"/>
        <v>12</v>
      </c>
      <c r="U122" s="508">
        <f t="shared" si="67"/>
        <v>0</v>
      </c>
      <c r="V122" s="508">
        <f t="shared" si="68"/>
        <v>0</v>
      </c>
      <c r="W122" s="508">
        <f t="shared" si="69"/>
        <v>0</v>
      </c>
      <c r="X122" s="508">
        <f t="shared" si="70"/>
        <v>0</v>
      </c>
      <c r="Y122" s="509">
        <f t="shared" si="71"/>
        <v>0</v>
      </c>
      <c r="Z122" s="510">
        <f t="shared" si="55"/>
        <v>4</v>
      </c>
      <c r="AA122" s="508">
        <f t="shared" si="56"/>
        <v>0</v>
      </c>
      <c r="AB122" s="508">
        <f t="shared" si="72"/>
        <v>0</v>
      </c>
      <c r="AC122" s="508">
        <f t="shared" si="73"/>
        <v>0</v>
      </c>
      <c r="AD122" s="508">
        <f t="shared" si="74"/>
        <v>0</v>
      </c>
      <c r="AE122" s="508">
        <f t="shared" si="75"/>
        <v>0</v>
      </c>
      <c r="AF122" s="509">
        <f t="shared" si="76"/>
        <v>0</v>
      </c>
      <c r="AG122" s="6"/>
      <c r="AH122" s="6"/>
      <c r="AI122" s="6"/>
      <c r="AJ122" s="6"/>
      <c r="AK122" s="6"/>
      <c r="AL122" s="6"/>
      <c r="AM122" s="6"/>
      <c r="AN122" s="6"/>
      <c r="AO122" s="6"/>
      <c r="AP122" s="6"/>
      <c r="AQ122" s="6"/>
      <c r="AR122" s="6"/>
      <c r="AW122" s="6"/>
      <c r="BA122"/>
      <c r="BE122"/>
    </row>
    <row r="123" spans="1:57" ht="145">
      <c r="A123" s="152" t="s">
        <v>77</v>
      </c>
      <c r="B123" s="152" t="s">
        <v>47</v>
      </c>
      <c r="C123" s="165" t="s">
        <v>84</v>
      </c>
      <c r="D123" s="168">
        <v>36</v>
      </c>
      <c r="E123" s="510">
        <f t="shared" si="49"/>
        <v>0</v>
      </c>
      <c r="F123" s="508">
        <f t="shared" si="50"/>
        <v>0</v>
      </c>
      <c r="G123" s="508">
        <f t="shared" si="57"/>
        <v>0</v>
      </c>
      <c r="H123" s="508">
        <f t="shared" si="58"/>
        <v>0</v>
      </c>
      <c r="I123" s="508">
        <f t="shared" si="59"/>
        <v>2</v>
      </c>
      <c r="J123" s="508">
        <f t="shared" si="60"/>
        <v>2</v>
      </c>
      <c r="K123" s="509">
        <f t="shared" si="61"/>
        <v>4</v>
      </c>
      <c r="L123" s="508">
        <f t="shared" si="51"/>
        <v>0</v>
      </c>
      <c r="M123" s="508">
        <f t="shared" si="52"/>
        <v>8</v>
      </c>
      <c r="N123" s="508">
        <f t="shared" si="62"/>
        <v>5</v>
      </c>
      <c r="O123" s="508">
        <f t="shared" si="63"/>
        <v>1</v>
      </c>
      <c r="P123" s="508">
        <f t="shared" si="64"/>
        <v>0</v>
      </c>
      <c r="Q123" s="508">
        <f t="shared" si="65"/>
        <v>2</v>
      </c>
      <c r="R123" s="509">
        <f t="shared" si="66"/>
        <v>4</v>
      </c>
      <c r="S123" s="510">
        <f t="shared" si="53"/>
        <v>0</v>
      </c>
      <c r="T123" s="508">
        <f t="shared" si="54"/>
        <v>2</v>
      </c>
      <c r="U123" s="508">
        <f t="shared" si="67"/>
        <v>0</v>
      </c>
      <c r="V123" s="508">
        <f t="shared" si="68"/>
        <v>1</v>
      </c>
      <c r="W123" s="508">
        <f t="shared" si="69"/>
        <v>1</v>
      </c>
      <c r="X123" s="508">
        <f t="shared" si="70"/>
        <v>0</v>
      </c>
      <c r="Y123" s="509">
        <f t="shared" si="71"/>
        <v>8</v>
      </c>
      <c r="Z123" s="510">
        <f t="shared" si="55"/>
        <v>0</v>
      </c>
      <c r="AA123" s="508">
        <f t="shared" si="56"/>
        <v>0</v>
      </c>
      <c r="AB123" s="508">
        <f t="shared" si="72"/>
        <v>0</v>
      </c>
      <c r="AC123" s="508">
        <f t="shared" si="73"/>
        <v>0</v>
      </c>
      <c r="AD123" s="508">
        <f t="shared" si="74"/>
        <v>2</v>
      </c>
      <c r="AE123" s="508">
        <f t="shared" si="75"/>
        <v>2</v>
      </c>
      <c r="AF123" s="509">
        <f t="shared" si="76"/>
        <v>0</v>
      </c>
      <c r="AG123" s="6"/>
      <c r="AH123" s="6"/>
      <c r="AI123" s="6"/>
      <c r="AJ123" s="6"/>
      <c r="AK123" s="6"/>
      <c r="AL123" s="6"/>
      <c r="AM123" s="6"/>
      <c r="AN123" s="6"/>
      <c r="AO123" s="6"/>
      <c r="AP123" s="6"/>
      <c r="AQ123" s="6"/>
      <c r="AR123" s="6"/>
      <c r="AW123" s="6"/>
      <c r="BA123"/>
      <c r="BE123"/>
    </row>
    <row r="124" spans="1:57" ht="145">
      <c r="A124" s="152" t="s">
        <v>77</v>
      </c>
      <c r="B124" s="152" t="s">
        <v>47</v>
      </c>
      <c r="C124" s="165" t="s">
        <v>85</v>
      </c>
      <c r="D124" s="168">
        <v>37</v>
      </c>
      <c r="E124" s="510">
        <f t="shared" si="49"/>
        <v>0</v>
      </c>
      <c r="F124" s="508">
        <f t="shared" si="50"/>
        <v>0</v>
      </c>
      <c r="G124" s="508">
        <f t="shared" si="57"/>
        <v>0</v>
      </c>
      <c r="H124" s="508">
        <f t="shared" si="58"/>
        <v>0</v>
      </c>
      <c r="I124" s="508">
        <f t="shared" si="59"/>
        <v>4</v>
      </c>
      <c r="J124" s="508">
        <f t="shared" si="60"/>
        <v>2</v>
      </c>
      <c r="K124" s="509">
        <f t="shared" si="61"/>
        <v>2</v>
      </c>
      <c r="L124" s="508">
        <f t="shared" si="51"/>
        <v>0</v>
      </c>
      <c r="M124" s="508">
        <f t="shared" si="52"/>
        <v>8</v>
      </c>
      <c r="N124" s="508">
        <f t="shared" si="62"/>
        <v>4</v>
      </c>
      <c r="O124" s="508">
        <f t="shared" si="63"/>
        <v>2</v>
      </c>
      <c r="P124" s="508">
        <f t="shared" si="64"/>
        <v>0</v>
      </c>
      <c r="Q124" s="508">
        <f t="shared" si="65"/>
        <v>2</v>
      </c>
      <c r="R124" s="509">
        <f t="shared" si="66"/>
        <v>4</v>
      </c>
      <c r="S124" s="510">
        <f t="shared" si="53"/>
        <v>2</v>
      </c>
      <c r="T124" s="508">
        <f t="shared" si="54"/>
        <v>0</v>
      </c>
      <c r="U124" s="508">
        <f t="shared" si="67"/>
        <v>0</v>
      </c>
      <c r="V124" s="508">
        <f t="shared" si="68"/>
        <v>1</v>
      </c>
      <c r="W124" s="508">
        <f t="shared" si="69"/>
        <v>1</v>
      </c>
      <c r="X124" s="508">
        <f t="shared" si="70"/>
        <v>0</v>
      </c>
      <c r="Y124" s="509">
        <f t="shared" si="71"/>
        <v>8</v>
      </c>
      <c r="Z124" s="510">
        <f t="shared" si="55"/>
        <v>0</v>
      </c>
      <c r="AA124" s="508">
        <f t="shared" si="56"/>
        <v>0</v>
      </c>
      <c r="AB124" s="508">
        <f t="shared" si="72"/>
        <v>0</v>
      </c>
      <c r="AC124" s="508">
        <f t="shared" si="73"/>
        <v>0</v>
      </c>
      <c r="AD124" s="508">
        <f t="shared" si="74"/>
        <v>2</v>
      </c>
      <c r="AE124" s="508">
        <f t="shared" si="75"/>
        <v>2</v>
      </c>
      <c r="AF124" s="509">
        <f t="shared" si="76"/>
        <v>0</v>
      </c>
      <c r="AG124" s="6"/>
      <c r="AH124" s="6"/>
      <c r="AI124" s="6"/>
      <c r="AJ124" s="6"/>
      <c r="AK124" s="6"/>
      <c r="AL124" s="6"/>
      <c r="AM124" s="6"/>
      <c r="AN124" s="6"/>
      <c r="AO124" s="6"/>
      <c r="AP124" s="6"/>
      <c r="AQ124" s="6"/>
      <c r="AR124" s="6"/>
      <c r="AW124" s="6"/>
      <c r="BA124"/>
      <c r="BE124"/>
    </row>
    <row r="125" spans="1:57" ht="145">
      <c r="A125" s="152" t="s">
        <v>77</v>
      </c>
      <c r="B125" s="152" t="s">
        <v>47</v>
      </c>
      <c r="C125" s="165" t="s">
        <v>86</v>
      </c>
      <c r="D125" s="168">
        <v>38</v>
      </c>
      <c r="E125" s="510">
        <f t="shared" si="49"/>
        <v>0</v>
      </c>
      <c r="F125" s="508">
        <f t="shared" si="50"/>
        <v>0</v>
      </c>
      <c r="G125" s="508">
        <f t="shared" si="57"/>
        <v>1</v>
      </c>
      <c r="H125" s="508">
        <f t="shared" si="58"/>
        <v>2</v>
      </c>
      <c r="I125" s="508">
        <f t="shared" si="59"/>
        <v>0</v>
      </c>
      <c r="J125" s="508">
        <f t="shared" si="60"/>
        <v>3</v>
      </c>
      <c r="K125" s="509">
        <f t="shared" si="61"/>
        <v>2</v>
      </c>
      <c r="L125" s="508">
        <f t="shared" si="51"/>
        <v>0</v>
      </c>
      <c r="M125" s="508">
        <f t="shared" si="52"/>
        <v>8</v>
      </c>
      <c r="N125" s="508">
        <f t="shared" si="62"/>
        <v>5</v>
      </c>
      <c r="O125" s="508">
        <f t="shared" si="63"/>
        <v>3</v>
      </c>
      <c r="P125" s="508">
        <f t="shared" si="64"/>
        <v>0</v>
      </c>
      <c r="Q125" s="508">
        <f t="shared" si="65"/>
        <v>2</v>
      </c>
      <c r="R125" s="509">
        <f t="shared" si="66"/>
        <v>2</v>
      </c>
      <c r="S125" s="510">
        <f t="shared" si="53"/>
        <v>0</v>
      </c>
      <c r="T125" s="508">
        <f t="shared" si="54"/>
        <v>8</v>
      </c>
      <c r="U125" s="508">
        <f t="shared" si="67"/>
        <v>0</v>
      </c>
      <c r="V125" s="508">
        <f t="shared" si="68"/>
        <v>1</v>
      </c>
      <c r="W125" s="508">
        <f t="shared" si="69"/>
        <v>1</v>
      </c>
      <c r="X125" s="508">
        <f t="shared" si="70"/>
        <v>1</v>
      </c>
      <c r="Y125" s="509">
        <f t="shared" si="71"/>
        <v>1</v>
      </c>
      <c r="Z125" s="510">
        <f t="shared" si="55"/>
        <v>0</v>
      </c>
      <c r="AA125" s="508">
        <f t="shared" si="56"/>
        <v>0</v>
      </c>
      <c r="AB125" s="508">
        <f t="shared" si="72"/>
        <v>0</v>
      </c>
      <c r="AC125" s="508">
        <f t="shared" si="73"/>
        <v>0</v>
      </c>
      <c r="AD125" s="508">
        <f t="shared" si="74"/>
        <v>2</v>
      </c>
      <c r="AE125" s="508">
        <f t="shared" si="75"/>
        <v>2</v>
      </c>
      <c r="AF125" s="509">
        <f t="shared" si="76"/>
        <v>0</v>
      </c>
      <c r="AG125" s="6"/>
      <c r="AH125" s="6"/>
      <c r="AI125" s="6"/>
      <c r="AJ125" s="6"/>
      <c r="AK125" s="6"/>
      <c r="AL125" s="6"/>
      <c r="AM125" s="6"/>
      <c r="AN125" s="6"/>
      <c r="AO125" s="6"/>
      <c r="AP125" s="6"/>
      <c r="AQ125" s="6"/>
      <c r="AR125" s="6"/>
      <c r="AW125" s="6"/>
      <c r="BA125"/>
      <c r="BE125"/>
    </row>
    <row r="126" spans="1:57" ht="145">
      <c r="A126" s="152" t="s">
        <v>77</v>
      </c>
      <c r="B126" s="152" t="s">
        <v>47</v>
      </c>
      <c r="C126" s="165" t="s">
        <v>87</v>
      </c>
      <c r="D126" s="168">
        <v>39</v>
      </c>
      <c r="E126" s="510">
        <f t="shared" si="49"/>
        <v>0</v>
      </c>
      <c r="F126" s="508">
        <f t="shared" si="50"/>
        <v>0</v>
      </c>
      <c r="G126" s="508">
        <f t="shared" si="57"/>
        <v>4</v>
      </c>
      <c r="H126" s="508">
        <f t="shared" si="58"/>
        <v>2</v>
      </c>
      <c r="I126" s="508">
        <f t="shared" si="59"/>
        <v>2</v>
      </c>
      <c r="J126" s="508">
        <f t="shared" si="60"/>
        <v>0</v>
      </c>
      <c r="K126" s="509">
        <f t="shared" si="61"/>
        <v>0</v>
      </c>
      <c r="L126" s="508">
        <f t="shared" si="51"/>
        <v>0</v>
      </c>
      <c r="M126" s="508">
        <f t="shared" si="52"/>
        <v>5</v>
      </c>
      <c r="N126" s="508">
        <f t="shared" si="62"/>
        <v>7</v>
      </c>
      <c r="O126" s="508">
        <f t="shared" si="63"/>
        <v>4</v>
      </c>
      <c r="P126" s="508">
        <f t="shared" si="64"/>
        <v>3</v>
      </c>
      <c r="Q126" s="508">
        <f t="shared" si="65"/>
        <v>2</v>
      </c>
      <c r="R126" s="509">
        <f t="shared" si="66"/>
        <v>0</v>
      </c>
      <c r="S126" s="510">
        <f t="shared" si="53"/>
        <v>0</v>
      </c>
      <c r="T126" s="508">
        <f t="shared" si="54"/>
        <v>12</v>
      </c>
      <c r="U126" s="508">
        <f t="shared" si="67"/>
        <v>0</v>
      </c>
      <c r="V126" s="508">
        <f t="shared" si="68"/>
        <v>0</v>
      </c>
      <c r="W126" s="508">
        <f t="shared" si="69"/>
        <v>0</v>
      </c>
      <c r="X126" s="508">
        <f t="shared" si="70"/>
        <v>0</v>
      </c>
      <c r="Y126" s="509">
        <f t="shared" si="71"/>
        <v>0</v>
      </c>
      <c r="Z126" s="510">
        <f t="shared" si="55"/>
        <v>0</v>
      </c>
      <c r="AA126" s="508">
        <f t="shared" si="56"/>
        <v>4</v>
      </c>
      <c r="AB126" s="508">
        <f t="shared" si="72"/>
        <v>0</v>
      </c>
      <c r="AC126" s="508">
        <f t="shared" si="73"/>
        <v>0</v>
      </c>
      <c r="AD126" s="508">
        <f t="shared" si="74"/>
        <v>0</v>
      </c>
      <c r="AE126" s="508">
        <f t="shared" si="75"/>
        <v>0</v>
      </c>
      <c r="AF126" s="509">
        <f t="shared" si="76"/>
        <v>0</v>
      </c>
      <c r="AG126" s="6"/>
      <c r="AH126" s="6"/>
      <c r="AI126" s="6"/>
      <c r="AJ126" s="6"/>
      <c r="AK126" s="6"/>
      <c r="AL126" s="6"/>
      <c r="AM126" s="6"/>
      <c r="AN126" s="6"/>
      <c r="AO126" s="6"/>
      <c r="AP126" s="6"/>
      <c r="AQ126" s="6"/>
      <c r="AR126" s="6"/>
      <c r="AW126" s="6"/>
      <c r="BA126"/>
      <c r="BE126"/>
    </row>
    <row r="127" spans="1:57" ht="145">
      <c r="A127" s="152" t="s">
        <v>77</v>
      </c>
      <c r="B127" s="152" t="s">
        <v>54</v>
      </c>
      <c r="C127" s="165" t="s">
        <v>88</v>
      </c>
      <c r="D127" s="168">
        <v>40</v>
      </c>
      <c r="E127" s="510">
        <f t="shared" si="49"/>
        <v>6</v>
      </c>
      <c r="F127" s="508">
        <f t="shared" si="50"/>
        <v>0</v>
      </c>
      <c r="G127" s="508">
        <f t="shared" si="57"/>
        <v>2</v>
      </c>
      <c r="H127" s="508">
        <f t="shared" si="58"/>
        <v>0</v>
      </c>
      <c r="I127" s="508">
        <f t="shared" si="59"/>
        <v>0</v>
      </c>
      <c r="J127" s="508">
        <f t="shared" si="60"/>
        <v>0</v>
      </c>
      <c r="K127" s="509">
        <f t="shared" si="61"/>
        <v>0</v>
      </c>
      <c r="L127" s="508">
        <f t="shared" si="51"/>
        <v>0</v>
      </c>
      <c r="M127" s="508">
        <f t="shared" si="52"/>
        <v>2</v>
      </c>
      <c r="N127" s="508">
        <f t="shared" si="62"/>
        <v>6</v>
      </c>
      <c r="O127" s="508">
        <f t="shared" si="63"/>
        <v>4</v>
      </c>
      <c r="P127" s="508">
        <f t="shared" si="64"/>
        <v>3</v>
      </c>
      <c r="Q127" s="508">
        <f t="shared" si="65"/>
        <v>3</v>
      </c>
      <c r="R127" s="509">
        <f t="shared" si="66"/>
        <v>2</v>
      </c>
      <c r="S127" s="510">
        <f t="shared" si="53"/>
        <v>6</v>
      </c>
      <c r="T127" s="508">
        <f t="shared" si="54"/>
        <v>6</v>
      </c>
      <c r="U127" s="508">
        <f t="shared" si="67"/>
        <v>0</v>
      </c>
      <c r="V127" s="508">
        <f t="shared" si="68"/>
        <v>0</v>
      </c>
      <c r="W127" s="508">
        <f t="shared" si="69"/>
        <v>0</v>
      </c>
      <c r="X127" s="508">
        <f t="shared" si="70"/>
        <v>0</v>
      </c>
      <c r="Y127" s="509">
        <f t="shared" si="71"/>
        <v>0</v>
      </c>
      <c r="Z127" s="510">
        <f t="shared" si="55"/>
        <v>0</v>
      </c>
      <c r="AA127" s="508">
        <f t="shared" si="56"/>
        <v>0</v>
      </c>
      <c r="AB127" s="508">
        <f t="shared" si="72"/>
        <v>0</v>
      </c>
      <c r="AC127" s="508">
        <f t="shared" si="73"/>
        <v>2</v>
      </c>
      <c r="AD127" s="508">
        <f t="shared" si="74"/>
        <v>2</v>
      </c>
      <c r="AE127" s="508">
        <f t="shared" si="75"/>
        <v>0</v>
      </c>
      <c r="AF127" s="509">
        <f t="shared" si="76"/>
        <v>0</v>
      </c>
      <c r="AG127" s="6"/>
      <c r="AH127" s="6"/>
      <c r="AI127" s="6"/>
      <c r="AJ127" s="6"/>
      <c r="AK127" s="6"/>
      <c r="AL127" s="6"/>
      <c r="AM127" s="6"/>
      <c r="AN127" s="6"/>
      <c r="AO127" s="6"/>
      <c r="AP127" s="6"/>
      <c r="AQ127" s="6"/>
      <c r="AR127" s="6"/>
      <c r="AW127" s="6"/>
      <c r="BA127"/>
      <c r="BE127"/>
    </row>
    <row r="128" spans="1:57" ht="145">
      <c r="A128" s="152" t="s">
        <v>77</v>
      </c>
      <c r="B128" s="152" t="s">
        <v>51</v>
      </c>
      <c r="C128" s="165" t="s">
        <v>89</v>
      </c>
      <c r="D128" s="168">
        <v>41</v>
      </c>
      <c r="E128" s="510">
        <f t="shared" si="49"/>
        <v>0</v>
      </c>
      <c r="F128" s="508">
        <f t="shared" si="50"/>
        <v>6</v>
      </c>
      <c r="G128" s="508">
        <f t="shared" si="57"/>
        <v>2</v>
      </c>
      <c r="H128" s="508">
        <f t="shared" si="58"/>
        <v>0</v>
      </c>
      <c r="I128" s="508">
        <f t="shared" si="59"/>
        <v>0</v>
      </c>
      <c r="J128" s="508">
        <f t="shared" si="60"/>
        <v>0</v>
      </c>
      <c r="K128" s="509">
        <f t="shared" si="61"/>
        <v>0</v>
      </c>
      <c r="L128" s="508">
        <f t="shared" si="51"/>
        <v>0</v>
      </c>
      <c r="M128" s="508">
        <f t="shared" si="52"/>
        <v>10</v>
      </c>
      <c r="N128" s="508">
        <f t="shared" si="62"/>
        <v>4</v>
      </c>
      <c r="O128" s="508">
        <f t="shared" si="63"/>
        <v>5</v>
      </c>
      <c r="P128" s="508">
        <f t="shared" si="64"/>
        <v>1</v>
      </c>
      <c r="Q128" s="508">
        <f t="shared" si="65"/>
        <v>0</v>
      </c>
      <c r="R128" s="509">
        <f t="shared" si="66"/>
        <v>0</v>
      </c>
      <c r="S128" s="510">
        <f t="shared" si="53"/>
        <v>1</v>
      </c>
      <c r="T128" s="508">
        <f t="shared" si="54"/>
        <v>0</v>
      </c>
      <c r="U128" s="508">
        <f t="shared" si="67"/>
        <v>9</v>
      </c>
      <c r="V128" s="508">
        <f t="shared" si="68"/>
        <v>2</v>
      </c>
      <c r="W128" s="508">
        <f t="shared" si="69"/>
        <v>0</v>
      </c>
      <c r="X128" s="508">
        <f t="shared" si="70"/>
        <v>0</v>
      </c>
      <c r="Y128" s="509">
        <f t="shared" si="71"/>
        <v>0</v>
      </c>
      <c r="Z128" s="510">
        <f t="shared" si="55"/>
        <v>0</v>
      </c>
      <c r="AA128" s="508">
        <f t="shared" si="56"/>
        <v>0</v>
      </c>
      <c r="AB128" s="508">
        <f t="shared" si="72"/>
        <v>4</v>
      </c>
      <c r="AC128" s="508">
        <f t="shared" si="73"/>
        <v>0</v>
      </c>
      <c r="AD128" s="508">
        <f t="shared" si="74"/>
        <v>0</v>
      </c>
      <c r="AE128" s="508">
        <f t="shared" si="75"/>
        <v>0</v>
      </c>
      <c r="AF128" s="509">
        <f t="shared" si="76"/>
        <v>0</v>
      </c>
      <c r="AG128" s="6"/>
      <c r="AH128" s="6"/>
      <c r="AI128" s="6"/>
      <c r="AJ128" s="6"/>
      <c r="AK128" s="6"/>
      <c r="AL128" s="6"/>
      <c r="AM128" s="6"/>
      <c r="AN128" s="6"/>
      <c r="AO128" s="6"/>
      <c r="AP128" s="6"/>
      <c r="AQ128" s="6"/>
      <c r="AR128" s="6"/>
      <c r="AW128" s="6"/>
      <c r="BA128"/>
      <c r="BE128"/>
    </row>
    <row r="129" spans="1:57" ht="145">
      <c r="A129" s="152" t="s">
        <v>77</v>
      </c>
      <c r="B129" s="152"/>
      <c r="C129" s="170" t="s">
        <v>90</v>
      </c>
      <c r="D129" s="168" t="s">
        <v>91</v>
      </c>
      <c r="E129" s="510">
        <f t="shared" si="49"/>
        <v>0</v>
      </c>
      <c r="F129" s="508">
        <f t="shared" si="50"/>
        <v>8</v>
      </c>
      <c r="G129" s="508">
        <f t="shared" si="57"/>
        <v>0</v>
      </c>
      <c r="H129" s="508">
        <f t="shared" si="58"/>
        <v>0</v>
      </c>
      <c r="I129" s="508">
        <f t="shared" si="59"/>
        <v>0</v>
      </c>
      <c r="J129" s="508">
        <f t="shared" si="60"/>
        <v>0</v>
      </c>
      <c r="K129" s="509">
        <f t="shared" si="61"/>
        <v>0</v>
      </c>
      <c r="L129" s="508">
        <f t="shared" si="51"/>
        <v>0</v>
      </c>
      <c r="M129" s="508">
        <f t="shared" si="52"/>
        <v>19</v>
      </c>
      <c r="N129" s="508">
        <f t="shared" si="62"/>
        <v>0</v>
      </c>
      <c r="O129" s="508">
        <f t="shared" si="63"/>
        <v>0</v>
      </c>
      <c r="P129" s="508">
        <f t="shared" si="64"/>
        <v>0</v>
      </c>
      <c r="Q129" s="508">
        <f t="shared" si="65"/>
        <v>0</v>
      </c>
      <c r="R129" s="509">
        <f t="shared" si="66"/>
        <v>0</v>
      </c>
      <c r="S129" s="510">
        <f t="shared" si="53"/>
        <v>0</v>
      </c>
      <c r="T129" s="508">
        <f t="shared" si="54"/>
        <v>0</v>
      </c>
      <c r="U129" s="508">
        <f t="shared" si="67"/>
        <v>10</v>
      </c>
      <c r="V129" s="508">
        <f t="shared" si="68"/>
        <v>2</v>
      </c>
      <c r="W129" s="508">
        <f t="shared" si="69"/>
        <v>0</v>
      </c>
      <c r="X129" s="508">
        <f t="shared" si="70"/>
        <v>0</v>
      </c>
      <c r="Y129" s="509">
        <f t="shared" si="71"/>
        <v>0</v>
      </c>
      <c r="Z129" s="510">
        <f t="shared" si="55"/>
        <v>0</v>
      </c>
      <c r="AA129" s="508">
        <f t="shared" si="56"/>
        <v>0</v>
      </c>
      <c r="AB129" s="508">
        <f t="shared" si="72"/>
        <v>4</v>
      </c>
      <c r="AC129" s="508">
        <f t="shared" si="73"/>
        <v>0</v>
      </c>
      <c r="AD129" s="508">
        <f t="shared" si="74"/>
        <v>0</v>
      </c>
      <c r="AE129" s="508">
        <f t="shared" si="75"/>
        <v>0</v>
      </c>
      <c r="AF129" s="509">
        <f t="shared" si="76"/>
        <v>0</v>
      </c>
      <c r="AG129" s="6"/>
      <c r="AH129" s="6"/>
      <c r="AI129" s="6"/>
      <c r="AJ129" s="6"/>
      <c r="AK129" s="6"/>
      <c r="AL129" s="6"/>
      <c r="AM129" s="6"/>
      <c r="AN129" s="6"/>
      <c r="AO129" s="6"/>
      <c r="AP129" s="6"/>
      <c r="AQ129" s="6"/>
      <c r="AR129" s="6"/>
      <c r="AW129" s="6"/>
      <c r="BA129"/>
      <c r="BE129"/>
    </row>
    <row r="130" spans="1:57" ht="145">
      <c r="A130" s="152" t="s">
        <v>77</v>
      </c>
      <c r="B130" s="152" t="s">
        <v>54</v>
      </c>
      <c r="C130" s="166" t="s">
        <v>92</v>
      </c>
      <c r="D130" s="168">
        <v>43</v>
      </c>
      <c r="E130" s="510">
        <f t="shared" si="49"/>
        <v>0</v>
      </c>
      <c r="F130" s="508">
        <f t="shared" si="50"/>
        <v>8</v>
      </c>
      <c r="G130" s="508">
        <f t="shared" si="57"/>
        <v>0</v>
      </c>
      <c r="H130" s="508">
        <f t="shared" si="58"/>
        <v>0</v>
      </c>
      <c r="I130" s="508">
        <f t="shared" si="59"/>
        <v>0</v>
      </c>
      <c r="J130" s="508">
        <f t="shared" si="60"/>
        <v>0</v>
      </c>
      <c r="K130" s="509">
        <f t="shared" si="61"/>
        <v>0</v>
      </c>
      <c r="L130" s="508">
        <f t="shared" si="51"/>
        <v>0</v>
      </c>
      <c r="M130" s="508">
        <f t="shared" si="52"/>
        <v>19</v>
      </c>
      <c r="N130" s="508">
        <f t="shared" si="62"/>
        <v>0</v>
      </c>
      <c r="O130" s="508">
        <f t="shared" si="63"/>
        <v>0</v>
      </c>
      <c r="P130" s="508">
        <f t="shared" si="64"/>
        <v>0</v>
      </c>
      <c r="Q130" s="508">
        <f t="shared" si="65"/>
        <v>0</v>
      </c>
      <c r="R130" s="509">
        <f t="shared" si="66"/>
        <v>0</v>
      </c>
      <c r="S130" s="510">
        <f t="shared" si="53"/>
        <v>12</v>
      </c>
      <c r="T130" s="508">
        <f t="shared" si="54"/>
        <v>0</v>
      </c>
      <c r="U130" s="508">
        <f t="shared" si="67"/>
        <v>0</v>
      </c>
      <c r="V130" s="508">
        <f t="shared" si="68"/>
        <v>0</v>
      </c>
      <c r="W130" s="508">
        <f t="shared" si="69"/>
        <v>0</v>
      </c>
      <c r="X130" s="508">
        <f t="shared" si="70"/>
        <v>0</v>
      </c>
      <c r="Y130" s="509">
        <f t="shared" si="71"/>
        <v>0</v>
      </c>
      <c r="Z130" s="510">
        <f t="shared" si="55"/>
        <v>4</v>
      </c>
      <c r="AA130" s="508">
        <f t="shared" si="56"/>
        <v>0</v>
      </c>
      <c r="AB130" s="508">
        <f t="shared" si="72"/>
        <v>0</v>
      </c>
      <c r="AC130" s="508">
        <f t="shared" si="73"/>
        <v>0</v>
      </c>
      <c r="AD130" s="508">
        <f t="shared" si="74"/>
        <v>0</v>
      </c>
      <c r="AE130" s="508">
        <f t="shared" si="75"/>
        <v>0</v>
      </c>
      <c r="AF130" s="509">
        <f t="shared" si="76"/>
        <v>0</v>
      </c>
      <c r="AG130" s="6"/>
      <c r="AH130" s="6"/>
      <c r="AI130" s="6"/>
      <c r="AJ130" s="6"/>
      <c r="AK130" s="6"/>
      <c r="AL130" s="6"/>
      <c r="AM130" s="6"/>
      <c r="AN130" s="6"/>
      <c r="AO130" s="6"/>
      <c r="AP130" s="6"/>
      <c r="AQ130" s="6"/>
      <c r="AR130" s="6"/>
      <c r="AW130" s="6"/>
      <c r="BA130"/>
      <c r="BE130"/>
    </row>
    <row r="131" spans="1:57" ht="145">
      <c r="A131" s="152" t="s">
        <v>77</v>
      </c>
      <c r="B131" s="152" t="s">
        <v>54</v>
      </c>
      <c r="C131" s="166" t="s">
        <v>93</v>
      </c>
      <c r="D131" s="168">
        <v>44</v>
      </c>
      <c r="E131" s="510">
        <f t="shared" si="49"/>
        <v>0</v>
      </c>
      <c r="F131" s="508">
        <f t="shared" si="50"/>
        <v>8</v>
      </c>
      <c r="G131" s="508">
        <f t="shared" si="57"/>
        <v>0</v>
      </c>
      <c r="H131" s="508">
        <f t="shared" si="58"/>
        <v>0</v>
      </c>
      <c r="I131" s="508">
        <f t="shared" si="59"/>
        <v>0</v>
      </c>
      <c r="J131" s="508">
        <f t="shared" si="60"/>
        <v>0</v>
      </c>
      <c r="K131" s="509">
        <f t="shared" si="61"/>
        <v>0</v>
      </c>
      <c r="L131" s="508">
        <f t="shared" si="51"/>
        <v>0</v>
      </c>
      <c r="M131" s="508">
        <f t="shared" si="52"/>
        <v>19</v>
      </c>
      <c r="N131" s="508">
        <f t="shared" si="62"/>
        <v>0</v>
      </c>
      <c r="O131" s="508">
        <f t="shared" si="63"/>
        <v>0</v>
      </c>
      <c r="P131" s="508">
        <f t="shared" si="64"/>
        <v>0</v>
      </c>
      <c r="Q131" s="508">
        <f t="shared" si="65"/>
        <v>0</v>
      </c>
      <c r="R131" s="509">
        <f t="shared" si="66"/>
        <v>0</v>
      </c>
      <c r="S131" s="510">
        <f t="shared" si="53"/>
        <v>12</v>
      </c>
      <c r="T131" s="508">
        <f t="shared" si="54"/>
        <v>0</v>
      </c>
      <c r="U131" s="508">
        <f t="shared" si="67"/>
        <v>0</v>
      </c>
      <c r="V131" s="508">
        <f t="shared" si="68"/>
        <v>0</v>
      </c>
      <c r="W131" s="508">
        <f t="shared" si="69"/>
        <v>0</v>
      </c>
      <c r="X131" s="508">
        <f t="shared" si="70"/>
        <v>0</v>
      </c>
      <c r="Y131" s="509">
        <f t="shared" si="71"/>
        <v>0</v>
      </c>
      <c r="Z131" s="510">
        <f t="shared" si="55"/>
        <v>4</v>
      </c>
      <c r="AA131" s="508">
        <f t="shared" si="56"/>
        <v>0</v>
      </c>
      <c r="AB131" s="508">
        <f t="shared" si="72"/>
        <v>0</v>
      </c>
      <c r="AC131" s="508">
        <f t="shared" si="73"/>
        <v>0</v>
      </c>
      <c r="AD131" s="508">
        <f t="shared" si="74"/>
        <v>0</v>
      </c>
      <c r="AE131" s="508">
        <f t="shared" si="75"/>
        <v>0</v>
      </c>
      <c r="AF131" s="509">
        <f t="shared" si="76"/>
        <v>0</v>
      </c>
      <c r="AG131" s="6"/>
      <c r="AH131" s="6"/>
      <c r="AI131" s="6"/>
      <c r="AJ131" s="6"/>
      <c r="AK131" s="6"/>
      <c r="AL131" s="6"/>
      <c r="AM131" s="6"/>
      <c r="AN131" s="6"/>
      <c r="AO131" s="6"/>
      <c r="AP131" s="6"/>
      <c r="AQ131" s="6"/>
      <c r="AR131" s="6"/>
      <c r="AW131" s="6"/>
      <c r="BA131"/>
      <c r="BE131"/>
    </row>
    <row r="132" spans="1:57" ht="145">
      <c r="A132" s="152" t="s">
        <v>77</v>
      </c>
      <c r="B132" s="152" t="s">
        <v>54</v>
      </c>
      <c r="C132" s="166" t="s">
        <v>94</v>
      </c>
      <c r="D132" s="168">
        <v>45</v>
      </c>
      <c r="E132" s="510">
        <f t="shared" si="49"/>
        <v>0</v>
      </c>
      <c r="F132" s="508">
        <f t="shared" si="50"/>
        <v>7</v>
      </c>
      <c r="G132" s="508">
        <f t="shared" si="57"/>
        <v>0</v>
      </c>
      <c r="H132" s="508">
        <f t="shared" si="58"/>
        <v>0</v>
      </c>
      <c r="I132" s="508">
        <f t="shared" si="59"/>
        <v>0</v>
      </c>
      <c r="J132" s="508">
        <f t="shared" si="60"/>
        <v>0</v>
      </c>
      <c r="K132" s="509">
        <f t="shared" si="61"/>
        <v>0</v>
      </c>
      <c r="L132" s="508">
        <f t="shared" si="51"/>
        <v>8</v>
      </c>
      <c r="M132" s="508">
        <f t="shared" si="52"/>
        <v>8</v>
      </c>
      <c r="N132" s="508">
        <f t="shared" si="62"/>
        <v>2</v>
      </c>
      <c r="O132" s="508">
        <f t="shared" si="63"/>
        <v>2</v>
      </c>
      <c r="P132" s="508">
        <f t="shared" si="64"/>
        <v>0</v>
      </c>
      <c r="Q132" s="508">
        <f t="shared" si="65"/>
        <v>0</v>
      </c>
      <c r="R132" s="509">
        <f t="shared" si="66"/>
        <v>0</v>
      </c>
      <c r="S132" s="510">
        <f t="shared" si="53"/>
        <v>12</v>
      </c>
      <c r="T132" s="508">
        <f t="shared" si="54"/>
        <v>0</v>
      </c>
      <c r="U132" s="508">
        <f t="shared" si="67"/>
        <v>0</v>
      </c>
      <c r="V132" s="508">
        <f t="shared" si="68"/>
        <v>0</v>
      </c>
      <c r="W132" s="508">
        <f t="shared" si="69"/>
        <v>0</v>
      </c>
      <c r="X132" s="508">
        <f t="shared" si="70"/>
        <v>0</v>
      </c>
      <c r="Y132" s="509">
        <f t="shared" si="71"/>
        <v>0</v>
      </c>
      <c r="Z132" s="510">
        <f t="shared" si="55"/>
        <v>4</v>
      </c>
      <c r="AA132" s="508">
        <f t="shared" si="56"/>
        <v>0</v>
      </c>
      <c r="AB132" s="508">
        <f t="shared" si="72"/>
        <v>0</v>
      </c>
      <c r="AC132" s="508">
        <f t="shared" si="73"/>
        <v>0</v>
      </c>
      <c r="AD132" s="508">
        <f t="shared" si="74"/>
        <v>0</v>
      </c>
      <c r="AE132" s="508">
        <f t="shared" si="75"/>
        <v>0</v>
      </c>
      <c r="AF132" s="509">
        <f t="shared" si="76"/>
        <v>0</v>
      </c>
      <c r="AG132" s="6"/>
      <c r="AH132" s="6"/>
      <c r="AI132" s="6"/>
      <c r="AJ132" s="6"/>
      <c r="AK132" s="6"/>
      <c r="AL132" s="6"/>
      <c r="AM132" s="6"/>
      <c r="AN132" s="6"/>
      <c r="AO132" s="6"/>
      <c r="AP132" s="6"/>
      <c r="AQ132" s="6"/>
      <c r="AR132" s="6"/>
      <c r="AW132" s="6"/>
      <c r="BA132"/>
      <c r="BE132"/>
    </row>
    <row r="133" spans="1:57" ht="145">
      <c r="A133" s="152" t="s">
        <v>77</v>
      </c>
      <c r="B133" s="152" t="s">
        <v>54</v>
      </c>
      <c r="C133" s="166" t="s">
        <v>95</v>
      </c>
      <c r="D133" s="168">
        <v>46</v>
      </c>
      <c r="E133" s="510">
        <f t="shared" si="49"/>
        <v>6</v>
      </c>
      <c r="F133" s="508">
        <f t="shared" si="50"/>
        <v>0</v>
      </c>
      <c r="G133" s="508">
        <f t="shared" si="57"/>
        <v>2</v>
      </c>
      <c r="H133" s="508">
        <f t="shared" si="58"/>
        <v>0</v>
      </c>
      <c r="I133" s="508">
        <f t="shared" si="59"/>
        <v>0</v>
      </c>
      <c r="J133" s="508">
        <f t="shared" si="60"/>
        <v>0</v>
      </c>
      <c r="K133" s="509">
        <f t="shared" si="61"/>
        <v>0</v>
      </c>
      <c r="L133" s="508">
        <f t="shared" si="51"/>
        <v>20</v>
      </c>
      <c r="M133" s="508">
        <f t="shared" si="52"/>
        <v>0</v>
      </c>
      <c r="N133" s="508">
        <f t="shared" si="62"/>
        <v>0</v>
      </c>
      <c r="O133" s="508">
        <f t="shared" si="63"/>
        <v>0</v>
      </c>
      <c r="P133" s="508">
        <f t="shared" si="64"/>
        <v>0</v>
      </c>
      <c r="Q133" s="508">
        <f t="shared" si="65"/>
        <v>0</v>
      </c>
      <c r="R133" s="509">
        <f t="shared" si="66"/>
        <v>0</v>
      </c>
      <c r="S133" s="510">
        <f t="shared" si="53"/>
        <v>12</v>
      </c>
      <c r="T133" s="508">
        <f t="shared" si="54"/>
        <v>0</v>
      </c>
      <c r="U133" s="508">
        <f t="shared" si="67"/>
        <v>0</v>
      </c>
      <c r="V133" s="508">
        <f t="shared" si="68"/>
        <v>0</v>
      </c>
      <c r="W133" s="508">
        <f t="shared" si="69"/>
        <v>0</v>
      </c>
      <c r="X133" s="508">
        <f t="shared" si="70"/>
        <v>0</v>
      </c>
      <c r="Y133" s="509">
        <f t="shared" si="71"/>
        <v>0</v>
      </c>
      <c r="Z133" s="510">
        <f t="shared" si="55"/>
        <v>4</v>
      </c>
      <c r="AA133" s="508">
        <f t="shared" si="56"/>
        <v>0</v>
      </c>
      <c r="AB133" s="508">
        <f t="shared" si="72"/>
        <v>0</v>
      </c>
      <c r="AC133" s="508">
        <f t="shared" si="73"/>
        <v>0</v>
      </c>
      <c r="AD133" s="508">
        <f t="shared" si="74"/>
        <v>0</v>
      </c>
      <c r="AE133" s="508">
        <f t="shared" si="75"/>
        <v>0</v>
      </c>
      <c r="AF133" s="509">
        <f t="shared" si="76"/>
        <v>0</v>
      </c>
      <c r="AG133" s="6"/>
      <c r="AH133" s="6"/>
      <c r="AI133" s="6"/>
      <c r="AJ133" s="6"/>
      <c r="AK133" s="6"/>
      <c r="AL133" s="6"/>
      <c r="AM133" s="6"/>
      <c r="AN133" s="6"/>
      <c r="AO133" s="6"/>
      <c r="AP133" s="6"/>
      <c r="AQ133" s="6"/>
      <c r="AR133" s="6"/>
      <c r="AW133" s="6"/>
      <c r="BA133"/>
      <c r="BE133"/>
    </row>
    <row r="134" spans="1:57" ht="203">
      <c r="A134" s="152" t="s">
        <v>96</v>
      </c>
      <c r="B134" s="152" t="s">
        <v>39</v>
      </c>
      <c r="C134" s="166" t="s">
        <v>97</v>
      </c>
      <c r="D134" s="168">
        <v>47</v>
      </c>
      <c r="E134" s="510">
        <f t="shared" si="49"/>
        <v>6</v>
      </c>
      <c r="F134" s="508">
        <f t="shared" si="50"/>
        <v>0</v>
      </c>
      <c r="G134" s="508">
        <f t="shared" si="57"/>
        <v>1</v>
      </c>
      <c r="H134" s="508">
        <f t="shared" si="58"/>
        <v>0</v>
      </c>
      <c r="I134" s="508">
        <f t="shared" si="59"/>
        <v>1</v>
      </c>
      <c r="J134" s="508">
        <f t="shared" si="60"/>
        <v>0</v>
      </c>
      <c r="K134" s="509">
        <f t="shared" si="61"/>
        <v>0</v>
      </c>
      <c r="L134" s="508">
        <f t="shared" si="51"/>
        <v>0</v>
      </c>
      <c r="M134" s="508">
        <f t="shared" si="52"/>
        <v>0</v>
      </c>
      <c r="N134" s="508">
        <f t="shared" si="62"/>
        <v>18</v>
      </c>
      <c r="O134" s="508">
        <f t="shared" si="63"/>
        <v>2</v>
      </c>
      <c r="P134" s="508">
        <f t="shared" si="64"/>
        <v>0</v>
      </c>
      <c r="Q134" s="508">
        <f t="shared" si="65"/>
        <v>0</v>
      </c>
      <c r="R134" s="509">
        <f t="shared" si="66"/>
        <v>0</v>
      </c>
      <c r="S134" s="510">
        <f t="shared" si="53"/>
        <v>0</v>
      </c>
      <c r="T134" s="508">
        <f t="shared" si="54"/>
        <v>0</v>
      </c>
      <c r="U134" s="508">
        <f t="shared" si="67"/>
        <v>10</v>
      </c>
      <c r="V134" s="508">
        <f t="shared" si="68"/>
        <v>2</v>
      </c>
      <c r="W134" s="508">
        <f t="shared" si="69"/>
        <v>0</v>
      </c>
      <c r="X134" s="508">
        <f t="shared" si="70"/>
        <v>0</v>
      </c>
      <c r="Y134" s="509">
        <f t="shared" si="71"/>
        <v>0</v>
      </c>
      <c r="Z134" s="510">
        <f t="shared" si="55"/>
        <v>0</v>
      </c>
      <c r="AA134" s="508">
        <f t="shared" si="56"/>
        <v>0</v>
      </c>
      <c r="AB134" s="508">
        <f t="shared" si="72"/>
        <v>4</v>
      </c>
      <c r="AC134" s="508">
        <f t="shared" si="73"/>
        <v>0</v>
      </c>
      <c r="AD134" s="508">
        <f t="shared" si="74"/>
        <v>0</v>
      </c>
      <c r="AE134" s="508">
        <f t="shared" si="75"/>
        <v>0</v>
      </c>
      <c r="AF134" s="509">
        <f t="shared" si="76"/>
        <v>0</v>
      </c>
      <c r="AG134" s="6"/>
      <c r="AH134" s="6"/>
      <c r="AI134" s="6"/>
      <c r="AJ134" s="6"/>
      <c r="AK134" s="6"/>
      <c r="AL134" s="6"/>
      <c r="AM134" s="6"/>
      <c r="AN134" s="6"/>
      <c r="AO134" s="6"/>
      <c r="AP134" s="6"/>
      <c r="AQ134" s="6"/>
      <c r="AR134" s="6"/>
      <c r="AW134" s="6"/>
      <c r="BA134"/>
      <c r="BE134"/>
    </row>
    <row r="135" spans="1:57" ht="203">
      <c r="A135" s="152" t="s">
        <v>96</v>
      </c>
      <c r="B135" s="152" t="s">
        <v>39</v>
      </c>
      <c r="C135" s="166" t="s">
        <v>98</v>
      </c>
      <c r="D135" s="168">
        <v>48</v>
      </c>
      <c r="E135" s="510">
        <f t="shared" si="49"/>
        <v>6</v>
      </c>
      <c r="F135" s="508">
        <f t="shared" si="50"/>
        <v>0</v>
      </c>
      <c r="G135" s="508">
        <f t="shared" si="57"/>
        <v>2</v>
      </c>
      <c r="H135" s="508">
        <f t="shared" si="58"/>
        <v>0</v>
      </c>
      <c r="I135" s="508">
        <f t="shared" si="59"/>
        <v>0</v>
      </c>
      <c r="J135" s="508">
        <f t="shared" si="60"/>
        <v>0</v>
      </c>
      <c r="K135" s="509">
        <f t="shared" si="61"/>
        <v>0</v>
      </c>
      <c r="L135" s="508">
        <f t="shared" si="51"/>
        <v>0</v>
      </c>
      <c r="M135" s="508">
        <f t="shared" si="52"/>
        <v>0</v>
      </c>
      <c r="N135" s="508">
        <f t="shared" si="62"/>
        <v>18</v>
      </c>
      <c r="O135" s="508">
        <f t="shared" si="63"/>
        <v>2</v>
      </c>
      <c r="P135" s="508">
        <f t="shared" si="64"/>
        <v>0</v>
      </c>
      <c r="Q135" s="508">
        <f t="shared" si="65"/>
        <v>0</v>
      </c>
      <c r="R135" s="509">
        <f t="shared" si="66"/>
        <v>0</v>
      </c>
      <c r="S135" s="510">
        <f t="shared" si="53"/>
        <v>0</v>
      </c>
      <c r="T135" s="508">
        <f t="shared" si="54"/>
        <v>0</v>
      </c>
      <c r="U135" s="508">
        <f t="shared" si="67"/>
        <v>10</v>
      </c>
      <c r="V135" s="508">
        <f t="shared" si="68"/>
        <v>2</v>
      </c>
      <c r="W135" s="508">
        <f t="shared" si="69"/>
        <v>0</v>
      </c>
      <c r="X135" s="508">
        <f t="shared" si="70"/>
        <v>0</v>
      </c>
      <c r="Y135" s="509">
        <f t="shared" si="71"/>
        <v>0</v>
      </c>
      <c r="Z135" s="510">
        <f t="shared" si="55"/>
        <v>0</v>
      </c>
      <c r="AA135" s="508">
        <f t="shared" si="56"/>
        <v>0</v>
      </c>
      <c r="AB135" s="508">
        <f t="shared" si="72"/>
        <v>4</v>
      </c>
      <c r="AC135" s="508">
        <f t="shared" si="73"/>
        <v>0</v>
      </c>
      <c r="AD135" s="508">
        <f t="shared" si="74"/>
        <v>0</v>
      </c>
      <c r="AE135" s="508">
        <f t="shared" si="75"/>
        <v>0</v>
      </c>
      <c r="AF135" s="509">
        <f t="shared" si="76"/>
        <v>0</v>
      </c>
      <c r="AG135" s="6"/>
      <c r="AH135" s="6"/>
      <c r="AI135" s="6"/>
      <c r="AJ135" s="6"/>
      <c r="AK135" s="6"/>
      <c r="AL135" s="6"/>
      <c r="AM135" s="6"/>
      <c r="AN135" s="6"/>
      <c r="AO135" s="6"/>
      <c r="AP135" s="6"/>
      <c r="AQ135" s="6"/>
      <c r="AR135" s="6"/>
      <c r="AW135" s="6"/>
      <c r="BA135"/>
      <c r="BE135"/>
    </row>
    <row r="136" spans="1:57" ht="203">
      <c r="A136" s="152" t="s">
        <v>96</v>
      </c>
      <c r="B136" s="152" t="s">
        <v>39</v>
      </c>
      <c r="C136" s="166" t="s">
        <v>99</v>
      </c>
      <c r="D136" s="168">
        <v>49</v>
      </c>
      <c r="E136" s="510">
        <f t="shared" si="49"/>
        <v>0</v>
      </c>
      <c r="F136" s="508">
        <f t="shared" si="50"/>
        <v>8</v>
      </c>
      <c r="G136" s="508">
        <f t="shared" si="57"/>
        <v>0</v>
      </c>
      <c r="H136" s="508">
        <f t="shared" si="58"/>
        <v>0</v>
      </c>
      <c r="I136" s="508">
        <f t="shared" si="59"/>
        <v>0</v>
      </c>
      <c r="J136" s="508">
        <f t="shared" si="60"/>
        <v>0</v>
      </c>
      <c r="K136" s="509">
        <f t="shared" si="61"/>
        <v>0</v>
      </c>
      <c r="L136" s="508">
        <f t="shared" si="51"/>
        <v>0</v>
      </c>
      <c r="M136" s="508">
        <f t="shared" si="52"/>
        <v>19</v>
      </c>
      <c r="N136" s="508">
        <f t="shared" si="62"/>
        <v>0</v>
      </c>
      <c r="O136" s="508">
        <f t="shared" si="63"/>
        <v>0</v>
      </c>
      <c r="P136" s="508">
        <f t="shared" si="64"/>
        <v>0</v>
      </c>
      <c r="Q136" s="508">
        <f t="shared" si="65"/>
        <v>0</v>
      </c>
      <c r="R136" s="509">
        <f t="shared" si="66"/>
        <v>0</v>
      </c>
      <c r="S136" s="510">
        <f t="shared" si="53"/>
        <v>12</v>
      </c>
      <c r="T136" s="508">
        <f t="shared" si="54"/>
        <v>0</v>
      </c>
      <c r="U136" s="508">
        <f t="shared" si="67"/>
        <v>0</v>
      </c>
      <c r="V136" s="508">
        <f t="shared" si="68"/>
        <v>0</v>
      </c>
      <c r="W136" s="508">
        <f t="shared" si="69"/>
        <v>0</v>
      </c>
      <c r="X136" s="508">
        <f t="shared" si="70"/>
        <v>0</v>
      </c>
      <c r="Y136" s="509">
        <f t="shared" si="71"/>
        <v>0</v>
      </c>
      <c r="Z136" s="510">
        <f t="shared" si="55"/>
        <v>4</v>
      </c>
      <c r="AA136" s="508">
        <f t="shared" si="56"/>
        <v>0</v>
      </c>
      <c r="AB136" s="508">
        <f t="shared" si="72"/>
        <v>0</v>
      </c>
      <c r="AC136" s="508">
        <f t="shared" si="73"/>
        <v>0</v>
      </c>
      <c r="AD136" s="508">
        <f t="shared" si="74"/>
        <v>0</v>
      </c>
      <c r="AE136" s="508">
        <f t="shared" si="75"/>
        <v>0</v>
      </c>
      <c r="AF136" s="509">
        <f t="shared" si="76"/>
        <v>0</v>
      </c>
      <c r="AG136" s="6"/>
      <c r="AH136" s="6"/>
      <c r="AI136" s="6"/>
      <c r="AJ136" s="6"/>
      <c r="AK136" s="6"/>
      <c r="AL136" s="6"/>
      <c r="AM136" s="6"/>
      <c r="AN136" s="6"/>
      <c r="AO136" s="6"/>
      <c r="AP136" s="6"/>
      <c r="AQ136" s="6"/>
      <c r="AR136" s="6"/>
      <c r="AW136" s="6"/>
      <c r="BA136"/>
      <c r="BE136"/>
    </row>
    <row r="137" spans="1:57" ht="203">
      <c r="A137" s="152" t="s">
        <v>96</v>
      </c>
      <c r="B137" s="152" t="s">
        <v>39</v>
      </c>
      <c r="C137" s="166" t="s">
        <v>100</v>
      </c>
      <c r="D137" s="168">
        <v>50</v>
      </c>
      <c r="E137" s="510">
        <f t="shared" si="49"/>
        <v>0</v>
      </c>
      <c r="F137" s="508">
        <f t="shared" si="50"/>
        <v>0</v>
      </c>
      <c r="G137" s="508">
        <f t="shared" si="57"/>
        <v>2</v>
      </c>
      <c r="H137" s="508">
        <f t="shared" si="58"/>
        <v>0</v>
      </c>
      <c r="I137" s="508">
        <f t="shared" si="59"/>
        <v>3</v>
      </c>
      <c r="J137" s="508">
        <f t="shared" si="60"/>
        <v>3</v>
      </c>
      <c r="K137" s="509">
        <f t="shared" si="61"/>
        <v>0</v>
      </c>
      <c r="L137" s="508">
        <f t="shared" si="51"/>
        <v>2</v>
      </c>
      <c r="M137" s="508">
        <f t="shared" si="52"/>
        <v>0</v>
      </c>
      <c r="N137" s="508">
        <f t="shared" si="62"/>
        <v>9</v>
      </c>
      <c r="O137" s="508">
        <f t="shared" si="63"/>
        <v>9</v>
      </c>
      <c r="P137" s="508">
        <f t="shared" si="64"/>
        <v>0</v>
      </c>
      <c r="Q137" s="508">
        <f t="shared" si="65"/>
        <v>0</v>
      </c>
      <c r="R137" s="509">
        <f t="shared" si="66"/>
        <v>0</v>
      </c>
      <c r="S137" s="510">
        <f t="shared" si="53"/>
        <v>0</v>
      </c>
      <c r="T137" s="508">
        <f t="shared" si="54"/>
        <v>0</v>
      </c>
      <c r="U137" s="508">
        <f t="shared" si="67"/>
        <v>3</v>
      </c>
      <c r="V137" s="508">
        <f t="shared" si="68"/>
        <v>3</v>
      </c>
      <c r="W137" s="508">
        <f t="shared" si="69"/>
        <v>2</v>
      </c>
      <c r="X137" s="508">
        <f t="shared" si="70"/>
        <v>3</v>
      </c>
      <c r="Y137" s="509">
        <f t="shared" si="71"/>
        <v>1</v>
      </c>
      <c r="Z137" s="510">
        <f t="shared" si="55"/>
        <v>0</v>
      </c>
      <c r="AA137" s="508">
        <f t="shared" si="56"/>
        <v>0</v>
      </c>
      <c r="AB137" s="508">
        <f t="shared" si="72"/>
        <v>2</v>
      </c>
      <c r="AC137" s="508">
        <f t="shared" si="73"/>
        <v>0</v>
      </c>
      <c r="AD137" s="508">
        <f t="shared" si="74"/>
        <v>1</v>
      </c>
      <c r="AE137" s="508">
        <f t="shared" si="75"/>
        <v>1</v>
      </c>
      <c r="AF137" s="509">
        <f t="shared" si="76"/>
        <v>0</v>
      </c>
      <c r="AG137" s="6"/>
      <c r="AH137" s="6"/>
      <c r="AI137" s="6"/>
      <c r="AJ137" s="6"/>
      <c r="AK137" s="6"/>
      <c r="AL137" s="6"/>
      <c r="AM137" s="6"/>
      <c r="AN137" s="6"/>
      <c r="AO137" s="6"/>
      <c r="AP137" s="6"/>
      <c r="AQ137" s="6"/>
      <c r="AR137" s="6"/>
      <c r="AW137" s="6"/>
      <c r="BA137"/>
      <c r="BE137"/>
    </row>
    <row r="138" spans="1:57" ht="203">
      <c r="A138" s="152" t="s">
        <v>96</v>
      </c>
      <c r="B138" s="152" t="s">
        <v>39</v>
      </c>
      <c r="C138" s="166" t="s">
        <v>101</v>
      </c>
      <c r="D138" s="168">
        <v>51</v>
      </c>
      <c r="E138" s="510">
        <f t="shared" si="49"/>
        <v>0</v>
      </c>
      <c r="F138" s="508">
        <f t="shared" si="50"/>
        <v>7</v>
      </c>
      <c r="G138" s="508">
        <f t="shared" si="57"/>
        <v>0</v>
      </c>
      <c r="H138" s="508">
        <f t="shared" si="58"/>
        <v>0</v>
      </c>
      <c r="I138" s="508">
        <f t="shared" si="59"/>
        <v>0</v>
      </c>
      <c r="J138" s="508">
        <f t="shared" si="60"/>
        <v>0</v>
      </c>
      <c r="K138" s="509">
        <f t="shared" si="61"/>
        <v>0</v>
      </c>
      <c r="L138" s="508">
        <f t="shared" si="51"/>
        <v>0</v>
      </c>
      <c r="M138" s="508">
        <f t="shared" si="52"/>
        <v>11</v>
      </c>
      <c r="N138" s="508">
        <f t="shared" si="62"/>
        <v>0</v>
      </c>
      <c r="O138" s="508">
        <f t="shared" si="63"/>
        <v>2</v>
      </c>
      <c r="P138" s="508">
        <f t="shared" si="64"/>
        <v>3</v>
      </c>
      <c r="Q138" s="508">
        <f t="shared" si="65"/>
        <v>2</v>
      </c>
      <c r="R138" s="509">
        <f t="shared" si="66"/>
        <v>3</v>
      </c>
      <c r="S138" s="510">
        <f t="shared" si="53"/>
        <v>0</v>
      </c>
      <c r="T138" s="508">
        <f t="shared" si="54"/>
        <v>12</v>
      </c>
      <c r="U138" s="508">
        <f t="shared" si="67"/>
        <v>0</v>
      </c>
      <c r="V138" s="508">
        <f t="shared" si="68"/>
        <v>0</v>
      </c>
      <c r="W138" s="508">
        <f t="shared" si="69"/>
        <v>0</v>
      </c>
      <c r="X138" s="508">
        <f t="shared" si="70"/>
        <v>0</v>
      </c>
      <c r="Y138" s="509">
        <f t="shared" si="71"/>
        <v>0</v>
      </c>
      <c r="Z138" s="510">
        <f t="shared" si="55"/>
        <v>0</v>
      </c>
      <c r="AA138" s="508">
        <f t="shared" si="56"/>
        <v>0</v>
      </c>
      <c r="AB138" s="508">
        <f t="shared" si="72"/>
        <v>4</v>
      </c>
      <c r="AC138" s="508">
        <f t="shared" si="73"/>
        <v>0</v>
      </c>
      <c r="AD138" s="508">
        <f t="shared" si="74"/>
        <v>0</v>
      </c>
      <c r="AE138" s="508">
        <f t="shared" si="75"/>
        <v>0</v>
      </c>
      <c r="AF138" s="509">
        <f t="shared" si="76"/>
        <v>0</v>
      </c>
      <c r="AG138" s="6"/>
      <c r="AH138" s="6"/>
      <c r="AI138" s="6"/>
      <c r="AJ138" s="6"/>
      <c r="AK138" s="6"/>
      <c r="AL138" s="6"/>
      <c r="AM138" s="6"/>
      <c r="AN138" s="6"/>
      <c r="AO138" s="6"/>
      <c r="AP138" s="6"/>
      <c r="AQ138" s="6"/>
      <c r="AR138" s="6"/>
      <c r="AW138" s="6"/>
      <c r="BA138"/>
      <c r="BE138"/>
    </row>
    <row r="139" spans="1:57" ht="203">
      <c r="A139" s="152" t="s">
        <v>96</v>
      </c>
      <c r="B139" s="152" t="s">
        <v>39</v>
      </c>
      <c r="C139" s="166" t="s">
        <v>102</v>
      </c>
      <c r="D139" s="168">
        <v>52</v>
      </c>
      <c r="E139" s="510">
        <f t="shared" si="49"/>
        <v>0</v>
      </c>
      <c r="F139" s="508">
        <f t="shared" si="50"/>
        <v>7</v>
      </c>
      <c r="G139" s="508">
        <f t="shared" si="57"/>
        <v>1</v>
      </c>
      <c r="H139" s="508">
        <f t="shared" si="58"/>
        <v>0</v>
      </c>
      <c r="I139" s="508">
        <f t="shared" si="59"/>
        <v>1</v>
      </c>
      <c r="J139" s="508">
        <f t="shared" si="60"/>
        <v>0</v>
      </c>
      <c r="K139" s="509">
        <f t="shared" si="61"/>
        <v>0</v>
      </c>
      <c r="L139" s="508">
        <f t="shared" si="51"/>
        <v>0</v>
      </c>
      <c r="M139" s="508">
        <f t="shared" si="52"/>
        <v>19</v>
      </c>
      <c r="N139" s="508">
        <f t="shared" si="62"/>
        <v>0</v>
      </c>
      <c r="O139" s="508">
        <f t="shared" si="63"/>
        <v>0</v>
      </c>
      <c r="P139" s="508">
        <f t="shared" si="64"/>
        <v>0</v>
      </c>
      <c r="Q139" s="508">
        <f t="shared" si="65"/>
        <v>0</v>
      </c>
      <c r="R139" s="509">
        <f t="shared" si="66"/>
        <v>0</v>
      </c>
      <c r="S139" s="510">
        <f t="shared" si="53"/>
        <v>12</v>
      </c>
      <c r="T139" s="508">
        <f t="shared" si="54"/>
        <v>0</v>
      </c>
      <c r="U139" s="508">
        <f t="shared" si="67"/>
        <v>0</v>
      </c>
      <c r="V139" s="508">
        <f t="shared" si="68"/>
        <v>0</v>
      </c>
      <c r="W139" s="508">
        <f t="shared" si="69"/>
        <v>0</v>
      </c>
      <c r="X139" s="508">
        <f t="shared" si="70"/>
        <v>0</v>
      </c>
      <c r="Y139" s="509">
        <f t="shared" si="71"/>
        <v>0</v>
      </c>
      <c r="Z139" s="510">
        <f t="shared" si="55"/>
        <v>4</v>
      </c>
      <c r="AA139" s="508">
        <f t="shared" si="56"/>
        <v>0</v>
      </c>
      <c r="AB139" s="508">
        <f t="shared" si="72"/>
        <v>0</v>
      </c>
      <c r="AC139" s="508">
        <f t="shared" si="73"/>
        <v>0</v>
      </c>
      <c r="AD139" s="508">
        <f t="shared" si="74"/>
        <v>0</v>
      </c>
      <c r="AE139" s="508">
        <f t="shared" si="75"/>
        <v>0</v>
      </c>
      <c r="AF139" s="509">
        <f t="shared" si="76"/>
        <v>0</v>
      </c>
      <c r="AG139" s="6"/>
      <c r="AH139" s="6"/>
      <c r="AI139" s="6"/>
      <c r="AJ139" s="6"/>
      <c r="AK139" s="6"/>
      <c r="AL139" s="6"/>
      <c r="AM139" s="6"/>
      <c r="AN139" s="6"/>
      <c r="AO139" s="6"/>
      <c r="AP139" s="6"/>
      <c r="AQ139" s="6"/>
      <c r="AR139" s="6"/>
      <c r="AW139" s="6"/>
      <c r="BA139"/>
      <c r="BE139"/>
    </row>
    <row r="140" spans="1:57" ht="203">
      <c r="A140" s="152" t="s">
        <v>96</v>
      </c>
      <c r="B140" s="152" t="s">
        <v>39</v>
      </c>
      <c r="C140" s="166" t="s">
        <v>103</v>
      </c>
      <c r="D140" s="168">
        <v>53</v>
      </c>
      <c r="E140" s="510">
        <f t="shared" si="49"/>
        <v>0</v>
      </c>
      <c r="F140" s="508">
        <f t="shared" si="50"/>
        <v>6</v>
      </c>
      <c r="G140" s="508">
        <f t="shared" si="57"/>
        <v>2</v>
      </c>
      <c r="H140" s="508">
        <f t="shared" si="58"/>
        <v>0</v>
      </c>
      <c r="I140" s="508">
        <f t="shared" si="59"/>
        <v>0</v>
      </c>
      <c r="J140" s="508">
        <f t="shared" si="60"/>
        <v>0</v>
      </c>
      <c r="K140" s="509">
        <f t="shared" si="61"/>
        <v>0</v>
      </c>
      <c r="L140" s="508">
        <f t="shared" si="51"/>
        <v>0</v>
      </c>
      <c r="M140" s="508">
        <f t="shared" si="52"/>
        <v>0</v>
      </c>
      <c r="N140" s="508">
        <f t="shared" si="62"/>
        <v>18</v>
      </c>
      <c r="O140" s="508">
        <f t="shared" si="63"/>
        <v>2</v>
      </c>
      <c r="P140" s="508">
        <f t="shared" si="64"/>
        <v>0</v>
      </c>
      <c r="Q140" s="508">
        <f t="shared" si="65"/>
        <v>0</v>
      </c>
      <c r="R140" s="509">
        <f t="shared" si="66"/>
        <v>0</v>
      </c>
      <c r="S140" s="510">
        <f t="shared" si="53"/>
        <v>0</v>
      </c>
      <c r="T140" s="508">
        <f t="shared" si="54"/>
        <v>0</v>
      </c>
      <c r="U140" s="508">
        <f t="shared" si="67"/>
        <v>11</v>
      </c>
      <c r="V140" s="508">
        <f t="shared" si="68"/>
        <v>1</v>
      </c>
      <c r="W140" s="508">
        <f t="shared" si="69"/>
        <v>0</v>
      </c>
      <c r="X140" s="508">
        <f t="shared" si="70"/>
        <v>0</v>
      </c>
      <c r="Y140" s="509">
        <f t="shared" si="71"/>
        <v>0</v>
      </c>
      <c r="Z140" s="510">
        <f t="shared" si="55"/>
        <v>0</v>
      </c>
      <c r="AA140" s="508">
        <f t="shared" si="56"/>
        <v>0</v>
      </c>
      <c r="AB140" s="508">
        <f t="shared" si="72"/>
        <v>2</v>
      </c>
      <c r="AC140" s="508">
        <f t="shared" si="73"/>
        <v>2</v>
      </c>
      <c r="AD140" s="508">
        <f t="shared" si="74"/>
        <v>0</v>
      </c>
      <c r="AE140" s="508">
        <f t="shared" si="75"/>
        <v>0</v>
      </c>
      <c r="AF140" s="509">
        <f t="shared" si="76"/>
        <v>0</v>
      </c>
      <c r="AG140" s="6"/>
      <c r="AH140" s="6"/>
      <c r="AI140" s="6"/>
      <c r="AJ140" s="6"/>
      <c r="AK140" s="6"/>
      <c r="AL140" s="6"/>
      <c r="AM140" s="6"/>
      <c r="AN140" s="6"/>
      <c r="AO140" s="6"/>
      <c r="AP140" s="6"/>
      <c r="AQ140" s="6"/>
      <c r="AR140" s="6"/>
      <c r="AW140" s="6"/>
      <c r="BA140"/>
      <c r="BE140"/>
    </row>
    <row r="141" spans="1:57" ht="203">
      <c r="A141" s="152" t="s">
        <v>96</v>
      </c>
      <c r="B141" s="152" t="s">
        <v>47</v>
      </c>
      <c r="C141" s="166" t="s">
        <v>104</v>
      </c>
      <c r="D141" s="168">
        <v>54</v>
      </c>
      <c r="E141" s="510">
        <f t="shared" si="49"/>
        <v>0</v>
      </c>
      <c r="F141" s="508">
        <f t="shared" si="50"/>
        <v>7</v>
      </c>
      <c r="G141" s="508">
        <f t="shared" si="57"/>
        <v>2</v>
      </c>
      <c r="H141" s="508">
        <f t="shared" si="58"/>
        <v>0</v>
      </c>
      <c r="I141" s="508">
        <f t="shared" si="59"/>
        <v>0</v>
      </c>
      <c r="J141" s="508">
        <f t="shared" si="60"/>
        <v>0</v>
      </c>
      <c r="K141" s="509">
        <f t="shared" si="61"/>
        <v>0</v>
      </c>
      <c r="L141" s="508">
        <f t="shared" si="51"/>
        <v>0</v>
      </c>
      <c r="M141" s="508">
        <f t="shared" si="52"/>
        <v>19</v>
      </c>
      <c r="N141" s="508">
        <f t="shared" si="62"/>
        <v>0</v>
      </c>
      <c r="O141" s="508">
        <f t="shared" si="63"/>
        <v>0</v>
      </c>
      <c r="P141" s="508">
        <f t="shared" si="64"/>
        <v>0</v>
      </c>
      <c r="Q141" s="508">
        <f t="shared" si="65"/>
        <v>0</v>
      </c>
      <c r="R141" s="509">
        <f t="shared" si="66"/>
        <v>0</v>
      </c>
      <c r="S141" s="510">
        <f t="shared" si="53"/>
        <v>2</v>
      </c>
      <c r="T141" s="508">
        <f t="shared" si="54"/>
        <v>6</v>
      </c>
      <c r="U141" s="508">
        <f t="shared" si="67"/>
        <v>0</v>
      </c>
      <c r="V141" s="508">
        <f t="shared" si="68"/>
        <v>1</v>
      </c>
      <c r="W141" s="508">
        <f t="shared" si="69"/>
        <v>1</v>
      </c>
      <c r="X141" s="508">
        <f t="shared" si="70"/>
        <v>2</v>
      </c>
      <c r="Y141" s="509">
        <f t="shared" si="71"/>
        <v>0</v>
      </c>
      <c r="Z141" s="510">
        <f t="shared" si="55"/>
        <v>2</v>
      </c>
      <c r="AA141" s="508">
        <f t="shared" si="56"/>
        <v>0</v>
      </c>
      <c r="AB141" s="508">
        <f t="shared" si="72"/>
        <v>2</v>
      </c>
      <c r="AC141" s="508">
        <f t="shared" si="73"/>
        <v>0</v>
      </c>
      <c r="AD141" s="508">
        <f t="shared" si="74"/>
        <v>0</v>
      </c>
      <c r="AE141" s="508">
        <f t="shared" si="75"/>
        <v>0</v>
      </c>
      <c r="AF141" s="509">
        <f t="shared" si="76"/>
        <v>0</v>
      </c>
      <c r="AG141" s="6"/>
      <c r="AH141" s="6"/>
      <c r="AI141" s="6"/>
      <c r="AJ141" s="6"/>
      <c r="AK141" s="6"/>
      <c r="AL141" s="6"/>
      <c r="AM141" s="6"/>
      <c r="AN141" s="6"/>
      <c r="AO141" s="6"/>
      <c r="AP141" s="6"/>
      <c r="AQ141" s="6"/>
      <c r="AR141" s="6"/>
      <c r="AW141" s="6"/>
      <c r="BA141"/>
      <c r="BE141"/>
    </row>
    <row r="142" spans="1:57" ht="203">
      <c r="A142" s="152" t="s">
        <v>96</v>
      </c>
      <c r="B142" s="152" t="s">
        <v>47</v>
      </c>
      <c r="C142" s="166" t="s">
        <v>105</v>
      </c>
      <c r="D142" s="168">
        <v>55</v>
      </c>
      <c r="E142" s="510">
        <f t="shared" si="49"/>
        <v>0</v>
      </c>
      <c r="F142" s="508">
        <f t="shared" si="50"/>
        <v>7</v>
      </c>
      <c r="G142" s="508">
        <f t="shared" si="57"/>
        <v>2</v>
      </c>
      <c r="H142" s="508">
        <f t="shared" si="58"/>
        <v>0</v>
      </c>
      <c r="I142" s="508">
        <f t="shared" si="59"/>
        <v>0</v>
      </c>
      <c r="J142" s="508">
        <f t="shared" si="60"/>
        <v>0</v>
      </c>
      <c r="K142" s="509">
        <f t="shared" si="61"/>
        <v>0</v>
      </c>
      <c r="L142" s="508">
        <f t="shared" si="51"/>
        <v>0</v>
      </c>
      <c r="M142" s="508">
        <f t="shared" si="52"/>
        <v>19</v>
      </c>
      <c r="N142" s="508">
        <f t="shared" si="62"/>
        <v>0</v>
      </c>
      <c r="O142" s="508">
        <f t="shared" si="63"/>
        <v>0</v>
      </c>
      <c r="P142" s="508">
        <f t="shared" si="64"/>
        <v>0</v>
      </c>
      <c r="Q142" s="508">
        <f t="shared" si="65"/>
        <v>0</v>
      </c>
      <c r="R142" s="509">
        <f t="shared" si="66"/>
        <v>0</v>
      </c>
      <c r="S142" s="510">
        <f t="shared" si="53"/>
        <v>2</v>
      </c>
      <c r="T142" s="508">
        <f t="shared" si="54"/>
        <v>6</v>
      </c>
      <c r="U142" s="508">
        <f t="shared" si="67"/>
        <v>0</v>
      </c>
      <c r="V142" s="508">
        <f t="shared" si="68"/>
        <v>1</v>
      </c>
      <c r="W142" s="508">
        <f t="shared" si="69"/>
        <v>1</v>
      </c>
      <c r="X142" s="508">
        <f t="shared" si="70"/>
        <v>2</v>
      </c>
      <c r="Y142" s="509">
        <f t="shared" si="71"/>
        <v>0</v>
      </c>
      <c r="Z142" s="510">
        <f t="shared" si="55"/>
        <v>2</v>
      </c>
      <c r="AA142" s="508">
        <f t="shared" si="56"/>
        <v>0</v>
      </c>
      <c r="AB142" s="508">
        <f t="shared" si="72"/>
        <v>2</v>
      </c>
      <c r="AC142" s="508">
        <f t="shared" si="73"/>
        <v>0</v>
      </c>
      <c r="AD142" s="508">
        <f t="shared" si="74"/>
        <v>0</v>
      </c>
      <c r="AE142" s="508">
        <f t="shared" si="75"/>
        <v>0</v>
      </c>
      <c r="AF142" s="509">
        <f t="shared" si="76"/>
        <v>0</v>
      </c>
      <c r="AG142" s="6"/>
      <c r="AH142" s="6"/>
      <c r="AI142" s="6"/>
      <c r="AJ142" s="6"/>
      <c r="AK142" s="6"/>
      <c r="AL142" s="6"/>
      <c r="AM142" s="6"/>
      <c r="AN142" s="6"/>
      <c r="AO142" s="6"/>
      <c r="AP142" s="6"/>
      <c r="AQ142" s="6"/>
      <c r="AR142" s="6"/>
      <c r="AW142" s="6"/>
      <c r="BA142"/>
      <c r="BE142"/>
    </row>
    <row r="143" spans="1:57" ht="203">
      <c r="A143" s="152" t="s">
        <v>96</v>
      </c>
      <c r="B143" s="152" t="s">
        <v>47</v>
      </c>
      <c r="C143" s="166" t="s">
        <v>106</v>
      </c>
      <c r="D143" s="168">
        <v>56</v>
      </c>
      <c r="E143" s="510">
        <f t="shared" si="49"/>
        <v>0</v>
      </c>
      <c r="F143" s="508">
        <f t="shared" si="50"/>
        <v>7</v>
      </c>
      <c r="G143" s="508">
        <f t="shared" si="57"/>
        <v>0</v>
      </c>
      <c r="H143" s="508">
        <f t="shared" si="58"/>
        <v>0</v>
      </c>
      <c r="I143" s="508">
        <f t="shared" si="59"/>
        <v>1</v>
      </c>
      <c r="J143" s="508">
        <f t="shared" si="60"/>
        <v>1</v>
      </c>
      <c r="K143" s="509">
        <f t="shared" si="61"/>
        <v>0</v>
      </c>
      <c r="L143" s="508">
        <f t="shared" si="51"/>
        <v>0</v>
      </c>
      <c r="M143" s="508">
        <f t="shared" si="52"/>
        <v>19</v>
      </c>
      <c r="N143" s="508">
        <f t="shared" si="62"/>
        <v>0</v>
      </c>
      <c r="O143" s="508">
        <f t="shared" si="63"/>
        <v>0</v>
      </c>
      <c r="P143" s="508">
        <f t="shared" si="64"/>
        <v>0</v>
      </c>
      <c r="Q143" s="508">
        <f t="shared" si="65"/>
        <v>0</v>
      </c>
      <c r="R143" s="509">
        <f t="shared" si="66"/>
        <v>0</v>
      </c>
      <c r="S143" s="510">
        <f t="shared" si="53"/>
        <v>2</v>
      </c>
      <c r="T143" s="508">
        <f t="shared" si="54"/>
        <v>6</v>
      </c>
      <c r="U143" s="508">
        <f t="shared" si="67"/>
        <v>0</v>
      </c>
      <c r="V143" s="508">
        <f t="shared" si="68"/>
        <v>1</v>
      </c>
      <c r="W143" s="508">
        <f t="shared" si="69"/>
        <v>1</v>
      </c>
      <c r="X143" s="508">
        <f t="shared" si="70"/>
        <v>2</v>
      </c>
      <c r="Y143" s="509">
        <f t="shared" si="71"/>
        <v>0</v>
      </c>
      <c r="Z143" s="510">
        <f t="shared" si="55"/>
        <v>2</v>
      </c>
      <c r="AA143" s="508">
        <f t="shared" si="56"/>
        <v>0</v>
      </c>
      <c r="AB143" s="508">
        <f t="shared" si="72"/>
        <v>1</v>
      </c>
      <c r="AC143" s="508">
        <f t="shared" si="73"/>
        <v>1</v>
      </c>
      <c r="AD143" s="508">
        <f t="shared" si="74"/>
        <v>0</v>
      </c>
      <c r="AE143" s="508">
        <f t="shared" si="75"/>
        <v>0</v>
      </c>
      <c r="AF143" s="509">
        <f t="shared" si="76"/>
        <v>0</v>
      </c>
      <c r="AG143" s="6"/>
      <c r="AH143" s="6"/>
      <c r="AI143" s="6"/>
      <c r="AJ143" s="6"/>
      <c r="AK143" s="6"/>
      <c r="AL143" s="6"/>
      <c r="AM143" s="6"/>
      <c r="AN143" s="6"/>
      <c r="AO143" s="6"/>
      <c r="AP143" s="6"/>
      <c r="AQ143" s="6"/>
      <c r="AR143" s="6"/>
      <c r="AW143" s="6"/>
      <c r="BA143"/>
      <c r="BE143"/>
    </row>
    <row r="144" spans="1:57" ht="203">
      <c r="A144" s="152" t="s">
        <v>96</v>
      </c>
      <c r="B144" s="152" t="s">
        <v>47</v>
      </c>
      <c r="C144" s="166" t="s">
        <v>107</v>
      </c>
      <c r="D144" s="168">
        <v>57</v>
      </c>
      <c r="E144" s="510">
        <f t="shared" si="49"/>
        <v>0</v>
      </c>
      <c r="F144" s="508">
        <f t="shared" si="50"/>
        <v>5</v>
      </c>
      <c r="G144" s="508">
        <f t="shared" si="57"/>
        <v>0</v>
      </c>
      <c r="H144" s="508">
        <f t="shared" si="58"/>
        <v>0</v>
      </c>
      <c r="I144" s="508">
        <f t="shared" si="59"/>
        <v>2</v>
      </c>
      <c r="J144" s="508">
        <f t="shared" si="60"/>
        <v>2</v>
      </c>
      <c r="K144" s="509">
        <f t="shared" si="61"/>
        <v>0</v>
      </c>
      <c r="L144" s="508">
        <f t="shared" si="51"/>
        <v>0</v>
      </c>
      <c r="M144" s="508">
        <f t="shared" si="52"/>
        <v>19</v>
      </c>
      <c r="N144" s="508">
        <f t="shared" si="62"/>
        <v>0</v>
      </c>
      <c r="O144" s="508">
        <f t="shared" si="63"/>
        <v>0</v>
      </c>
      <c r="P144" s="508">
        <f t="shared" si="64"/>
        <v>0</v>
      </c>
      <c r="Q144" s="508">
        <f t="shared" si="65"/>
        <v>0</v>
      </c>
      <c r="R144" s="509">
        <f t="shared" si="66"/>
        <v>0</v>
      </c>
      <c r="S144" s="510">
        <f t="shared" si="53"/>
        <v>2</v>
      </c>
      <c r="T144" s="508">
        <f t="shared" si="54"/>
        <v>6</v>
      </c>
      <c r="U144" s="508">
        <f t="shared" si="67"/>
        <v>0</v>
      </c>
      <c r="V144" s="508">
        <f t="shared" si="68"/>
        <v>1</v>
      </c>
      <c r="W144" s="508">
        <f t="shared" si="69"/>
        <v>1</v>
      </c>
      <c r="X144" s="508">
        <f t="shared" si="70"/>
        <v>2</v>
      </c>
      <c r="Y144" s="509">
        <f t="shared" si="71"/>
        <v>0</v>
      </c>
      <c r="Z144" s="510">
        <f t="shared" si="55"/>
        <v>2</v>
      </c>
      <c r="AA144" s="508">
        <f t="shared" si="56"/>
        <v>0</v>
      </c>
      <c r="AB144" s="508">
        <f t="shared" si="72"/>
        <v>1</v>
      </c>
      <c r="AC144" s="508">
        <f t="shared" si="73"/>
        <v>1</v>
      </c>
      <c r="AD144" s="508">
        <f t="shared" si="74"/>
        <v>0</v>
      </c>
      <c r="AE144" s="508">
        <f t="shared" si="75"/>
        <v>0</v>
      </c>
      <c r="AF144" s="509">
        <f t="shared" si="76"/>
        <v>0</v>
      </c>
      <c r="AG144" s="6"/>
      <c r="AH144" s="6"/>
      <c r="AI144" s="6"/>
      <c r="AJ144" s="6"/>
      <c r="AK144" s="6"/>
      <c r="AL144" s="6"/>
      <c r="AM144" s="6"/>
      <c r="AN144" s="6"/>
      <c r="AO144" s="6"/>
      <c r="AP144" s="6"/>
      <c r="AQ144" s="6"/>
      <c r="AR144" s="6"/>
      <c r="AW144" s="6"/>
      <c r="BA144"/>
      <c r="BE144"/>
    </row>
    <row r="145" spans="1:57" ht="203">
      <c r="A145" s="152" t="s">
        <v>96</v>
      </c>
      <c r="B145" s="152" t="s">
        <v>47</v>
      </c>
      <c r="C145" s="166" t="s">
        <v>108</v>
      </c>
      <c r="D145" s="168">
        <v>58</v>
      </c>
      <c r="E145" s="510">
        <f t="shared" si="49"/>
        <v>0</v>
      </c>
      <c r="F145" s="508">
        <f t="shared" si="50"/>
        <v>7</v>
      </c>
      <c r="G145" s="508">
        <f t="shared" si="57"/>
        <v>0</v>
      </c>
      <c r="H145" s="508">
        <f t="shared" si="58"/>
        <v>0</v>
      </c>
      <c r="I145" s="508">
        <f t="shared" si="59"/>
        <v>0</v>
      </c>
      <c r="J145" s="508">
        <f t="shared" si="60"/>
        <v>2</v>
      </c>
      <c r="K145" s="509">
        <f t="shared" si="61"/>
        <v>0</v>
      </c>
      <c r="L145" s="508">
        <f t="shared" si="51"/>
        <v>0</v>
      </c>
      <c r="M145" s="508">
        <f t="shared" si="52"/>
        <v>13</v>
      </c>
      <c r="N145" s="508">
        <f t="shared" si="62"/>
        <v>0</v>
      </c>
      <c r="O145" s="508">
        <f t="shared" si="63"/>
        <v>0</v>
      </c>
      <c r="P145" s="508">
        <f t="shared" si="64"/>
        <v>2</v>
      </c>
      <c r="Q145" s="508">
        <f t="shared" si="65"/>
        <v>3</v>
      </c>
      <c r="R145" s="509">
        <f t="shared" si="66"/>
        <v>1</v>
      </c>
      <c r="S145" s="510">
        <f t="shared" si="53"/>
        <v>2</v>
      </c>
      <c r="T145" s="508">
        <f t="shared" si="54"/>
        <v>6</v>
      </c>
      <c r="U145" s="508">
        <f t="shared" si="67"/>
        <v>0</v>
      </c>
      <c r="V145" s="508">
        <f t="shared" si="68"/>
        <v>0</v>
      </c>
      <c r="W145" s="508">
        <f t="shared" si="69"/>
        <v>1</v>
      </c>
      <c r="X145" s="508">
        <f t="shared" si="70"/>
        <v>1</v>
      </c>
      <c r="Y145" s="509">
        <f t="shared" si="71"/>
        <v>2</v>
      </c>
      <c r="Z145" s="510">
        <f t="shared" si="55"/>
        <v>0</v>
      </c>
      <c r="AA145" s="508">
        <f t="shared" si="56"/>
        <v>2</v>
      </c>
      <c r="AB145" s="508">
        <f t="shared" si="72"/>
        <v>0</v>
      </c>
      <c r="AC145" s="508">
        <f t="shared" si="73"/>
        <v>0</v>
      </c>
      <c r="AD145" s="508">
        <f t="shared" si="74"/>
        <v>1</v>
      </c>
      <c r="AE145" s="508">
        <f t="shared" si="75"/>
        <v>1</v>
      </c>
      <c r="AF145" s="509">
        <f t="shared" si="76"/>
        <v>0</v>
      </c>
      <c r="AG145" s="6"/>
      <c r="AH145" s="6"/>
      <c r="AI145" s="6"/>
      <c r="AJ145" s="6"/>
      <c r="AK145" s="6"/>
      <c r="AL145" s="6"/>
      <c r="AM145" s="6"/>
      <c r="AN145" s="6"/>
      <c r="AO145" s="6"/>
      <c r="AP145" s="6"/>
      <c r="AQ145" s="6"/>
      <c r="AR145" s="6"/>
      <c r="AW145" s="6"/>
      <c r="BA145"/>
      <c r="BE145"/>
    </row>
    <row r="146" spans="1:57" ht="203">
      <c r="A146" s="152" t="s">
        <v>96</v>
      </c>
      <c r="B146" s="152" t="s">
        <v>47</v>
      </c>
      <c r="C146" s="166" t="s">
        <v>109</v>
      </c>
      <c r="D146" s="168">
        <v>59</v>
      </c>
      <c r="E146" s="510">
        <f t="shared" si="49"/>
        <v>0</v>
      </c>
      <c r="F146" s="508">
        <f t="shared" si="50"/>
        <v>5</v>
      </c>
      <c r="G146" s="508">
        <f t="shared" si="57"/>
        <v>0</v>
      </c>
      <c r="H146" s="508">
        <f t="shared" si="58"/>
        <v>0</v>
      </c>
      <c r="I146" s="508">
        <f t="shared" si="59"/>
        <v>0</v>
      </c>
      <c r="J146" s="508">
        <f t="shared" si="60"/>
        <v>2</v>
      </c>
      <c r="K146" s="509">
        <f t="shared" si="61"/>
        <v>2</v>
      </c>
      <c r="L146" s="508">
        <f t="shared" si="51"/>
        <v>0</v>
      </c>
      <c r="M146" s="508">
        <f t="shared" si="52"/>
        <v>13</v>
      </c>
      <c r="N146" s="508">
        <f t="shared" si="62"/>
        <v>0</v>
      </c>
      <c r="O146" s="508">
        <f t="shared" si="63"/>
        <v>0</v>
      </c>
      <c r="P146" s="508">
        <f t="shared" si="64"/>
        <v>2</v>
      </c>
      <c r="Q146" s="508">
        <f t="shared" si="65"/>
        <v>3</v>
      </c>
      <c r="R146" s="509">
        <f t="shared" si="66"/>
        <v>1</v>
      </c>
      <c r="S146" s="510">
        <f t="shared" si="53"/>
        <v>4</v>
      </c>
      <c r="T146" s="508">
        <f t="shared" si="54"/>
        <v>4</v>
      </c>
      <c r="U146" s="508">
        <f t="shared" si="67"/>
        <v>0</v>
      </c>
      <c r="V146" s="508">
        <f t="shared" si="68"/>
        <v>0</v>
      </c>
      <c r="W146" s="508">
        <f t="shared" si="69"/>
        <v>1</v>
      </c>
      <c r="X146" s="508">
        <f t="shared" si="70"/>
        <v>1</v>
      </c>
      <c r="Y146" s="509">
        <f t="shared" si="71"/>
        <v>2</v>
      </c>
      <c r="Z146" s="510">
        <f t="shared" si="55"/>
        <v>0</v>
      </c>
      <c r="AA146" s="508">
        <f t="shared" si="56"/>
        <v>2</v>
      </c>
      <c r="AB146" s="508">
        <f t="shared" si="72"/>
        <v>0</v>
      </c>
      <c r="AC146" s="508">
        <f t="shared" si="73"/>
        <v>0</v>
      </c>
      <c r="AD146" s="508">
        <f t="shared" si="74"/>
        <v>1</v>
      </c>
      <c r="AE146" s="508">
        <f t="shared" si="75"/>
        <v>1</v>
      </c>
      <c r="AF146" s="509">
        <f t="shared" si="76"/>
        <v>0</v>
      </c>
      <c r="AG146" s="6"/>
      <c r="AH146" s="6"/>
      <c r="AI146" s="6"/>
      <c r="AJ146" s="6"/>
      <c r="AK146" s="6"/>
      <c r="AL146" s="6"/>
      <c r="AM146" s="6"/>
      <c r="AN146" s="6"/>
      <c r="AO146" s="6"/>
      <c r="AP146" s="6"/>
      <c r="AQ146" s="6"/>
      <c r="AR146" s="6"/>
      <c r="AW146" s="6"/>
      <c r="BA146"/>
      <c r="BE146"/>
    </row>
    <row r="147" spans="1:57" ht="203">
      <c r="A147" s="152" t="s">
        <v>96</v>
      </c>
      <c r="B147" s="153" t="s">
        <v>51</v>
      </c>
      <c r="C147" s="166" t="s">
        <v>110</v>
      </c>
      <c r="D147" s="168">
        <v>60</v>
      </c>
      <c r="E147" s="510">
        <f t="shared" si="49"/>
        <v>0</v>
      </c>
      <c r="F147" s="508">
        <f t="shared" si="50"/>
        <v>8</v>
      </c>
      <c r="G147" s="508">
        <f t="shared" si="57"/>
        <v>0</v>
      </c>
      <c r="H147" s="508">
        <f t="shared" si="58"/>
        <v>0</v>
      </c>
      <c r="I147" s="508">
        <f t="shared" si="59"/>
        <v>0</v>
      </c>
      <c r="J147" s="508">
        <f t="shared" si="60"/>
        <v>0</v>
      </c>
      <c r="K147" s="509">
        <f t="shared" si="61"/>
        <v>0</v>
      </c>
      <c r="L147" s="508">
        <f t="shared" si="51"/>
        <v>0</v>
      </c>
      <c r="M147" s="508">
        <f t="shared" si="52"/>
        <v>19</v>
      </c>
      <c r="N147" s="508">
        <f t="shared" si="62"/>
        <v>0</v>
      </c>
      <c r="O147" s="508">
        <f t="shared" si="63"/>
        <v>0</v>
      </c>
      <c r="P147" s="508">
        <f t="shared" si="64"/>
        <v>0</v>
      </c>
      <c r="Q147" s="508">
        <f t="shared" si="65"/>
        <v>0</v>
      </c>
      <c r="R147" s="509">
        <f t="shared" si="66"/>
        <v>0</v>
      </c>
      <c r="S147" s="510">
        <f t="shared" si="53"/>
        <v>12</v>
      </c>
      <c r="T147" s="508">
        <f t="shared" si="54"/>
        <v>0</v>
      </c>
      <c r="U147" s="508">
        <f t="shared" si="67"/>
        <v>0</v>
      </c>
      <c r="V147" s="508">
        <f t="shared" si="68"/>
        <v>0</v>
      </c>
      <c r="W147" s="508">
        <f t="shared" si="69"/>
        <v>0</v>
      </c>
      <c r="X147" s="508">
        <f t="shared" si="70"/>
        <v>0</v>
      </c>
      <c r="Y147" s="509">
        <f t="shared" si="71"/>
        <v>0</v>
      </c>
      <c r="Z147" s="510">
        <f t="shared" si="55"/>
        <v>4</v>
      </c>
      <c r="AA147" s="508">
        <f t="shared" si="56"/>
        <v>0</v>
      </c>
      <c r="AB147" s="508">
        <f t="shared" si="72"/>
        <v>0</v>
      </c>
      <c r="AC147" s="508">
        <f t="shared" si="73"/>
        <v>0</v>
      </c>
      <c r="AD147" s="508">
        <f t="shared" si="74"/>
        <v>0</v>
      </c>
      <c r="AE147" s="508">
        <f t="shared" si="75"/>
        <v>0</v>
      </c>
      <c r="AF147" s="509">
        <f t="shared" si="76"/>
        <v>0</v>
      </c>
      <c r="AG147" s="6"/>
      <c r="AH147" s="6"/>
      <c r="AI147" s="6"/>
      <c r="AJ147" s="6"/>
      <c r="AK147" s="6"/>
      <c r="AL147" s="6"/>
      <c r="AM147" s="6"/>
      <c r="AN147" s="6"/>
      <c r="AO147" s="6"/>
      <c r="AP147" s="6"/>
      <c r="AQ147" s="6"/>
      <c r="AR147" s="6"/>
      <c r="AW147" s="6"/>
      <c r="BA147"/>
      <c r="BE147"/>
    </row>
    <row r="148" spans="1:57" ht="203">
      <c r="A148" s="152" t="s">
        <v>96</v>
      </c>
      <c r="B148" s="152" t="s">
        <v>54</v>
      </c>
      <c r="C148" s="166" t="s">
        <v>111</v>
      </c>
      <c r="D148" s="168">
        <v>61</v>
      </c>
      <c r="E148" s="510">
        <f t="shared" si="49"/>
        <v>0</v>
      </c>
      <c r="F148" s="508">
        <f t="shared" si="50"/>
        <v>6</v>
      </c>
      <c r="G148" s="508">
        <f t="shared" si="57"/>
        <v>0</v>
      </c>
      <c r="H148" s="508">
        <f t="shared" si="58"/>
        <v>0</v>
      </c>
      <c r="I148" s="508">
        <f t="shared" si="59"/>
        <v>1</v>
      </c>
      <c r="J148" s="508">
        <f t="shared" si="60"/>
        <v>0</v>
      </c>
      <c r="K148" s="509">
        <f t="shared" si="61"/>
        <v>1</v>
      </c>
      <c r="L148" s="508">
        <f t="shared" si="51"/>
        <v>0</v>
      </c>
      <c r="M148" s="508">
        <f t="shared" si="52"/>
        <v>20</v>
      </c>
      <c r="N148" s="508">
        <f t="shared" si="62"/>
        <v>0</v>
      </c>
      <c r="O148" s="508">
        <f t="shared" si="63"/>
        <v>0</v>
      </c>
      <c r="P148" s="508">
        <f t="shared" si="64"/>
        <v>0</v>
      </c>
      <c r="Q148" s="508">
        <f t="shared" si="65"/>
        <v>0</v>
      </c>
      <c r="R148" s="509">
        <f t="shared" si="66"/>
        <v>0</v>
      </c>
      <c r="S148" s="510">
        <f t="shared" si="53"/>
        <v>0</v>
      </c>
      <c r="T148" s="508">
        <f t="shared" si="54"/>
        <v>12</v>
      </c>
      <c r="U148" s="508">
        <f t="shared" si="67"/>
        <v>0</v>
      </c>
      <c r="V148" s="508">
        <f t="shared" si="68"/>
        <v>0</v>
      </c>
      <c r="W148" s="508">
        <f t="shared" si="69"/>
        <v>0</v>
      </c>
      <c r="X148" s="508">
        <f t="shared" si="70"/>
        <v>0</v>
      </c>
      <c r="Y148" s="509">
        <f t="shared" si="71"/>
        <v>0</v>
      </c>
      <c r="Z148" s="510">
        <f t="shared" si="55"/>
        <v>0</v>
      </c>
      <c r="AA148" s="508">
        <f t="shared" si="56"/>
        <v>0</v>
      </c>
      <c r="AB148" s="508">
        <f t="shared" si="72"/>
        <v>4</v>
      </c>
      <c r="AC148" s="508">
        <f t="shared" si="73"/>
        <v>0</v>
      </c>
      <c r="AD148" s="508">
        <f t="shared" si="74"/>
        <v>0</v>
      </c>
      <c r="AE148" s="508">
        <f t="shared" si="75"/>
        <v>0</v>
      </c>
      <c r="AF148" s="509">
        <f t="shared" si="76"/>
        <v>0</v>
      </c>
      <c r="AG148" s="6"/>
      <c r="AH148" s="6"/>
      <c r="AI148" s="6"/>
      <c r="AJ148" s="6"/>
      <c r="AK148" s="6"/>
      <c r="AL148" s="6"/>
      <c r="AM148" s="6"/>
      <c r="AN148" s="6"/>
      <c r="AO148" s="6"/>
      <c r="AP148" s="6"/>
      <c r="AQ148" s="6"/>
      <c r="AR148" s="6"/>
      <c r="AW148" s="6"/>
      <c r="BA148"/>
      <c r="BE148"/>
    </row>
    <row r="149" spans="1:57" ht="203">
      <c r="A149" s="152" t="s">
        <v>96</v>
      </c>
      <c r="B149" s="152" t="s">
        <v>54</v>
      </c>
      <c r="C149" s="166" t="s">
        <v>112</v>
      </c>
      <c r="D149" s="168">
        <v>62</v>
      </c>
      <c r="E149" s="510">
        <f t="shared" si="49"/>
        <v>0</v>
      </c>
      <c r="F149" s="508">
        <f t="shared" si="50"/>
        <v>6</v>
      </c>
      <c r="G149" s="508">
        <f t="shared" si="57"/>
        <v>0</v>
      </c>
      <c r="H149" s="508">
        <f t="shared" si="58"/>
        <v>0</v>
      </c>
      <c r="I149" s="508">
        <f t="shared" si="59"/>
        <v>1</v>
      </c>
      <c r="J149" s="508">
        <f t="shared" si="60"/>
        <v>1</v>
      </c>
      <c r="K149" s="509">
        <f t="shared" si="61"/>
        <v>0</v>
      </c>
      <c r="L149" s="508">
        <f t="shared" si="51"/>
        <v>0</v>
      </c>
      <c r="M149" s="508">
        <f t="shared" si="52"/>
        <v>19</v>
      </c>
      <c r="N149" s="508">
        <f t="shared" si="62"/>
        <v>0</v>
      </c>
      <c r="O149" s="508">
        <f t="shared" si="63"/>
        <v>0</v>
      </c>
      <c r="P149" s="508">
        <f t="shared" si="64"/>
        <v>0</v>
      </c>
      <c r="Q149" s="508">
        <f t="shared" si="65"/>
        <v>0</v>
      </c>
      <c r="R149" s="509">
        <f t="shared" si="66"/>
        <v>0</v>
      </c>
      <c r="S149" s="510">
        <f t="shared" si="53"/>
        <v>12</v>
      </c>
      <c r="T149" s="508">
        <f t="shared" si="54"/>
        <v>0</v>
      </c>
      <c r="U149" s="508">
        <f t="shared" si="67"/>
        <v>0</v>
      </c>
      <c r="V149" s="508">
        <f t="shared" si="68"/>
        <v>0</v>
      </c>
      <c r="W149" s="508">
        <f t="shared" si="69"/>
        <v>0</v>
      </c>
      <c r="X149" s="508">
        <f t="shared" si="70"/>
        <v>0</v>
      </c>
      <c r="Y149" s="509">
        <f t="shared" si="71"/>
        <v>0</v>
      </c>
      <c r="Z149" s="510">
        <f t="shared" si="55"/>
        <v>4</v>
      </c>
      <c r="AA149" s="508">
        <f t="shared" si="56"/>
        <v>0</v>
      </c>
      <c r="AB149" s="508">
        <f t="shared" si="72"/>
        <v>0</v>
      </c>
      <c r="AC149" s="508">
        <f t="shared" si="73"/>
        <v>0</v>
      </c>
      <c r="AD149" s="508">
        <f t="shared" si="74"/>
        <v>0</v>
      </c>
      <c r="AE149" s="508">
        <f t="shared" si="75"/>
        <v>0</v>
      </c>
      <c r="AF149" s="509">
        <f t="shared" si="76"/>
        <v>0</v>
      </c>
      <c r="AG149" s="6"/>
      <c r="AH149" s="6"/>
      <c r="AI149" s="6"/>
      <c r="AJ149" s="6"/>
      <c r="AK149" s="6"/>
      <c r="AL149" s="6"/>
      <c r="AM149" s="6"/>
      <c r="AN149" s="6"/>
      <c r="AO149" s="6"/>
      <c r="AP149" s="6"/>
      <c r="AQ149" s="6"/>
      <c r="AR149" s="6"/>
      <c r="AW149" s="6"/>
      <c r="BA149"/>
      <c r="BE149"/>
    </row>
    <row r="150" spans="1:57" ht="203">
      <c r="A150" s="152" t="s">
        <v>96</v>
      </c>
      <c r="B150" s="152" t="s">
        <v>54</v>
      </c>
      <c r="C150" s="166" t="s">
        <v>113</v>
      </c>
      <c r="D150" s="168">
        <v>63</v>
      </c>
      <c r="E150" s="510">
        <f t="shared" si="49"/>
        <v>0</v>
      </c>
      <c r="F150" s="508">
        <f t="shared" si="50"/>
        <v>8</v>
      </c>
      <c r="G150" s="508">
        <f t="shared" si="57"/>
        <v>0</v>
      </c>
      <c r="H150" s="508">
        <f t="shared" si="58"/>
        <v>0</v>
      </c>
      <c r="I150" s="508">
        <f t="shared" si="59"/>
        <v>0</v>
      </c>
      <c r="J150" s="508">
        <f t="shared" si="60"/>
        <v>0</v>
      </c>
      <c r="K150" s="509">
        <f t="shared" si="61"/>
        <v>0</v>
      </c>
      <c r="L150" s="508">
        <f t="shared" si="51"/>
        <v>0</v>
      </c>
      <c r="M150" s="508">
        <f t="shared" si="52"/>
        <v>19</v>
      </c>
      <c r="N150" s="508">
        <f t="shared" si="62"/>
        <v>0</v>
      </c>
      <c r="O150" s="508">
        <f t="shared" si="63"/>
        <v>0</v>
      </c>
      <c r="P150" s="508">
        <f t="shared" si="64"/>
        <v>0</v>
      </c>
      <c r="Q150" s="508">
        <f t="shared" si="65"/>
        <v>0</v>
      </c>
      <c r="R150" s="509">
        <f t="shared" si="66"/>
        <v>0</v>
      </c>
      <c r="S150" s="510">
        <f t="shared" si="53"/>
        <v>12</v>
      </c>
      <c r="T150" s="508">
        <f t="shared" si="54"/>
        <v>0</v>
      </c>
      <c r="U150" s="508">
        <f t="shared" si="67"/>
        <v>0</v>
      </c>
      <c r="V150" s="508">
        <f t="shared" si="68"/>
        <v>0</v>
      </c>
      <c r="W150" s="508">
        <f t="shared" si="69"/>
        <v>0</v>
      </c>
      <c r="X150" s="508">
        <f t="shared" si="70"/>
        <v>0</v>
      </c>
      <c r="Y150" s="509">
        <f t="shared" si="71"/>
        <v>0</v>
      </c>
      <c r="Z150" s="510">
        <f t="shared" si="55"/>
        <v>4</v>
      </c>
      <c r="AA150" s="508">
        <f t="shared" si="56"/>
        <v>0</v>
      </c>
      <c r="AB150" s="508">
        <f t="shared" si="72"/>
        <v>0</v>
      </c>
      <c r="AC150" s="508">
        <f t="shared" si="73"/>
        <v>0</v>
      </c>
      <c r="AD150" s="508">
        <f t="shared" si="74"/>
        <v>0</v>
      </c>
      <c r="AE150" s="508">
        <f t="shared" si="75"/>
        <v>0</v>
      </c>
      <c r="AF150" s="509">
        <f t="shared" si="76"/>
        <v>0</v>
      </c>
      <c r="AG150" s="6"/>
      <c r="AH150" s="6"/>
      <c r="AI150" s="6"/>
      <c r="AJ150" s="6"/>
      <c r="AK150" s="6"/>
      <c r="AL150" s="6"/>
      <c r="AM150" s="6"/>
      <c r="AN150" s="6"/>
      <c r="AO150" s="6"/>
      <c r="AP150" s="6"/>
      <c r="AQ150" s="6"/>
      <c r="AR150" s="6"/>
      <c r="AW150" s="6"/>
      <c r="BA150"/>
      <c r="BE150"/>
    </row>
    <row r="151" spans="1:57" ht="203">
      <c r="A151" s="152" t="s">
        <v>96</v>
      </c>
      <c r="B151" s="152" t="s">
        <v>54</v>
      </c>
      <c r="C151" s="166" t="s">
        <v>114</v>
      </c>
      <c r="D151" s="168">
        <v>64</v>
      </c>
      <c r="E151" s="510">
        <f t="shared" si="49"/>
        <v>0</v>
      </c>
      <c r="F151" s="508">
        <f t="shared" si="50"/>
        <v>8</v>
      </c>
      <c r="G151" s="508">
        <f t="shared" si="57"/>
        <v>0</v>
      </c>
      <c r="H151" s="508">
        <f t="shared" si="58"/>
        <v>0</v>
      </c>
      <c r="I151" s="508">
        <f t="shared" si="59"/>
        <v>0</v>
      </c>
      <c r="J151" s="508">
        <f t="shared" si="60"/>
        <v>0</v>
      </c>
      <c r="K151" s="509">
        <f t="shared" si="61"/>
        <v>0</v>
      </c>
      <c r="L151" s="508">
        <f t="shared" si="51"/>
        <v>0</v>
      </c>
      <c r="M151" s="508">
        <f t="shared" si="52"/>
        <v>19</v>
      </c>
      <c r="N151" s="508">
        <f t="shared" si="62"/>
        <v>0</v>
      </c>
      <c r="O151" s="508">
        <f t="shared" si="63"/>
        <v>0</v>
      </c>
      <c r="P151" s="508">
        <f t="shared" si="64"/>
        <v>0</v>
      </c>
      <c r="Q151" s="508">
        <f t="shared" si="65"/>
        <v>0</v>
      </c>
      <c r="R151" s="509">
        <f t="shared" si="66"/>
        <v>0</v>
      </c>
      <c r="S151" s="510">
        <f t="shared" si="53"/>
        <v>12</v>
      </c>
      <c r="T151" s="508">
        <f t="shared" si="54"/>
        <v>0</v>
      </c>
      <c r="U151" s="508">
        <f t="shared" si="67"/>
        <v>0</v>
      </c>
      <c r="V151" s="508">
        <f t="shared" si="68"/>
        <v>0</v>
      </c>
      <c r="W151" s="508">
        <f t="shared" si="69"/>
        <v>0</v>
      </c>
      <c r="X151" s="508">
        <f t="shared" si="70"/>
        <v>0</v>
      </c>
      <c r="Y151" s="509">
        <f t="shared" si="71"/>
        <v>0</v>
      </c>
      <c r="Z151" s="510">
        <f t="shared" si="55"/>
        <v>4</v>
      </c>
      <c r="AA151" s="508">
        <f t="shared" si="56"/>
        <v>0</v>
      </c>
      <c r="AB151" s="508">
        <f t="shared" si="72"/>
        <v>0</v>
      </c>
      <c r="AC151" s="508">
        <f t="shared" si="73"/>
        <v>0</v>
      </c>
      <c r="AD151" s="508">
        <f t="shared" si="74"/>
        <v>0</v>
      </c>
      <c r="AE151" s="508">
        <f t="shared" si="75"/>
        <v>0</v>
      </c>
      <c r="AF151" s="509">
        <f t="shared" si="76"/>
        <v>0</v>
      </c>
      <c r="AG151" s="6"/>
      <c r="AN151" s="6"/>
      <c r="AO151" s="6"/>
      <c r="AP151" s="6"/>
      <c r="AQ151" s="6"/>
      <c r="AR151" s="6"/>
      <c r="AW151" s="6"/>
      <c r="BA151"/>
      <c r="BE151"/>
    </row>
    <row r="152" spans="1:57" ht="203">
      <c r="A152" s="152" t="s">
        <v>96</v>
      </c>
      <c r="B152" s="152" t="s">
        <v>54</v>
      </c>
      <c r="C152" s="166" t="s">
        <v>115</v>
      </c>
      <c r="D152" s="168">
        <v>65</v>
      </c>
      <c r="E152" s="510">
        <f t="shared" si="49"/>
        <v>4</v>
      </c>
      <c r="F152" s="508">
        <f t="shared" si="50"/>
        <v>0</v>
      </c>
      <c r="G152" s="508">
        <f t="shared" si="57"/>
        <v>2</v>
      </c>
      <c r="H152" s="508">
        <f t="shared" si="58"/>
        <v>1</v>
      </c>
      <c r="I152" s="508">
        <f t="shared" si="59"/>
        <v>1</v>
      </c>
      <c r="J152" s="508">
        <f t="shared" si="60"/>
        <v>0</v>
      </c>
      <c r="K152" s="509">
        <f t="shared" si="61"/>
        <v>0</v>
      </c>
      <c r="L152" s="508">
        <f t="shared" si="51"/>
        <v>0</v>
      </c>
      <c r="M152" s="508">
        <f t="shared" si="52"/>
        <v>14</v>
      </c>
      <c r="N152" s="508">
        <f t="shared" si="62"/>
        <v>3</v>
      </c>
      <c r="O152" s="508">
        <f t="shared" si="63"/>
        <v>3</v>
      </c>
      <c r="P152" s="508">
        <f t="shared" si="64"/>
        <v>0</v>
      </c>
      <c r="Q152" s="508">
        <f t="shared" si="65"/>
        <v>0</v>
      </c>
      <c r="R152" s="509">
        <f t="shared" si="66"/>
        <v>0</v>
      </c>
      <c r="S152" s="510">
        <f t="shared" si="53"/>
        <v>12</v>
      </c>
      <c r="T152" s="508">
        <f t="shared" si="54"/>
        <v>0</v>
      </c>
      <c r="U152" s="508">
        <f t="shared" si="67"/>
        <v>0</v>
      </c>
      <c r="V152" s="508">
        <f t="shared" si="68"/>
        <v>0</v>
      </c>
      <c r="W152" s="508">
        <f t="shared" si="69"/>
        <v>0</v>
      </c>
      <c r="X152" s="508">
        <f t="shared" si="70"/>
        <v>0</v>
      </c>
      <c r="Y152" s="509">
        <f t="shared" si="71"/>
        <v>0</v>
      </c>
      <c r="Z152" s="510">
        <f t="shared" si="55"/>
        <v>2</v>
      </c>
      <c r="AA152" s="508">
        <f t="shared" si="56"/>
        <v>0</v>
      </c>
      <c r="AB152" s="508">
        <f t="shared" si="72"/>
        <v>0</v>
      </c>
      <c r="AC152" s="508">
        <f t="shared" si="73"/>
        <v>1</v>
      </c>
      <c r="AD152" s="508">
        <f t="shared" si="74"/>
        <v>0</v>
      </c>
      <c r="AE152" s="508">
        <f t="shared" si="75"/>
        <v>1</v>
      </c>
      <c r="AF152" s="509">
        <f t="shared" si="76"/>
        <v>0</v>
      </c>
      <c r="AG152" s="6"/>
      <c r="AN152" s="6"/>
      <c r="AO152" s="6"/>
      <c r="AP152" s="6"/>
      <c r="AQ152" s="6"/>
      <c r="AR152" s="6"/>
      <c r="AW152" s="6"/>
      <c r="BA152"/>
      <c r="BE152"/>
    </row>
    <row r="153" spans="1:57" ht="203">
      <c r="A153" s="152" t="s">
        <v>96</v>
      </c>
      <c r="B153" s="152" t="s">
        <v>54</v>
      </c>
      <c r="C153" s="166" t="s">
        <v>116</v>
      </c>
      <c r="D153" s="168">
        <v>66</v>
      </c>
      <c r="E153" s="510">
        <f t="shared" ref="E153:E157" si="77">COUNTIF(E69:L69, "Low Priority Data Gap")</f>
        <v>6</v>
      </c>
      <c r="F153" s="508">
        <f t="shared" ref="F153:F157" si="78">COUNTIF(F69:M69, "High Priority Data Gap")</f>
        <v>1</v>
      </c>
      <c r="G153" s="508">
        <f t="shared" ref="G153:G157" si="79">COUNTIF(E69:L69, "Very Low")</f>
        <v>0</v>
      </c>
      <c r="H153" s="508">
        <f t="shared" ref="H153:H157" si="80">COUNTIF(E69:L69, "Low")</f>
        <v>0</v>
      </c>
      <c r="I153" s="508">
        <f t="shared" ref="I153:I157" si="81">COUNTIF(E69:L69, "Moderate")</f>
        <v>0</v>
      </c>
      <c r="J153" s="508">
        <f t="shared" ref="J153:J157" si="82">COUNTIF(E69:L69, "High")</f>
        <v>0</v>
      </c>
      <c r="K153" s="509">
        <f t="shared" ref="K153:K157" si="83">COUNTIF(E69:L69, "Very High")</f>
        <v>0</v>
      </c>
      <c r="L153" s="508">
        <f t="shared" ref="L153:L157" si="84">COUNTIF(M69:AF69, "Low Priority Data Gap")</f>
        <v>20</v>
      </c>
      <c r="M153" s="508">
        <f t="shared" ref="M153:M157" si="85">COUNTIF(N69:AG69, "High Priority Data Gap")</f>
        <v>0</v>
      </c>
      <c r="N153" s="508">
        <f t="shared" ref="N153:N157" si="86">COUNTIF(M69:AF69, "Very Low")</f>
        <v>0</v>
      </c>
      <c r="O153" s="508">
        <f t="shared" ref="O153:O157" si="87">COUNTIF(M69:AF69, "Low")</f>
        <v>0</v>
      </c>
      <c r="P153" s="508">
        <f t="shared" ref="P153:P157" si="88">COUNTIF(M69:AF69, "Moderate")</f>
        <v>0</v>
      </c>
      <c r="Q153" s="508">
        <f t="shared" ref="Q153:Q157" si="89">COUNTIF(M69:AF69, "High")</f>
        <v>0</v>
      </c>
      <c r="R153" s="509">
        <f t="shared" ref="R153:R157" si="90">COUNTIF(M69:AF69, "Very High")</f>
        <v>0</v>
      </c>
      <c r="S153" s="510">
        <f t="shared" ref="S153:S157" si="91">COUNTIF(AG69:AR69, "Low Priority Data Gap")</f>
        <v>12</v>
      </c>
      <c r="T153" s="508">
        <f t="shared" ref="T153:T157" si="92">COUNTIF(AG69:AR69, "High Priority Data Gap")</f>
        <v>0</v>
      </c>
      <c r="U153" s="508">
        <f t="shared" ref="U153:U157" si="93">COUNTIF(AG69:AR69, "Very Low")</f>
        <v>0</v>
      </c>
      <c r="V153" s="508">
        <f t="shared" ref="V153:V157" si="94">COUNTIF(AG69:AR69, "Low")</f>
        <v>0</v>
      </c>
      <c r="W153" s="508">
        <f t="shared" ref="W153:W157" si="95">COUNTIF(AG69:AR69, "Moderate")</f>
        <v>0</v>
      </c>
      <c r="X153" s="508">
        <f t="shared" ref="X153:X157" si="96">COUNTIF(AG69:AR69, "High")</f>
        <v>0</v>
      </c>
      <c r="Y153" s="509">
        <f t="shared" ref="Y153:Y157" si="97">COUNTIF(AG69:AR69, "Very High")</f>
        <v>0</v>
      </c>
      <c r="Z153" s="510">
        <f t="shared" ref="Z153:Z157" si="98">COUNTIF(AS69:AV69, "Low Priority Data Gap")</f>
        <v>4</v>
      </c>
      <c r="AA153" s="508">
        <f t="shared" ref="AA153:AA157" si="99">COUNTIF(AS69:AV69, "High Priority Data Gap")</f>
        <v>0</v>
      </c>
      <c r="AB153" s="508">
        <f t="shared" ref="AB153:AB157" si="100">COUNTIF(AS69:AV69, "Very Low")</f>
        <v>0</v>
      </c>
      <c r="AC153" s="508">
        <f t="shared" ref="AC153:AC157" si="101">COUNTIF(AS69:AV69, "Low")</f>
        <v>0</v>
      </c>
      <c r="AD153" s="508">
        <f t="shared" ref="AD153:AD157" si="102">COUNTIF(AS69:AV69, "Moderate")</f>
        <v>0</v>
      </c>
      <c r="AE153" s="508">
        <f t="shared" ref="AE153:AE157" si="103">COUNTIF(AS69:AV69, "High")</f>
        <v>0</v>
      </c>
      <c r="AF153" s="509">
        <f t="shared" ref="AF153:AF157" si="104">COUNTIF(AS69:AV69, "Very High")</f>
        <v>0</v>
      </c>
      <c r="AG153" s="6"/>
      <c r="AN153" s="6"/>
      <c r="AO153" s="6"/>
      <c r="AP153" s="6"/>
      <c r="AQ153" s="6"/>
      <c r="AR153" s="6"/>
      <c r="AW153" s="6"/>
      <c r="BA153"/>
      <c r="BE153"/>
    </row>
    <row r="154" spans="1:57" ht="203">
      <c r="A154" s="152" t="s">
        <v>117</v>
      </c>
      <c r="B154" s="152" t="s">
        <v>51</v>
      </c>
      <c r="C154" s="166" t="s">
        <v>118</v>
      </c>
      <c r="D154" s="168">
        <v>67</v>
      </c>
      <c r="E154" s="510">
        <f t="shared" si="77"/>
        <v>2</v>
      </c>
      <c r="F154" s="508">
        <f t="shared" si="78"/>
        <v>1</v>
      </c>
      <c r="G154" s="508">
        <f t="shared" si="79"/>
        <v>0</v>
      </c>
      <c r="H154" s="508">
        <f t="shared" si="80"/>
        <v>0</v>
      </c>
      <c r="I154" s="508">
        <f t="shared" si="81"/>
        <v>1</v>
      </c>
      <c r="J154" s="508">
        <f t="shared" si="82"/>
        <v>1</v>
      </c>
      <c r="K154" s="509">
        <f t="shared" si="83"/>
        <v>2</v>
      </c>
      <c r="L154" s="508">
        <f t="shared" si="84"/>
        <v>0</v>
      </c>
      <c r="M154" s="508">
        <f t="shared" si="85"/>
        <v>11</v>
      </c>
      <c r="N154" s="508">
        <f t="shared" si="86"/>
        <v>0</v>
      </c>
      <c r="O154" s="508">
        <f t="shared" si="87"/>
        <v>0</v>
      </c>
      <c r="P154" s="508">
        <f t="shared" si="88"/>
        <v>1</v>
      </c>
      <c r="Q154" s="508">
        <f t="shared" si="89"/>
        <v>5</v>
      </c>
      <c r="R154" s="509">
        <f t="shared" si="90"/>
        <v>4</v>
      </c>
      <c r="S154" s="510">
        <f t="shared" si="91"/>
        <v>0</v>
      </c>
      <c r="T154" s="508">
        <f t="shared" si="92"/>
        <v>12</v>
      </c>
      <c r="U154" s="508">
        <f t="shared" si="93"/>
        <v>0</v>
      </c>
      <c r="V154" s="508">
        <f t="shared" si="94"/>
        <v>0</v>
      </c>
      <c r="W154" s="508">
        <f t="shared" si="95"/>
        <v>0</v>
      </c>
      <c r="X154" s="508">
        <f t="shared" si="96"/>
        <v>0</v>
      </c>
      <c r="Y154" s="509">
        <f t="shared" si="97"/>
        <v>0</v>
      </c>
      <c r="Z154" s="510">
        <f t="shared" si="98"/>
        <v>0</v>
      </c>
      <c r="AA154" s="508">
        <f t="shared" si="99"/>
        <v>0</v>
      </c>
      <c r="AB154" s="508">
        <f t="shared" si="100"/>
        <v>0</v>
      </c>
      <c r="AC154" s="508">
        <f t="shared" si="101"/>
        <v>0</v>
      </c>
      <c r="AD154" s="508">
        <f t="shared" si="102"/>
        <v>0</v>
      </c>
      <c r="AE154" s="508">
        <f t="shared" si="103"/>
        <v>0</v>
      </c>
      <c r="AF154" s="509">
        <f t="shared" si="104"/>
        <v>4</v>
      </c>
      <c r="AG154" s="6"/>
      <c r="AH154" s="6"/>
      <c r="AI154" s="6"/>
      <c r="AJ154" s="6"/>
      <c r="AK154" s="6"/>
      <c r="AL154" s="6"/>
      <c r="AM154" s="6"/>
      <c r="AN154" s="6"/>
      <c r="AO154" s="6"/>
      <c r="AP154" s="6"/>
      <c r="AQ154" s="6"/>
      <c r="AR154" s="6"/>
      <c r="AW154" s="6"/>
      <c r="BA154"/>
      <c r="BE154"/>
    </row>
    <row r="155" spans="1:57" ht="232">
      <c r="A155" s="152" t="s">
        <v>117</v>
      </c>
      <c r="B155" s="152" t="s">
        <v>51</v>
      </c>
      <c r="C155" s="166" t="s">
        <v>119</v>
      </c>
      <c r="D155" s="168">
        <v>68</v>
      </c>
      <c r="E155" s="510">
        <f t="shared" si="77"/>
        <v>0</v>
      </c>
      <c r="F155" s="508">
        <f t="shared" si="78"/>
        <v>1</v>
      </c>
      <c r="G155" s="508">
        <f t="shared" si="79"/>
        <v>3</v>
      </c>
      <c r="H155" s="508">
        <f t="shared" si="80"/>
        <v>0</v>
      </c>
      <c r="I155" s="508">
        <f t="shared" si="81"/>
        <v>1</v>
      </c>
      <c r="J155" s="508">
        <f t="shared" si="82"/>
        <v>0</v>
      </c>
      <c r="K155" s="509">
        <f t="shared" si="83"/>
        <v>4</v>
      </c>
      <c r="L155" s="508">
        <f t="shared" si="84"/>
        <v>0</v>
      </c>
      <c r="M155" s="508">
        <f t="shared" si="85"/>
        <v>17</v>
      </c>
      <c r="N155" s="508">
        <f t="shared" si="86"/>
        <v>0</v>
      </c>
      <c r="O155" s="508">
        <f t="shared" si="87"/>
        <v>0</v>
      </c>
      <c r="P155" s="508">
        <f t="shared" si="88"/>
        <v>1</v>
      </c>
      <c r="Q155" s="508">
        <f t="shared" si="89"/>
        <v>0</v>
      </c>
      <c r="R155" s="509">
        <f t="shared" si="90"/>
        <v>1</v>
      </c>
      <c r="S155" s="510">
        <f t="shared" si="91"/>
        <v>0</v>
      </c>
      <c r="T155" s="508">
        <f t="shared" si="92"/>
        <v>4</v>
      </c>
      <c r="U155" s="508">
        <f t="shared" si="93"/>
        <v>0</v>
      </c>
      <c r="V155" s="508">
        <f t="shared" si="94"/>
        <v>1</v>
      </c>
      <c r="W155" s="508">
        <f t="shared" si="95"/>
        <v>1</v>
      </c>
      <c r="X155" s="508">
        <f t="shared" si="96"/>
        <v>0</v>
      </c>
      <c r="Y155" s="509">
        <f t="shared" si="97"/>
        <v>6</v>
      </c>
      <c r="Z155" s="510">
        <f t="shared" si="98"/>
        <v>0</v>
      </c>
      <c r="AA155" s="508">
        <f t="shared" si="99"/>
        <v>2</v>
      </c>
      <c r="AB155" s="508">
        <f t="shared" si="100"/>
        <v>1</v>
      </c>
      <c r="AC155" s="508">
        <f t="shared" si="101"/>
        <v>0</v>
      </c>
      <c r="AD155" s="508">
        <f t="shared" si="102"/>
        <v>1</v>
      </c>
      <c r="AE155" s="508">
        <f t="shared" si="103"/>
        <v>0</v>
      </c>
      <c r="AF155" s="509">
        <f t="shared" si="104"/>
        <v>0</v>
      </c>
      <c r="AG155" s="6"/>
      <c r="AH155" s="6"/>
      <c r="AI155" s="6"/>
      <c r="AJ155" s="6"/>
      <c r="AK155" s="6"/>
      <c r="AL155" s="6"/>
      <c r="AM155" s="6"/>
      <c r="AN155" s="6"/>
      <c r="AO155" s="6"/>
      <c r="AP155" s="6"/>
      <c r="AQ155" s="6"/>
      <c r="AR155" s="6"/>
      <c r="AW155" s="6"/>
      <c r="BA155"/>
      <c r="BE155"/>
    </row>
    <row r="156" spans="1:57" ht="203">
      <c r="A156" s="152" t="s">
        <v>117</v>
      </c>
      <c r="B156" s="152" t="s">
        <v>51</v>
      </c>
      <c r="C156" s="166" t="s">
        <v>120</v>
      </c>
      <c r="D156" s="168">
        <v>69</v>
      </c>
      <c r="E156" s="510">
        <f t="shared" si="77"/>
        <v>0</v>
      </c>
      <c r="F156" s="508">
        <f t="shared" si="78"/>
        <v>0</v>
      </c>
      <c r="G156" s="508">
        <f t="shared" si="79"/>
        <v>0</v>
      </c>
      <c r="H156" s="508">
        <f t="shared" si="80"/>
        <v>1</v>
      </c>
      <c r="I156" s="508">
        <f t="shared" si="81"/>
        <v>0</v>
      </c>
      <c r="J156" s="508">
        <f t="shared" si="82"/>
        <v>1</v>
      </c>
      <c r="K156" s="509">
        <f t="shared" si="83"/>
        <v>6</v>
      </c>
      <c r="L156" s="508">
        <f t="shared" si="84"/>
        <v>0</v>
      </c>
      <c r="M156" s="508">
        <f t="shared" si="85"/>
        <v>10</v>
      </c>
      <c r="N156" s="508">
        <f t="shared" si="86"/>
        <v>4</v>
      </c>
      <c r="O156" s="508">
        <f t="shared" si="87"/>
        <v>2</v>
      </c>
      <c r="P156" s="508">
        <f t="shared" si="88"/>
        <v>3</v>
      </c>
      <c r="Q156" s="508">
        <f t="shared" si="89"/>
        <v>0</v>
      </c>
      <c r="R156" s="509">
        <f t="shared" si="90"/>
        <v>1</v>
      </c>
      <c r="S156" s="510">
        <f t="shared" si="91"/>
        <v>4</v>
      </c>
      <c r="T156" s="508">
        <f t="shared" si="92"/>
        <v>2</v>
      </c>
      <c r="U156" s="508">
        <f t="shared" si="93"/>
        <v>0</v>
      </c>
      <c r="V156" s="508">
        <f t="shared" si="94"/>
        <v>0</v>
      </c>
      <c r="W156" s="508">
        <f t="shared" si="95"/>
        <v>0</v>
      </c>
      <c r="X156" s="508">
        <f t="shared" si="96"/>
        <v>4</v>
      </c>
      <c r="Y156" s="509">
        <f t="shared" si="97"/>
        <v>2</v>
      </c>
      <c r="Z156" s="510">
        <f t="shared" si="98"/>
        <v>0</v>
      </c>
      <c r="AA156" s="508">
        <f t="shared" si="99"/>
        <v>0</v>
      </c>
      <c r="AB156" s="508">
        <f t="shared" si="100"/>
        <v>4</v>
      </c>
      <c r="AC156" s="508">
        <f t="shared" si="101"/>
        <v>0</v>
      </c>
      <c r="AD156" s="508">
        <f t="shared" si="102"/>
        <v>0</v>
      </c>
      <c r="AE156" s="508">
        <f t="shared" si="103"/>
        <v>0</v>
      </c>
      <c r="AF156" s="509">
        <f t="shared" si="104"/>
        <v>0</v>
      </c>
      <c r="AG156" s="6"/>
      <c r="AH156" s="6"/>
      <c r="AI156" s="6"/>
      <c r="AJ156" s="6"/>
      <c r="AK156" s="6"/>
      <c r="AL156" s="6"/>
      <c r="AM156" s="6"/>
      <c r="AN156" s="6"/>
      <c r="AO156" s="6"/>
      <c r="AP156" s="6"/>
      <c r="AQ156" s="6"/>
      <c r="AR156" s="6"/>
      <c r="AW156" s="6"/>
      <c r="BA156"/>
      <c r="BE156"/>
    </row>
    <row r="157" spans="1:57" ht="204" thickBot="1">
      <c r="A157" s="152" t="s">
        <v>117</v>
      </c>
      <c r="B157" s="152" t="s">
        <v>51</v>
      </c>
      <c r="C157" s="166" t="s">
        <v>121</v>
      </c>
      <c r="D157" s="168">
        <v>70</v>
      </c>
      <c r="E157" s="511">
        <f t="shared" si="77"/>
        <v>0</v>
      </c>
      <c r="F157" s="512">
        <f t="shared" si="78"/>
        <v>1</v>
      </c>
      <c r="G157" s="512">
        <f t="shared" si="79"/>
        <v>2</v>
      </c>
      <c r="H157" s="512">
        <f t="shared" si="80"/>
        <v>4</v>
      </c>
      <c r="I157" s="512">
        <f t="shared" si="81"/>
        <v>2</v>
      </c>
      <c r="J157" s="512">
        <f t="shared" si="82"/>
        <v>0</v>
      </c>
      <c r="K157" s="513">
        <f t="shared" si="83"/>
        <v>0</v>
      </c>
      <c r="L157" s="508">
        <f t="shared" si="84"/>
        <v>0</v>
      </c>
      <c r="M157" s="508">
        <f t="shared" si="85"/>
        <v>18</v>
      </c>
      <c r="N157" s="508">
        <f t="shared" si="86"/>
        <v>0</v>
      </c>
      <c r="O157" s="508">
        <f t="shared" si="87"/>
        <v>0</v>
      </c>
      <c r="P157" s="508">
        <f t="shared" si="88"/>
        <v>1</v>
      </c>
      <c r="Q157" s="508">
        <f t="shared" si="89"/>
        <v>0</v>
      </c>
      <c r="R157" s="509">
        <f t="shared" si="90"/>
        <v>1</v>
      </c>
      <c r="S157" s="510">
        <f t="shared" si="91"/>
        <v>2</v>
      </c>
      <c r="T157" s="508">
        <f t="shared" si="92"/>
        <v>10</v>
      </c>
      <c r="U157" s="508">
        <f t="shared" si="93"/>
        <v>0</v>
      </c>
      <c r="V157" s="508">
        <f t="shared" si="94"/>
        <v>0</v>
      </c>
      <c r="W157" s="508">
        <f t="shared" si="95"/>
        <v>0</v>
      </c>
      <c r="X157" s="508">
        <f t="shared" si="96"/>
        <v>0</v>
      </c>
      <c r="Y157" s="509">
        <f t="shared" si="97"/>
        <v>0</v>
      </c>
      <c r="Z157" s="510">
        <f t="shared" si="98"/>
        <v>0</v>
      </c>
      <c r="AA157" s="508">
        <f t="shared" si="99"/>
        <v>0</v>
      </c>
      <c r="AB157" s="508">
        <f t="shared" si="100"/>
        <v>4</v>
      </c>
      <c r="AC157" s="508">
        <f t="shared" si="101"/>
        <v>0</v>
      </c>
      <c r="AD157" s="508">
        <f t="shared" si="102"/>
        <v>0</v>
      </c>
      <c r="AE157" s="508">
        <f t="shared" si="103"/>
        <v>0</v>
      </c>
      <c r="AF157" s="509">
        <f t="shared" si="104"/>
        <v>0</v>
      </c>
      <c r="AG157" s="6"/>
      <c r="AH157" s="6"/>
      <c r="AI157" s="6"/>
      <c r="AJ157" s="6"/>
      <c r="AK157" s="6"/>
      <c r="AL157" s="6"/>
      <c r="AM157" s="6"/>
      <c r="AN157" s="6"/>
      <c r="AO157" s="6"/>
      <c r="AP157" s="6"/>
      <c r="AQ157" s="6"/>
      <c r="AR157" s="6"/>
      <c r="AW157" s="6"/>
      <c r="BA157"/>
      <c r="BE157"/>
    </row>
    <row r="158" spans="1:57" ht="82" customHeight="1">
      <c r="AR158" s="6"/>
      <c r="AV158"/>
    </row>
    <row r="159" spans="1:57" ht="33">
      <c r="E159" s="389"/>
      <c r="F159" s="501"/>
      <c r="G159" s="501"/>
      <c r="H159" s="501"/>
      <c r="I159" s="501"/>
      <c r="J159" s="501"/>
      <c r="K159" s="501"/>
    </row>
    <row r="169" spans="7:11" ht="1" customHeight="1"/>
    <row r="170" spans="7:11" hidden="1"/>
    <row r="171" spans="7:11" ht="60" customHeight="1">
      <c r="G171" s="515"/>
      <c r="H171" s="515" t="s">
        <v>0</v>
      </c>
      <c r="I171" s="515" t="s">
        <v>1</v>
      </c>
      <c r="J171" s="515" t="s">
        <v>2</v>
      </c>
      <c r="K171" s="516" t="s">
        <v>3</v>
      </c>
    </row>
    <row r="172" spans="7:11" ht="93">
      <c r="G172" s="517" t="s">
        <v>947</v>
      </c>
      <c r="H172" s="500">
        <f>SUM(E88:E157)</f>
        <v>144</v>
      </c>
      <c r="I172" s="514">
        <f>SUM(L88:L157)</f>
        <v>152</v>
      </c>
      <c r="J172" s="514">
        <f>SUM(S88:S157)</f>
        <v>345</v>
      </c>
      <c r="K172" s="500">
        <f>SUM(Z88:Z157)</f>
        <v>114</v>
      </c>
    </row>
    <row r="173" spans="7:11" ht="93">
      <c r="G173" s="517" t="s">
        <v>323</v>
      </c>
      <c r="H173" s="514">
        <f>SUM(F88:F157)</f>
        <v>208</v>
      </c>
      <c r="I173" s="500">
        <f>SUM(M88:M157)</f>
        <v>694</v>
      </c>
      <c r="J173" s="514">
        <f>SUM(T88:T157)</f>
        <v>192</v>
      </c>
      <c r="K173" s="514">
        <f>SUM(AA88:AA157)</f>
        <v>14</v>
      </c>
    </row>
    <row r="174" spans="7:11" ht="31">
      <c r="G174" s="517" t="s">
        <v>33</v>
      </c>
      <c r="H174" s="500">
        <f>SUM(G88:G157)</f>
        <v>73</v>
      </c>
      <c r="I174" s="514">
        <f>SUM(N88:N157)</f>
        <v>328</v>
      </c>
      <c r="J174" s="500">
        <f>SUM(U88:U157)</f>
        <v>182</v>
      </c>
      <c r="K174" s="514">
        <f>SUM(AB88:AB157)</f>
        <v>100</v>
      </c>
    </row>
    <row r="175" spans="7:11" ht="31">
      <c r="G175" s="517" t="s">
        <v>34</v>
      </c>
      <c r="H175" s="500">
        <f>SUM(H88:H157)</f>
        <v>34</v>
      </c>
      <c r="I175" s="500">
        <f>SUM(O88:O157)</f>
        <v>85</v>
      </c>
      <c r="J175" s="514">
        <f>SUM(V88:V157)</f>
        <v>47</v>
      </c>
      <c r="K175" s="514">
        <f>SUM(AC88:AC157)</f>
        <v>13</v>
      </c>
    </row>
    <row r="176" spans="7:11" ht="31">
      <c r="G176" s="517" t="s">
        <v>35</v>
      </c>
      <c r="H176" s="514">
        <f>SUM(I88:I157)</f>
        <v>51</v>
      </c>
      <c r="I176" s="514">
        <f>SUM(P88:P157)</f>
        <v>42</v>
      </c>
      <c r="J176" s="514">
        <f>SUM(W88:W157)</f>
        <v>18</v>
      </c>
      <c r="K176" s="500">
        <f>SUM(AD88:AD157)</f>
        <v>16</v>
      </c>
    </row>
    <row r="177" spans="6:12" ht="31">
      <c r="G177" s="517" t="s">
        <v>36</v>
      </c>
      <c r="H177" s="500">
        <f>SUM(J88:J157)</f>
        <v>29</v>
      </c>
      <c r="I177" s="514">
        <f>SUM(Q88:Q157)</f>
        <v>38</v>
      </c>
      <c r="J177" s="500">
        <f>SUM(X88:X157)</f>
        <v>19</v>
      </c>
      <c r="K177" s="514">
        <f>SUM(AE88:AE157)</f>
        <v>13</v>
      </c>
    </row>
    <row r="178" spans="6:12" ht="31">
      <c r="G178" s="517" t="s">
        <v>37</v>
      </c>
      <c r="H178" s="514">
        <f>SUM(K88:K157)</f>
        <v>33</v>
      </c>
      <c r="I178" s="500">
        <f>SUM(R88:R157)</f>
        <v>41</v>
      </c>
      <c r="J178" s="514">
        <f>SUM(Y88:Y157)</f>
        <v>37</v>
      </c>
      <c r="K178" s="514">
        <f>SUM(AF88:AF157)</f>
        <v>10</v>
      </c>
    </row>
    <row r="188" spans="6:12" ht="88">
      <c r="G188" s="644" t="s">
        <v>4</v>
      </c>
      <c r="H188" s="644"/>
      <c r="I188" s="644"/>
      <c r="J188" s="644"/>
      <c r="K188" s="644"/>
      <c r="L188" s="644"/>
    </row>
    <row r="189" spans="6:12" ht="136">
      <c r="F189" s="156" t="s">
        <v>947</v>
      </c>
      <c r="G189" s="156" t="s">
        <v>323</v>
      </c>
      <c r="H189" s="156" t="s">
        <v>33</v>
      </c>
      <c r="I189" s="156" t="s">
        <v>34</v>
      </c>
      <c r="J189" s="156" t="s">
        <v>35</v>
      </c>
      <c r="K189" s="156" t="s">
        <v>36</v>
      </c>
      <c r="L189" s="156" t="s">
        <v>37</v>
      </c>
    </row>
    <row r="190" spans="6:12" ht="30">
      <c r="F190" s="171">
        <f>COUNTIF(E3:F74, "Low Priority Data Gap")</f>
        <v>20</v>
      </c>
      <c r="G190" s="171">
        <f>COUNTIF(E3:F74, "High Priority Data Gap")</f>
        <v>38</v>
      </c>
      <c r="H190" s="171">
        <f>COUNTIF(E3:F74, "Very Low")</f>
        <v>39</v>
      </c>
      <c r="I190" s="171">
        <f>COUNTIF(E3:F74, "Low")</f>
        <v>10</v>
      </c>
      <c r="J190" s="171">
        <f>COUNTIF(E3:F74, "Moderate")</f>
        <v>18</v>
      </c>
      <c r="K190" s="171">
        <f>COUNTIF(E3:F74, "High")</f>
        <v>8</v>
      </c>
      <c r="L190" s="171">
        <f>COUNTIF(E3:F74, "Very High")</f>
        <v>7</v>
      </c>
    </row>
  </sheetData>
  <sheetProtection formatCells="0" formatColumns="0" formatRows="0" insertColumns="0" insertRows="0" insertHyperlinks="0" deleteColumns="0" deleteRows="0" selectLockedCells="1"/>
  <mergeCells count="31">
    <mergeCell ref="AU2:AV2"/>
    <mergeCell ref="E86:K86"/>
    <mergeCell ref="L86:R86"/>
    <mergeCell ref="S86:Y86"/>
    <mergeCell ref="Z86:AF86"/>
    <mergeCell ref="AA2:AB2"/>
    <mergeCell ref="G188:L188"/>
    <mergeCell ref="AO2:AP2"/>
    <mergeCell ref="AQ2:AR2"/>
    <mergeCell ref="AS2:AT2"/>
    <mergeCell ref="Q2:R2"/>
    <mergeCell ref="S2:T2"/>
    <mergeCell ref="U2:V2"/>
    <mergeCell ref="W2:X2"/>
    <mergeCell ref="Y2:Z2"/>
    <mergeCell ref="AG1:AR1"/>
    <mergeCell ref="AS1:AV1"/>
    <mergeCell ref="E2:F2"/>
    <mergeCell ref="G2:H2"/>
    <mergeCell ref="I2:J2"/>
    <mergeCell ref="K2:L2"/>
    <mergeCell ref="M2:N2"/>
    <mergeCell ref="O2:P2"/>
    <mergeCell ref="AE2:AF2"/>
    <mergeCell ref="AG2:AH2"/>
    <mergeCell ref="AI2:AJ2"/>
    <mergeCell ref="AK2:AL2"/>
    <mergeCell ref="AM2:AN2"/>
    <mergeCell ref="G1:L1"/>
    <mergeCell ref="M1:AF1"/>
    <mergeCell ref="AC2:AD2"/>
  </mergeCells>
  <conditionalFormatting sqref="AS4:AS73">
    <cfRule type="cellIs" dxfId="284" priority="109" stopIfTrue="1" operator="equal">
      <formula>"Very High"</formula>
    </cfRule>
    <cfRule type="cellIs" dxfId="283" priority="110" stopIfTrue="1" operator="equal">
      <formula>"High"</formula>
    </cfRule>
    <cfRule type="cellIs" dxfId="282" priority="111" stopIfTrue="1" operator="equal">
      <formula>"Moderate"</formula>
    </cfRule>
  </conditionalFormatting>
  <conditionalFormatting sqref="AS10">
    <cfRule type="cellIs" dxfId="281" priority="106" stopIfTrue="1" operator="equal">
      <formula>"Very High"</formula>
    </cfRule>
    <cfRule type="cellIs" dxfId="280" priority="107" stopIfTrue="1" operator="equal">
      <formula>"High"</formula>
    </cfRule>
    <cfRule type="cellIs" dxfId="279" priority="108" stopIfTrue="1" operator="equal">
      <formula>"Moderate"</formula>
    </cfRule>
  </conditionalFormatting>
  <conditionalFormatting sqref="AS11">
    <cfRule type="cellIs" dxfId="278" priority="103" stopIfTrue="1" operator="equal">
      <formula>"Very High"</formula>
    </cfRule>
    <cfRule type="cellIs" dxfId="277" priority="104" stopIfTrue="1" operator="equal">
      <formula>"High"</formula>
    </cfRule>
    <cfRule type="cellIs" dxfId="276" priority="105" stopIfTrue="1" operator="equal">
      <formula>"Moderate"</formula>
    </cfRule>
  </conditionalFormatting>
  <conditionalFormatting sqref="AS24">
    <cfRule type="cellIs" dxfId="275" priority="100" stopIfTrue="1" operator="equal">
      <formula>"Very High"</formula>
    </cfRule>
    <cfRule type="cellIs" dxfId="274" priority="101" stopIfTrue="1" operator="equal">
      <formula>"High"</formula>
    </cfRule>
    <cfRule type="cellIs" dxfId="273" priority="102" stopIfTrue="1" operator="equal">
      <formula>"Moderate"</formula>
    </cfRule>
  </conditionalFormatting>
  <conditionalFormatting sqref="AS39">
    <cfRule type="cellIs" dxfId="272" priority="97" stopIfTrue="1" operator="equal">
      <formula>"Very High"</formula>
    </cfRule>
    <cfRule type="cellIs" dxfId="271" priority="98" stopIfTrue="1" operator="equal">
      <formula>"High"</formula>
    </cfRule>
    <cfRule type="cellIs" dxfId="270" priority="99" stopIfTrue="1" operator="equal">
      <formula>"Moderate"</formula>
    </cfRule>
  </conditionalFormatting>
  <conditionalFormatting sqref="AS40">
    <cfRule type="cellIs" dxfId="269" priority="94" stopIfTrue="1" operator="equal">
      <formula>"Very High"</formula>
    </cfRule>
    <cfRule type="cellIs" dxfId="268" priority="95" stopIfTrue="1" operator="equal">
      <formula>"High"</formula>
    </cfRule>
    <cfRule type="cellIs" dxfId="267" priority="96" stopIfTrue="1" operator="equal">
      <formula>"Moderate"</formula>
    </cfRule>
  </conditionalFormatting>
  <conditionalFormatting sqref="AS41">
    <cfRule type="cellIs" dxfId="266" priority="91" stopIfTrue="1" operator="equal">
      <formula>"Very High"</formula>
    </cfRule>
    <cfRule type="cellIs" dxfId="265" priority="92" stopIfTrue="1" operator="equal">
      <formula>"High"</formula>
    </cfRule>
    <cfRule type="cellIs" dxfId="264" priority="93" stopIfTrue="1" operator="equal">
      <formula>"Moderate"</formula>
    </cfRule>
  </conditionalFormatting>
  <conditionalFormatting sqref="AS42">
    <cfRule type="cellIs" dxfId="263" priority="88" stopIfTrue="1" operator="equal">
      <formula>"Very High"</formula>
    </cfRule>
    <cfRule type="cellIs" dxfId="262" priority="89" stopIfTrue="1" operator="equal">
      <formula>"High"</formula>
    </cfRule>
    <cfRule type="cellIs" dxfId="261" priority="90" stopIfTrue="1" operator="equal">
      <formula>"Moderate"</formula>
    </cfRule>
  </conditionalFormatting>
  <conditionalFormatting sqref="AS44">
    <cfRule type="cellIs" dxfId="260" priority="85" stopIfTrue="1" operator="equal">
      <formula>"Very High"</formula>
    </cfRule>
    <cfRule type="cellIs" dxfId="259" priority="86" stopIfTrue="1" operator="equal">
      <formula>"High"</formula>
    </cfRule>
    <cfRule type="cellIs" dxfId="258" priority="87" stopIfTrue="1" operator="equal">
      <formula>"Moderate"</formula>
    </cfRule>
  </conditionalFormatting>
  <conditionalFormatting sqref="AS54">
    <cfRule type="cellIs" dxfId="257" priority="82" stopIfTrue="1" operator="equal">
      <formula>"Very High"</formula>
    </cfRule>
    <cfRule type="cellIs" dxfId="256" priority="83" stopIfTrue="1" operator="equal">
      <formula>"High"</formula>
    </cfRule>
    <cfRule type="cellIs" dxfId="255" priority="84" stopIfTrue="1" operator="equal">
      <formula>"Moderate"</formula>
    </cfRule>
  </conditionalFormatting>
  <conditionalFormatting sqref="AS58">
    <cfRule type="cellIs" dxfId="254" priority="79" stopIfTrue="1" operator="equal">
      <formula>"Very High"</formula>
    </cfRule>
    <cfRule type="cellIs" dxfId="253" priority="80" stopIfTrue="1" operator="equal">
      <formula>"High"</formula>
    </cfRule>
    <cfRule type="cellIs" dxfId="252" priority="81" stopIfTrue="1" operator="equal">
      <formula>"Moderate"</formula>
    </cfRule>
  </conditionalFormatting>
  <conditionalFormatting sqref="AS60">
    <cfRule type="cellIs" dxfId="251" priority="76" stopIfTrue="1" operator="equal">
      <formula>"Very High"</formula>
    </cfRule>
    <cfRule type="cellIs" dxfId="250" priority="77" stopIfTrue="1" operator="equal">
      <formula>"High"</formula>
    </cfRule>
    <cfRule type="cellIs" dxfId="249" priority="78" stopIfTrue="1" operator="equal">
      <formula>"Moderate"</formula>
    </cfRule>
  </conditionalFormatting>
  <conditionalFormatting sqref="AS62">
    <cfRule type="cellIs" dxfId="248" priority="73" stopIfTrue="1" operator="equal">
      <formula>"Very High"</formula>
    </cfRule>
    <cfRule type="cellIs" dxfId="247" priority="74" stopIfTrue="1" operator="equal">
      <formula>"High"</formula>
    </cfRule>
    <cfRule type="cellIs" dxfId="246" priority="75" stopIfTrue="1" operator="equal">
      <formula>"Moderate"</formula>
    </cfRule>
  </conditionalFormatting>
  <conditionalFormatting sqref="AS70">
    <cfRule type="cellIs" dxfId="245" priority="70" stopIfTrue="1" operator="equal">
      <formula>"Very High"</formula>
    </cfRule>
    <cfRule type="cellIs" dxfId="244" priority="71" stopIfTrue="1" operator="equal">
      <formula>"High"</formula>
    </cfRule>
    <cfRule type="cellIs" dxfId="243" priority="72" stopIfTrue="1" operator="equal">
      <formula>"Moderate"</formula>
    </cfRule>
  </conditionalFormatting>
  <conditionalFormatting sqref="AU4:AU73">
    <cfRule type="cellIs" dxfId="242" priority="67" stopIfTrue="1" operator="equal">
      <formula>"Very High"</formula>
    </cfRule>
    <cfRule type="cellIs" dxfId="241" priority="68" stopIfTrue="1" operator="equal">
      <formula>"High"</formula>
    </cfRule>
    <cfRule type="cellIs" dxfId="240" priority="69" stopIfTrue="1" operator="equal">
      <formula>"Moderate"</formula>
    </cfRule>
  </conditionalFormatting>
  <conditionalFormatting sqref="AV4:AV73">
    <cfRule type="cellIs" dxfId="239" priority="64" stopIfTrue="1" operator="equal">
      <formula>"Very High"</formula>
    </cfRule>
    <cfRule type="cellIs" dxfId="238" priority="65" stopIfTrue="1" operator="equal">
      <formula>"High"</formula>
    </cfRule>
    <cfRule type="cellIs" dxfId="237" priority="66" stopIfTrue="1" operator="equal">
      <formula>"Moderate"</formula>
    </cfRule>
  </conditionalFormatting>
  <conditionalFormatting sqref="AU11">
    <cfRule type="cellIs" dxfId="236" priority="61" stopIfTrue="1" operator="equal">
      <formula>"Very High"</formula>
    </cfRule>
    <cfRule type="cellIs" dxfId="235" priority="62" stopIfTrue="1" operator="equal">
      <formula>"High"</formula>
    </cfRule>
    <cfRule type="cellIs" dxfId="234" priority="63" stopIfTrue="1" operator="equal">
      <formula>"Moderate"</formula>
    </cfRule>
  </conditionalFormatting>
  <conditionalFormatting sqref="AV11">
    <cfRule type="cellIs" dxfId="233" priority="58" stopIfTrue="1" operator="equal">
      <formula>"Very High"</formula>
    </cfRule>
    <cfRule type="cellIs" dxfId="232" priority="59" stopIfTrue="1" operator="equal">
      <formula>"High"</formula>
    </cfRule>
    <cfRule type="cellIs" dxfId="231" priority="60" stopIfTrue="1" operator="equal">
      <formula>"Moderate"</formula>
    </cfRule>
  </conditionalFormatting>
  <conditionalFormatting sqref="AU40">
    <cfRule type="cellIs" dxfId="230" priority="55" stopIfTrue="1" operator="equal">
      <formula>"Very High"</formula>
    </cfRule>
    <cfRule type="cellIs" dxfId="229" priority="56" stopIfTrue="1" operator="equal">
      <formula>"High"</formula>
    </cfRule>
    <cfRule type="cellIs" dxfId="228" priority="57" stopIfTrue="1" operator="equal">
      <formula>"Moderate"</formula>
    </cfRule>
  </conditionalFormatting>
  <conditionalFormatting sqref="AV40">
    <cfRule type="cellIs" dxfId="227" priority="52" stopIfTrue="1" operator="equal">
      <formula>"Very High"</formula>
    </cfRule>
    <cfRule type="cellIs" dxfId="226" priority="53" stopIfTrue="1" operator="equal">
      <formula>"High"</formula>
    </cfRule>
    <cfRule type="cellIs" dxfId="225" priority="54" stopIfTrue="1" operator="equal">
      <formula>"Moderate"</formula>
    </cfRule>
  </conditionalFormatting>
  <conditionalFormatting sqref="AU41">
    <cfRule type="cellIs" dxfId="224" priority="49" stopIfTrue="1" operator="equal">
      <formula>"Very High"</formula>
    </cfRule>
    <cfRule type="cellIs" dxfId="223" priority="50" stopIfTrue="1" operator="equal">
      <formula>"High"</formula>
    </cfRule>
    <cfRule type="cellIs" dxfId="222" priority="51" stopIfTrue="1" operator="equal">
      <formula>"Moderate"</formula>
    </cfRule>
  </conditionalFormatting>
  <conditionalFormatting sqref="AV41">
    <cfRule type="cellIs" dxfId="221" priority="46" stopIfTrue="1" operator="equal">
      <formula>"Very High"</formula>
    </cfRule>
    <cfRule type="cellIs" dxfId="220" priority="47" stopIfTrue="1" operator="equal">
      <formula>"High"</formula>
    </cfRule>
    <cfRule type="cellIs" dxfId="219" priority="48" stopIfTrue="1" operator="equal">
      <formula>"Moderate"</formula>
    </cfRule>
  </conditionalFormatting>
  <conditionalFormatting sqref="AU42">
    <cfRule type="cellIs" dxfId="218" priority="43" stopIfTrue="1" operator="equal">
      <formula>"Very High"</formula>
    </cfRule>
    <cfRule type="cellIs" dxfId="217" priority="44" stopIfTrue="1" operator="equal">
      <formula>"High"</formula>
    </cfRule>
    <cfRule type="cellIs" dxfId="216" priority="45" stopIfTrue="1" operator="equal">
      <formula>"Moderate"</formula>
    </cfRule>
  </conditionalFormatting>
  <conditionalFormatting sqref="AV42">
    <cfRule type="cellIs" dxfId="215" priority="40" stopIfTrue="1" operator="equal">
      <formula>"Very High"</formula>
    </cfRule>
    <cfRule type="cellIs" dxfId="214" priority="41" stopIfTrue="1" operator="equal">
      <formula>"High"</formula>
    </cfRule>
    <cfRule type="cellIs" dxfId="213" priority="42" stopIfTrue="1" operator="equal">
      <formula>"Moderate"</formula>
    </cfRule>
  </conditionalFormatting>
  <conditionalFormatting sqref="AU43">
    <cfRule type="cellIs" dxfId="212" priority="37" stopIfTrue="1" operator="equal">
      <formula>"Very High"</formula>
    </cfRule>
    <cfRule type="cellIs" dxfId="211" priority="38" stopIfTrue="1" operator="equal">
      <formula>"High"</formula>
    </cfRule>
    <cfRule type="cellIs" dxfId="210" priority="39" stopIfTrue="1" operator="equal">
      <formula>"Moderate"</formula>
    </cfRule>
  </conditionalFormatting>
  <conditionalFormatting sqref="AV43">
    <cfRule type="cellIs" dxfId="209" priority="34" stopIfTrue="1" operator="equal">
      <formula>"Very High"</formula>
    </cfRule>
    <cfRule type="cellIs" dxfId="208" priority="35" stopIfTrue="1" operator="equal">
      <formula>"High"</formula>
    </cfRule>
    <cfRule type="cellIs" dxfId="207" priority="36" stopIfTrue="1" operator="equal">
      <formula>"Moderate"</formula>
    </cfRule>
  </conditionalFormatting>
  <conditionalFormatting sqref="AU54">
    <cfRule type="cellIs" dxfId="206" priority="31" stopIfTrue="1" operator="equal">
      <formula>"Very High"</formula>
    </cfRule>
    <cfRule type="cellIs" dxfId="205" priority="32" stopIfTrue="1" operator="equal">
      <formula>"High"</formula>
    </cfRule>
    <cfRule type="cellIs" dxfId="204" priority="33" stopIfTrue="1" operator="equal">
      <formula>"Moderate"</formula>
    </cfRule>
  </conditionalFormatting>
  <conditionalFormatting sqref="AV54">
    <cfRule type="cellIs" dxfId="203" priority="28" stopIfTrue="1" operator="equal">
      <formula>"Very High"</formula>
    </cfRule>
    <cfRule type="cellIs" dxfId="202" priority="29" stopIfTrue="1" operator="equal">
      <formula>"High"</formula>
    </cfRule>
    <cfRule type="cellIs" dxfId="201" priority="30" stopIfTrue="1" operator="equal">
      <formula>"Moderate"</formula>
    </cfRule>
  </conditionalFormatting>
  <conditionalFormatting sqref="AU58">
    <cfRule type="cellIs" dxfId="200" priority="25" stopIfTrue="1" operator="equal">
      <formula>"Very High"</formula>
    </cfRule>
    <cfRule type="cellIs" dxfId="199" priority="26" stopIfTrue="1" operator="equal">
      <formula>"High"</formula>
    </cfRule>
    <cfRule type="cellIs" dxfId="198" priority="27" stopIfTrue="1" operator="equal">
      <formula>"Moderate"</formula>
    </cfRule>
  </conditionalFormatting>
  <conditionalFormatting sqref="AU59">
    <cfRule type="cellIs" dxfId="197" priority="22" stopIfTrue="1" operator="equal">
      <formula>"Very High"</formula>
    </cfRule>
    <cfRule type="cellIs" dxfId="196" priority="23" stopIfTrue="1" operator="equal">
      <formula>"High"</formula>
    </cfRule>
    <cfRule type="cellIs" dxfId="195" priority="24" stopIfTrue="1" operator="equal">
      <formula>"Moderate"</formula>
    </cfRule>
  </conditionalFormatting>
  <conditionalFormatting sqref="AU60">
    <cfRule type="cellIs" dxfId="194" priority="19" stopIfTrue="1" operator="equal">
      <formula>"Very High"</formula>
    </cfRule>
    <cfRule type="cellIs" dxfId="193" priority="20" stopIfTrue="1" operator="equal">
      <formula>"High"</formula>
    </cfRule>
    <cfRule type="cellIs" dxfId="192" priority="21" stopIfTrue="1" operator="equal">
      <formula>"Moderate"</formula>
    </cfRule>
  </conditionalFormatting>
  <conditionalFormatting sqref="AU61">
    <cfRule type="cellIs" dxfId="191" priority="16" stopIfTrue="1" operator="equal">
      <formula>"Very High"</formula>
    </cfRule>
    <cfRule type="cellIs" dxfId="190" priority="17" stopIfTrue="1" operator="equal">
      <formula>"High"</formula>
    </cfRule>
    <cfRule type="cellIs" dxfId="189" priority="18" stopIfTrue="1" operator="equal">
      <formula>"Moderate"</formula>
    </cfRule>
  </conditionalFormatting>
  <conditionalFormatting sqref="AU62">
    <cfRule type="cellIs" dxfId="188" priority="13" stopIfTrue="1" operator="equal">
      <formula>"Very High"</formula>
    </cfRule>
    <cfRule type="cellIs" dxfId="187" priority="14" stopIfTrue="1" operator="equal">
      <formula>"High"</formula>
    </cfRule>
    <cfRule type="cellIs" dxfId="186" priority="15" stopIfTrue="1" operator="equal">
      <formula>"Moderate"</formula>
    </cfRule>
  </conditionalFormatting>
  <conditionalFormatting sqref="AT14">
    <cfRule type="cellIs" dxfId="185" priority="10" stopIfTrue="1" operator="equal">
      <formula>"Very High"</formula>
    </cfRule>
    <cfRule type="cellIs" dxfId="184" priority="11" stopIfTrue="1" operator="equal">
      <formula>"High"</formula>
    </cfRule>
    <cfRule type="cellIs" dxfId="183" priority="12" stopIfTrue="1" operator="equal">
      <formula>"Moderate"</formula>
    </cfRule>
  </conditionalFormatting>
  <conditionalFormatting sqref="E4:F73">
    <cfRule type="containsText" dxfId="182" priority="2" operator="containsText" text="none/Unk">
      <formula>NOT(ISERROR(SEARCH("none/Unk",E4)))</formula>
    </cfRule>
    <cfRule type="containsText" dxfId="181" priority="4" operator="containsText" text="Very Low">
      <formula>NOT(ISERROR(SEARCH("Very Low",E4)))</formula>
    </cfRule>
    <cfRule type="containsText" dxfId="180" priority="5" operator="containsText" text="Low">
      <formula>NOT(ISERROR(SEARCH("Low",E4)))</formula>
    </cfRule>
    <cfRule type="cellIs" dxfId="179" priority="6" operator="equal">
      <formula>"Very High"</formula>
    </cfRule>
    <cfRule type="cellIs" dxfId="178" priority="7" operator="equal">
      <formula>"High"</formula>
    </cfRule>
    <cfRule type="cellIs" dxfId="177" priority="8" operator="equal">
      <formula>"Moderate"</formula>
    </cfRule>
  </conditionalFormatting>
  <conditionalFormatting sqref="E4:AV73">
    <cfRule type="containsText" dxfId="176" priority="1" operator="containsText" text="High Priority Data Gap">
      <formula>NOT(ISERROR(SEARCH("High Priority Data Gap",E4)))</formula>
    </cfRule>
    <cfRule type="containsText" dxfId="175" priority="3" operator="containsText" text="Low Priority Data Gap">
      <formula>NOT(ISERROR(SEARCH("Low Priority Data Gap",E4)))</formula>
    </cfRule>
    <cfRule type="containsText" dxfId="174" priority="9" operator="containsText" text="none/Unk">
      <formula>NOT(ISERROR(SEARCH("none/Unk",E4)))</formula>
    </cfRule>
    <cfRule type="containsText" dxfId="173" priority="112" operator="containsText" text="Low Priority Data Gap">
      <formula>NOT(ISERROR(SEARCH("Low Priority Data Gap",E4)))</formula>
    </cfRule>
    <cfRule type="containsText" dxfId="172" priority="113" operator="containsText" text="Very Low">
      <formula>NOT(ISERROR(SEARCH("Very Low",E4)))</formula>
    </cfRule>
    <cfRule type="containsText" dxfId="171" priority="114" operator="containsText" text="Low">
      <formula>NOT(ISERROR(SEARCH("Low",E4)))</formula>
    </cfRule>
    <cfRule type="cellIs" dxfId="170" priority="115" operator="equal">
      <formula>"Very High"</formula>
    </cfRule>
    <cfRule type="cellIs" dxfId="169" priority="116" operator="equal">
      <formula>"High"</formula>
    </cfRule>
    <cfRule type="cellIs" dxfId="168" priority="117" operator="equal">
      <formula>"Moderate"</formula>
    </cfRule>
  </conditionalFormatting>
  <printOptions gridLines="1"/>
  <pageMargins left="0.17" right="0.22" top="0.49" bottom="0.47" header="0.34" footer="0.26"/>
  <pageSetup scale="84" fitToHeight="0" orientation="landscape" r:id="rId1"/>
  <headerFooter alignWithMargins="0">
    <oddFooter>Page &amp;P</oddFooter>
  </headerFooter>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649A5-5C9E-D944-AD34-A510BFAD5932}">
  <dimension ref="A1:X59"/>
  <sheetViews>
    <sheetView topLeftCell="C1" zoomScale="130" zoomScaleNormal="130" workbookViewId="0">
      <selection activeCell="J24" sqref="J24"/>
    </sheetView>
  </sheetViews>
  <sheetFormatPr baseColWidth="10" defaultColWidth="8.83203125" defaultRowHeight="15"/>
  <cols>
    <col min="1" max="1" width="8.83203125" style="14"/>
    <col min="2" max="2" width="10.5" style="14" customWidth="1"/>
    <col min="3" max="7" width="8.83203125" style="14"/>
    <col min="8" max="8" width="10.5" style="14" customWidth="1"/>
    <col min="9" max="9" width="10.5" customWidth="1"/>
    <col min="10" max="10" width="10.5" style="317" customWidth="1"/>
    <col min="11" max="11" width="10.5" customWidth="1"/>
    <col min="12" max="12" width="11.5" style="14" customWidth="1"/>
    <col min="13" max="13" width="17" style="14" customWidth="1"/>
    <col min="14" max="14" width="18.5" style="14" customWidth="1"/>
    <col min="15" max="15" width="17.5" style="14" customWidth="1"/>
    <col min="16" max="16" width="19.5" style="14" customWidth="1"/>
    <col min="17" max="17" width="31" style="14" customWidth="1"/>
    <col min="18" max="19" width="8.83203125" style="14"/>
    <col min="20" max="20" width="48.1640625" style="14" bestFit="1" customWidth="1"/>
    <col min="21" max="24" width="10" style="14" customWidth="1"/>
    <col min="25" max="16384" width="8.83203125" style="14"/>
  </cols>
  <sheetData>
    <row r="1" spans="1:24">
      <c r="A1" s="458"/>
      <c r="B1" s="459"/>
      <c r="C1" s="459"/>
      <c r="D1" s="459"/>
      <c r="E1" s="459"/>
      <c r="F1" s="459"/>
      <c r="G1" s="459"/>
      <c r="H1" s="459"/>
      <c r="I1" s="460"/>
      <c r="J1" s="460"/>
      <c r="K1" s="460"/>
      <c r="L1" s="459"/>
      <c r="M1" s="459"/>
      <c r="N1" s="459"/>
      <c r="O1" s="459"/>
      <c r="P1" s="459"/>
      <c r="Q1" s="459"/>
    </row>
    <row r="2" spans="1:24" ht="16" thickBot="1">
      <c r="A2" s="459"/>
      <c r="B2" s="458" t="s">
        <v>949</v>
      </c>
      <c r="C2" s="459"/>
      <c r="D2" s="459"/>
      <c r="E2" s="459"/>
      <c r="F2" s="458" t="s">
        <v>950</v>
      </c>
      <c r="G2" s="459"/>
      <c r="H2" s="459"/>
      <c r="I2" s="460"/>
      <c r="J2" s="458" t="s">
        <v>951</v>
      </c>
      <c r="K2" s="460"/>
      <c r="L2" s="459"/>
      <c r="M2" s="461"/>
      <c r="N2" s="459"/>
      <c r="O2" s="459"/>
      <c r="P2" s="459"/>
      <c r="Q2" s="459"/>
      <c r="T2" s="318"/>
      <c r="U2" s="316"/>
      <c r="V2" s="316"/>
      <c r="W2" s="316"/>
      <c r="X2" s="316"/>
    </row>
    <row r="3" spans="1:24" ht="17">
      <c r="A3" s="459"/>
      <c r="B3" s="458" t="s">
        <v>952</v>
      </c>
      <c r="C3" s="459"/>
      <c r="D3" s="459"/>
      <c r="E3" s="459"/>
      <c r="F3" s="458" t="s">
        <v>953</v>
      </c>
      <c r="G3" s="459"/>
      <c r="H3" s="459"/>
      <c r="I3" s="460"/>
      <c r="J3" s="458" t="s">
        <v>954</v>
      </c>
      <c r="K3" s="458"/>
      <c r="L3" s="459"/>
      <c r="M3" s="459"/>
      <c r="N3" s="462" t="s">
        <v>955</v>
      </c>
      <c r="O3" s="463" t="s">
        <v>956</v>
      </c>
      <c r="P3" s="464" t="s">
        <v>957</v>
      </c>
      <c r="Q3" s="465" t="s">
        <v>958</v>
      </c>
      <c r="T3" s="319"/>
    </row>
    <row r="4" spans="1:24" ht="14.5" customHeight="1">
      <c r="A4" s="459"/>
      <c r="B4" s="459">
        <v>25</v>
      </c>
      <c r="C4" s="466">
        <v>5</v>
      </c>
      <c r="D4" s="459" t="s">
        <v>37</v>
      </c>
      <c r="E4" s="459"/>
      <c r="F4" s="459">
        <v>25</v>
      </c>
      <c r="G4" s="466">
        <v>5</v>
      </c>
      <c r="H4" s="320" t="s">
        <v>37</v>
      </c>
      <c r="I4" s="460"/>
      <c r="J4" s="459" t="s">
        <v>959</v>
      </c>
      <c r="K4" s="459">
        <v>5</v>
      </c>
      <c r="L4" s="320" t="s">
        <v>37</v>
      </c>
      <c r="M4" s="459"/>
      <c r="N4" s="467">
        <v>5</v>
      </c>
      <c r="O4" s="468">
        <v>5</v>
      </c>
      <c r="P4" s="469">
        <v>5</v>
      </c>
      <c r="Q4" s="470" t="s">
        <v>37</v>
      </c>
    </row>
    <row r="5" spans="1:24" ht="14.5" customHeight="1">
      <c r="A5" s="459"/>
      <c r="B5" s="459">
        <v>24</v>
      </c>
      <c r="C5" s="466">
        <v>5</v>
      </c>
      <c r="D5" s="459" t="s">
        <v>37</v>
      </c>
      <c r="E5" s="459"/>
      <c r="F5" s="459">
        <v>24</v>
      </c>
      <c r="G5" s="466">
        <v>5</v>
      </c>
      <c r="H5" s="320" t="s">
        <v>37</v>
      </c>
      <c r="I5" s="460"/>
      <c r="J5" s="459" t="s">
        <v>960</v>
      </c>
      <c r="K5" s="459">
        <v>5</v>
      </c>
      <c r="L5" s="320" t="s">
        <v>37</v>
      </c>
      <c r="M5" s="459"/>
      <c r="N5" s="467">
        <v>5</v>
      </c>
      <c r="O5" s="468">
        <v>4</v>
      </c>
      <c r="P5" s="469">
        <v>5</v>
      </c>
      <c r="Q5" s="470" t="s">
        <v>37</v>
      </c>
    </row>
    <row r="6" spans="1:24" ht="14.5" customHeight="1">
      <c r="A6" s="459"/>
      <c r="B6" s="459">
        <v>23</v>
      </c>
      <c r="C6" s="466">
        <v>5</v>
      </c>
      <c r="D6" s="459" t="s">
        <v>37</v>
      </c>
      <c r="E6" s="459"/>
      <c r="F6" s="459">
        <v>23</v>
      </c>
      <c r="G6" s="466">
        <v>5</v>
      </c>
      <c r="H6" s="320" t="s">
        <v>37</v>
      </c>
      <c r="I6" s="460"/>
      <c r="J6" s="459" t="s">
        <v>961</v>
      </c>
      <c r="K6" s="459">
        <v>5</v>
      </c>
      <c r="L6" s="320" t="s">
        <v>37</v>
      </c>
      <c r="M6" s="459"/>
      <c r="N6" s="467">
        <v>5</v>
      </c>
      <c r="O6" s="468">
        <v>3</v>
      </c>
      <c r="P6" s="469">
        <v>5</v>
      </c>
      <c r="Q6" s="470" t="s">
        <v>37</v>
      </c>
    </row>
    <row r="7" spans="1:24" ht="16">
      <c r="A7" s="459"/>
      <c r="B7" s="459">
        <v>22</v>
      </c>
      <c r="C7" s="466">
        <v>5</v>
      </c>
      <c r="D7" s="459" t="s">
        <v>37</v>
      </c>
      <c r="E7" s="459"/>
      <c r="F7" s="459">
        <v>22</v>
      </c>
      <c r="G7" s="466">
        <v>5</v>
      </c>
      <c r="H7" s="320" t="s">
        <v>37</v>
      </c>
      <c r="I7" s="460"/>
      <c r="J7" s="459" t="s">
        <v>962</v>
      </c>
      <c r="K7" s="459">
        <v>3</v>
      </c>
      <c r="L7" s="320" t="s">
        <v>35</v>
      </c>
      <c r="M7" s="459"/>
      <c r="N7" s="467">
        <v>5</v>
      </c>
      <c r="O7" s="468">
        <v>2</v>
      </c>
      <c r="P7" s="469">
        <v>3</v>
      </c>
      <c r="Q7" s="470" t="s">
        <v>35</v>
      </c>
    </row>
    <row r="8" spans="1:24" ht="16">
      <c r="A8" s="459"/>
      <c r="B8" s="459">
        <v>21</v>
      </c>
      <c r="C8" s="466">
        <v>5</v>
      </c>
      <c r="D8" s="459" t="s">
        <v>37</v>
      </c>
      <c r="E8" s="459"/>
      <c r="F8" s="459">
        <v>21</v>
      </c>
      <c r="G8" s="466">
        <v>5</v>
      </c>
      <c r="H8" s="320" t="s">
        <v>37</v>
      </c>
      <c r="I8" s="460"/>
      <c r="J8" s="459" t="s">
        <v>963</v>
      </c>
      <c r="K8" s="459">
        <v>2</v>
      </c>
      <c r="L8" s="320" t="s">
        <v>34</v>
      </c>
      <c r="M8" s="459"/>
      <c r="N8" s="467">
        <v>5</v>
      </c>
      <c r="O8" s="468">
        <v>1</v>
      </c>
      <c r="P8" s="469">
        <v>2</v>
      </c>
      <c r="Q8" s="470" t="s">
        <v>34</v>
      </c>
    </row>
    <row r="9" spans="1:24" ht="14.25" customHeight="1">
      <c r="A9" s="459"/>
      <c r="B9" s="459">
        <v>20</v>
      </c>
      <c r="C9" s="466">
        <v>5</v>
      </c>
      <c r="D9" s="459" t="s">
        <v>37</v>
      </c>
      <c r="E9" s="459"/>
      <c r="F9" s="459">
        <v>20</v>
      </c>
      <c r="G9" s="466">
        <v>5</v>
      </c>
      <c r="H9" s="320" t="s">
        <v>37</v>
      </c>
      <c r="I9" s="460"/>
      <c r="J9" s="459" t="s">
        <v>964</v>
      </c>
      <c r="K9" s="459">
        <v>5</v>
      </c>
      <c r="L9" s="320" t="s">
        <v>37</v>
      </c>
      <c r="M9" s="459"/>
      <c r="N9" s="467">
        <v>4</v>
      </c>
      <c r="O9" s="468">
        <v>5</v>
      </c>
      <c r="P9" s="469">
        <v>5</v>
      </c>
      <c r="Q9" s="470" t="s">
        <v>37</v>
      </c>
    </row>
    <row r="10" spans="1:24" ht="16">
      <c r="A10" s="459"/>
      <c r="B10" s="459">
        <v>19</v>
      </c>
      <c r="C10" s="471">
        <v>4</v>
      </c>
      <c r="D10" s="459" t="s">
        <v>36</v>
      </c>
      <c r="E10" s="459"/>
      <c r="F10" s="459">
        <v>19</v>
      </c>
      <c r="G10" s="471">
        <v>4</v>
      </c>
      <c r="H10" s="459" t="s">
        <v>36</v>
      </c>
      <c r="I10" s="460"/>
      <c r="J10" s="459" t="s">
        <v>965</v>
      </c>
      <c r="K10" s="459">
        <v>5</v>
      </c>
      <c r="L10" s="320" t="s">
        <v>37</v>
      </c>
      <c r="M10" s="459"/>
      <c r="N10" s="467">
        <v>4</v>
      </c>
      <c r="O10" s="468">
        <v>4</v>
      </c>
      <c r="P10" s="469">
        <v>5</v>
      </c>
      <c r="Q10" s="470" t="s">
        <v>37</v>
      </c>
    </row>
    <row r="11" spans="1:24" ht="16">
      <c r="A11" s="459"/>
      <c r="B11" s="459">
        <v>18</v>
      </c>
      <c r="C11" s="471">
        <v>4</v>
      </c>
      <c r="D11" s="459" t="s">
        <v>36</v>
      </c>
      <c r="E11" s="459"/>
      <c r="F11" s="459">
        <v>18</v>
      </c>
      <c r="G11" s="471">
        <v>4</v>
      </c>
      <c r="H11" s="459" t="s">
        <v>36</v>
      </c>
      <c r="I11" s="460"/>
      <c r="J11" s="459" t="s">
        <v>966</v>
      </c>
      <c r="K11" s="459">
        <v>4</v>
      </c>
      <c r="L11" s="320" t="s">
        <v>36</v>
      </c>
      <c r="M11" s="459"/>
      <c r="N11" s="467">
        <v>4</v>
      </c>
      <c r="O11" s="468">
        <v>3</v>
      </c>
      <c r="P11" s="469">
        <v>4</v>
      </c>
      <c r="Q11" s="470" t="s">
        <v>36</v>
      </c>
    </row>
    <row r="12" spans="1:24" ht="16">
      <c r="A12" s="459"/>
      <c r="B12" s="459">
        <v>17</v>
      </c>
      <c r="C12" s="471">
        <v>4</v>
      </c>
      <c r="D12" s="459" t="s">
        <v>36</v>
      </c>
      <c r="E12" s="459"/>
      <c r="F12" s="459">
        <v>17</v>
      </c>
      <c r="G12" s="471">
        <v>4</v>
      </c>
      <c r="H12" s="459" t="s">
        <v>36</v>
      </c>
      <c r="I12" s="460"/>
      <c r="J12" s="459" t="s">
        <v>91</v>
      </c>
      <c r="K12" s="459">
        <v>2</v>
      </c>
      <c r="L12" s="320" t="s">
        <v>34</v>
      </c>
      <c r="M12" s="459"/>
      <c r="N12" s="467">
        <v>4</v>
      </c>
      <c r="O12" s="468">
        <v>2</v>
      </c>
      <c r="P12" s="469">
        <v>2</v>
      </c>
      <c r="Q12" s="470" t="s">
        <v>34</v>
      </c>
    </row>
    <row r="13" spans="1:24" ht="16">
      <c r="A13" s="459"/>
      <c r="B13" s="459">
        <v>16</v>
      </c>
      <c r="C13" s="471">
        <v>4</v>
      </c>
      <c r="D13" s="459" t="s">
        <v>36</v>
      </c>
      <c r="E13" s="459"/>
      <c r="F13" s="459">
        <v>16</v>
      </c>
      <c r="G13" s="471">
        <v>4</v>
      </c>
      <c r="H13" s="459" t="s">
        <v>36</v>
      </c>
      <c r="I13" s="460"/>
      <c r="J13" s="459" t="s">
        <v>967</v>
      </c>
      <c r="K13" s="460">
        <v>2</v>
      </c>
      <c r="L13" s="459" t="s">
        <v>34</v>
      </c>
      <c r="M13" s="459"/>
      <c r="N13" s="467">
        <v>4</v>
      </c>
      <c r="O13" s="468">
        <v>1</v>
      </c>
      <c r="P13" s="469">
        <v>2</v>
      </c>
      <c r="Q13" s="470" t="s">
        <v>34</v>
      </c>
    </row>
    <row r="14" spans="1:24" ht="16">
      <c r="A14" s="459"/>
      <c r="B14" s="459">
        <v>15</v>
      </c>
      <c r="C14" s="471">
        <v>4</v>
      </c>
      <c r="D14" s="459" t="s">
        <v>36</v>
      </c>
      <c r="E14" s="459"/>
      <c r="F14" s="459">
        <v>15</v>
      </c>
      <c r="G14" s="471">
        <v>4</v>
      </c>
      <c r="H14" s="459" t="s">
        <v>36</v>
      </c>
      <c r="I14" s="460"/>
      <c r="J14" s="459" t="s">
        <v>968</v>
      </c>
      <c r="K14" s="460">
        <v>5</v>
      </c>
      <c r="L14" s="459" t="s">
        <v>37</v>
      </c>
      <c r="M14" s="459"/>
      <c r="N14" s="467">
        <v>3</v>
      </c>
      <c r="O14" s="468">
        <v>5</v>
      </c>
      <c r="P14" s="469">
        <v>5</v>
      </c>
      <c r="Q14" s="470" t="s">
        <v>37</v>
      </c>
    </row>
    <row r="15" spans="1:24" ht="16">
      <c r="A15" s="459"/>
      <c r="B15" s="459">
        <v>14</v>
      </c>
      <c r="C15" s="471">
        <v>4</v>
      </c>
      <c r="D15" s="459" t="s">
        <v>36</v>
      </c>
      <c r="E15" s="459"/>
      <c r="F15" s="459">
        <v>14</v>
      </c>
      <c r="G15" s="471">
        <v>4</v>
      </c>
      <c r="H15" s="459" t="s">
        <v>36</v>
      </c>
      <c r="I15" s="460"/>
      <c r="J15" s="459" t="s">
        <v>969</v>
      </c>
      <c r="K15" s="460">
        <v>4</v>
      </c>
      <c r="L15" s="459" t="s">
        <v>36</v>
      </c>
      <c r="M15" s="459"/>
      <c r="N15" s="467">
        <v>3</v>
      </c>
      <c r="O15" s="468">
        <v>4</v>
      </c>
      <c r="P15" s="469">
        <v>4</v>
      </c>
      <c r="Q15" s="470" t="s">
        <v>36</v>
      </c>
    </row>
    <row r="16" spans="1:24" ht="16">
      <c r="A16" s="459"/>
      <c r="B16" s="459">
        <v>13</v>
      </c>
      <c r="C16" s="471">
        <v>4</v>
      </c>
      <c r="D16" s="459" t="s">
        <v>36</v>
      </c>
      <c r="E16" s="459"/>
      <c r="F16" s="459">
        <v>13</v>
      </c>
      <c r="G16" s="471">
        <v>4</v>
      </c>
      <c r="H16" s="459" t="s">
        <v>36</v>
      </c>
      <c r="I16" s="460"/>
      <c r="J16" s="459" t="s">
        <v>970</v>
      </c>
      <c r="K16" s="460">
        <v>3</v>
      </c>
      <c r="L16" s="459" t="s">
        <v>35</v>
      </c>
      <c r="M16" s="459"/>
      <c r="N16" s="467">
        <v>3</v>
      </c>
      <c r="O16" s="468">
        <v>3</v>
      </c>
      <c r="P16" s="469">
        <v>3</v>
      </c>
      <c r="Q16" s="470" t="s">
        <v>35</v>
      </c>
    </row>
    <row r="17" spans="1:20" ht="16">
      <c r="A17" s="459"/>
      <c r="B17" s="459">
        <v>12</v>
      </c>
      <c r="C17" s="472">
        <v>3</v>
      </c>
      <c r="D17" s="459" t="s">
        <v>35</v>
      </c>
      <c r="E17" s="459"/>
      <c r="F17" s="459">
        <v>12</v>
      </c>
      <c r="G17" s="472">
        <v>3</v>
      </c>
      <c r="H17" s="459" t="s">
        <v>35</v>
      </c>
      <c r="I17" s="460"/>
      <c r="J17" s="459" t="s">
        <v>971</v>
      </c>
      <c r="K17" s="460">
        <v>1</v>
      </c>
      <c r="L17" s="459" t="s">
        <v>33</v>
      </c>
      <c r="M17" s="459"/>
      <c r="N17" s="467">
        <v>3</v>
      </c>
      <c r="O17" s="468">
        <v>2</v>
      </c>
      <c r="P17" s="469">
        <v>1</v>
      </c>
      <c r="Q17" s="470" t="s">
        <v>33</v>
      </c>
    </row>
    <row r="18" spans="1:20" ht="16">
      <c r="A18" s="459"/>
      <c r="B18" s="459">
        <v>11</v>
      </c>
      <c r="C18" s="472">
        <v>3</v>
      </c>
      <c r="D18" s="459" t="s">
        <v>35</v>
      </c>
      <c r="E18" s="459"/>
      <c r="F18" s="459">
        <v>11</v>
      </c>
      <c r="G18" s="472">
        <v>3</v>
      </c>
      <c r="H18" s="459" t="s">
        <v>35</v>
      </c>
      <c r="I18" s="460"/>
      <c r="J18" s="459" t="s">
        <v>972</v>
      </c>
      <c r="K18" s="460">
        <v>1</v>
      </c>
      <c r="L18" s="459" t="s">
        <v>33</v>
      </c>
      <c r="M18" s="459"/>
      <c r="N18" s="467">
        <v>3</v>
      </c>
      <c r="O18" s="468">
        <v>1</v>
      </c>
      <c r="P18" s="469">
        <v>1</v>
      </c>
      <c r="Q18" s="470" t="s">
        <v>33</v>
      </c>
    </row>
    <row r="19" spans="1:20" ht="16">
      <c r="A19" s="459"/>
      <c r="B19" s="459">
        <v>10</v>
      </c>
      <c r="C19" s="472">
        <v>3</v>
      </c>
      <c r="D19" s="459" t="s">
        <v>35</v>
      </c>
      <c r="E19" s="459"/>
      <c r="F19" s="459">
        <v>10</v>
      </c>
      <c r="G19" s="472">
        <v>3</v>
      </c>
      <c r="H19" s="459" t="s">
        <v>35</v>
      </c>
      <c r="I19" s="460"/>
      <c r="J19" s="459" t="s">
        <v>973</v>
      </c>
      <c r="K19" s="460">
        <v>4</v>
      </c>
      <c r="L19" s="459" t="s">
        <v>36</v>
      </c>
      <c r="M19" s="459"/>
      <c r="N19" s="467">
        <v>2</v>
      </c>
      <c r="O19" s="468">
        <v>5</v>
      </c>
      <c r="P19" s="469">
        <v>4</v>
      </c>
      <c r="Q19" s="470" t="s">
        <v>36</v>
      </c>
    </row>
    <row r="20" spans="1:20" ht="16">
      <c r="A20" s="459"/>
      <c r="B20" s="459">
        <v>9</v>
      </c>
      <c r="C20" s="472">
        <v>3</v>
      </c>
      <c r="D20" s="459" t="s">
        <v>35</v>
      </c>
      <c r="E20" s="459"/>
      <c r="F20" s="459">
        <v>9</v>
      </c>
      <c r="G20" s="472">
        <v>3</v>
      </c>
      <c r="H20" s="459" t="s">
        <v>35</v>
      </c>
      <c r="I20" s="460"/>
      <c r="J20" s="459" t="s">
        <v>974</v>
      </c>
      <c r="K20" s="460">
        <v>3</v>
      </c>
      <c r="L20" s="459" t="s">
        <v>35</v>
      </c>
      <c r="M20" s="459"/>
      <c r="N20" s="467">
        <v>2</v>
      </c>
      <c r="O20" s="468">
        <v>4</v>
      </c>
      <c r="P20" s="469">
        <v>3</v>
      </c>
      <c r="Q20" s="470" t="s">
        <v>35</v>
      </c>
    </row>
    <row r="21" spans="1:20" ht="16">
      <c r="A21" s="459"/>
      <c r="B21" s="459">
        <v>8</v>
      </c>
      <c r="C21" s="472">
        <v>3</v>
      </c>
      <c r="D21" s="459" t="s">
        <v>35</v>
      </c>
      <c r="E21" s="459"/>
      <c r="F21" s="459">
        <v>8</v>
      </c>
      <c r="G21" s="472">
        <v>3</v>
      </c>
      <c r="H21" s="459" t="s">
        <v>35</v>
      </c>
      <c r="I21" s="460"/>
      <c r="J21" s="459" t="s">
        <v>70</v>
      </c>
      <c r="K21" s="460">
        <v>2</v>
      </c>
      <c r="L21" s="459" t="s">
        <v>34</v>
      </c>
      <c r="M21" s="459"/>
      <c r="N21" s="467">
        <v>2</v>
      </c>
      <c r="O21" s="468">
        <v>3</v>
      </c>
      <c r="P21" s="469">
        <v>2</v>
      </c>
      <c r="Q21" s="470" t="s">
        <v>34</v>
      </c>
    </row>
    <row r="22" spans="1:20" ht="16">
      <c r="A22" s="459"/>
      <c r="B22" s="459">
        <v>7</v>
      </c>
      <c r="C22" s="473">
        <v>2</v>
      </c>
      <c r="D22" s="459" t="s">
        <v>34</v>
      </c>
      <c r="E22" s="459"/>
      <c r="F22" s="459">
        <v>7</v>
      </c>
      <c r="G22" s="473">
        <v>2</v>
      </c>
      <c r="H22" s="459" t="s">
        <v>34</v>
      </c>
      <c r="I22" s="460"/>
      <c r="J22" s="459" t="s">
        <v>68</v>
      </c>
      <c r="K22" s="460">
        <v>1</v>
      </c>
      <c r="L22" s="459" t="s">
        <v>33</v>
      </c>
      <c r="M22" s="459"/>
      <c r="N22" s="467">
        <v>2</v>
      </c>
      <c r="O22" s="468">
        <v>2</v>
      </c>
      <c r="P22" s="469">
        <v>1</v>
      </c>
      <c r="Q22" s="470" t="s">
        <v>33</v>
      </c>
    </row>
    <row r="23" spans="1:20" ht="16">
      <c r="A23" s="459"/>
      <c r="B23" s="459">
        <v>6</v>
      </c>
      <c r="C23" s="473">
        <v>2</v>
      </c>
      <c r="D23" s="459" t="s">
        <v>34</v>
      </c>
      <c r="E23" s="459"/>
      <c r="F23" s="459">
        <v>6</v>
      </c>
      <c r="G23" s="473">
        <v>2</v>
      </c>
      <c r="H23" s="459" t="s">
        <v>34</v>
      </c>
      <c r="I23" s="460"/>
      <c r="J23" s="459" t="s">
        <v>975</v>
      </c>
      <c r="K23" s="460">
        <v>1</v>
      </c>
      <c r="L23" s="459" t="s">
        <v>33</v>
      </c>
      <c r="M23" s="459"/>
      <c r="N23" s="467">
        <v>2</v>
      </c>
      <c r="O23" s="468">
        <v>1</v>
      </c>
      <c r="P23" s="469">
        <v>1</v>
      </c>
      <c r="Q23" s="470" t="s">
        <v>33</v>
      </c>
    </row>
    <row r="24" spans="1:20" ht="16">
      <c r="A24" s="459"/>
      <c r="B24" s="459">
        <v>5</v>
      </c>
      <c r="C24" s="473">
        <v>2</v>
      </c>
      <c r="D24" s="459" t="s">
        <v>34</v>
      </c>
      <c r="E24" s="459"/>
      <c r="F24" s="459">
        <v>5</v>
      </c>
      <c r="G24" s="473">
        <v>2</v>
      </c>
      <c r="H24" s="459" t="s">
        <v>34</v>
      </c>
      <c r="I24" s="460"/>
      <c r="J24" s="459" t="s">
        <v>976</v>
      </c>
      <c r="K24" s="460">
        <v>3</v>
      </c>
      <c r="L24" s="459" t="s">
        <v>35</v>
      </c>
      <c r="M24" s="459"/>
      <c r="N24" s="467">
        <v>1</v>
      </c>
      <c r="O24" s="468">
        <v>5</v>
      </c>
      <c r="P24" s="469">
        <v>3</v>
      </c>
      <c r="Q24" s="470" t="s">
        <v>35</v>
      </c>
    </row>
    <row r="25" spans="1:20" ht="16">
      <c r="A25" s="459"/>
      <c r="B25" s="459">
        <v>4</v>
      </c>
      <c r="C25" s="473">
        <v>2</v>
      </c>
      <c r="D25" s="459" t="s">
        <v>34</v>
      </c>
      <c r="E25" s="459"/>
      <c r="F25" s="459">
        <v>4</v>
      </c>
      <c r="G25" s="473">
        <v>2</v>
      </c>
      <c r="H25" s="459" t="s">
        <v>34</v>
      </c>
      <c r="I25" s="460"/>
      <c r="J25" s="459" t="s">
        <v>977</v>
      </c>
      <c r="K25" s="460">
        <v>2</v>
      </c>
      <c r="L25" s="459" t="s">
        <v>34</v>
      </c>
      <c r="M25" s="459"/>
      <c r="N25" s="467">
        <v>1</v>
      </c>
      <c r="O25" s="468">
        <v>4</v>
      </c>
      <c r="P25" s="469">
        <v>2</v>
      </c>
      <c r="Q25" s="470" t="s">
        <v>34</v>
      </c>
    </row>
    <row r="26" spans="1:20" ht="16">
      <c r="A26" s="459"/>
      <c r="B26" s="459">
        <v>3</v>
      </c>
      <c r="C26" s="474">
        <v>1</v>
      </c>
      <c r="D26" s="459" t="s">
        <v>33</v>
      </c>
      <c r="E26" s="459"/>
      <c r="F26" s="459">
        <v>3</v>
      </c>
      <c r="G26" s="474">
        <v>1</v>
      </c>
      <c r="H26" s="459" t="s">
        <v>33</v>
      </c>
      <c r="I26" s="460"/>
      <c r="J26" s="459" t="s">
        <v>978</v>
      </c>
      <c r="K26" s="460">
        <v>1</v>
      </c>
      <c r="L26" s="459" t="s">
        <v>33</v>
      </c>
      <c r="M26" s="459"/>
      <c r="N26" s="467">
        <v>1</v>
      </c>
      <c r="O26" s="468">
        <v>3</v>
      </c>
      <c r="P26" s="469">
        <v>1</v>
      </c>
      <c r="Q26" s="470" t="s">
        <v>33</v>
      </c>
    </row>
    <row r="27" spans="1:20" ht="16">
      <c r="A27" s="459"/>
      <c r="B27" s="459">
        <v>2</v>
      </c>
      <c r="C27" s="474">
        <v>1</v>
      </c>
      <c r="D27" s="459" t="s">
        <v>33</v>
      </c>
      <c r="E27" s="459"/>
      <c r="F27" s="459">
        <v>2</v>
      </c>
      <c r="G27" s="474">
        <v>1</v>
      </c>
      <c r="H27" s="459" t="s">
        <v>33</v>
      </c>
      <c r="I27" s="460"/>
      <c r="J27" s="459" t="s">
        <v>979</v>
      </c>
      <c r="K27" s="460">
        <v>1</v>
      </c>
      <c r="L27" s="459" t="s">
        <v>33</v>
      </c>
      <c r="M27" s="459"/>
      <c r="N27" s="467">
        <v>1</v>
      </c>
      <c r="O27" s="468">
        <v>2</v>
      </c>
      <c r="P27" s="469">
        <v>1</v>
      </c>
      <c r="Q27" s="470" t="s">
        <v>33</v>
      </c>
    </row>
    <row r="28" spans="1:20" ht="16">
      <c r="A28" s="459"/>
      <c r="B28" s="459">
        <v>1</v>
      </c>
      <c r="C28" s="474">
        <v>1</v>
      </c>
      <c r="D28" s="459" t="s">
        <v>33</v>
      </c>
      <c r="E28" s="459"/>
      <c r="F28" s="459">
        <v>1</v>
      </c>
      <c r="G28" s="474">
        <v>1</v>
      </c>
      <c r="H28" s="459" t="s">
        <v>33</v>
      </c>
      <c r="I28" s="460"/>
      <c r="J28" s="459" t="s">
        <v>980</v>
      </c>
      <c r="K28" s="460">
        <v>1</v>
      </c>
      <c r="L28" s="459" t="s">
        <v>33</v>
      </c>
      <c r="M28" s="459"/>
      <c r="N28" s="467">
        <v>1</v>
      </c>
      <c r="O28" s="468">
        <v>1</v>
      </c>
      <c r="P28" s="469">
        <v>1</v>
      </c>
      <c r="Q28" s="470" t="s">
        <v>33</v>
      </c>
    </row>
    <row r="29" spans="1:20" ht="16">
      <c r="A29" s="459"/>
      <c r="B29" s="459">
        <v>0</v>
      </c>
      <c r="C29" s="475">
        <v>0</v>
      </c>
      <c r="D29" s="459" t="s">
        <v>947</v>
      </c>
      <c r="E29" s="459"/>
      <c r="F29" s="459">
        <v>0</v>
      </c>
      <c r="G29" s="475">
        <v>0</v>
      </c>
      <c r="H29" s="459" t="s">
        <v>947</v>
      </c>
      <c r="I29" s="460"/>
      <c r="J29" s="459" t="s">
        <v>981</v>
      </c>
      <c r="K29" s="459">
        <v>0</v>
      </c>
      <c r="L29" s="459" t="s">
        <v>947</v>
      </c>
      <c r="M29" s="459"/>
      <c r="N29" s="476">
        <v>1</v>
      </c>
      <c r="O29" s="477">
        <v>0</v>
      </c>
      <c r="P29" s="477">
        <v>0</v>
      </c>
      <c r="Q29" s="478" t="s">
        <v>947</v>
      </c>
    </row>
    <row r="30" spans="1:20" ht="16">
      <c r="A30" s="459"/>
      <c r="B30" s="459">
        <v>-1</v>
      </c>
      <c r="C30" s="459">
        <v>-1</v>
      </c>
      <c r="D30" s="459" t="s">
        <v>323</v>
      </c>
      <c r="E30" s="459"/>
      <c r="F30" s="459">
        <v>-1</v>
      </c>
      <c r="G30" s="459">
        <v>-1</v>
      </c>
      <c r="H30" s="459" t="s">
        <v>323</v>
      </c>
      <c r="I30" s="460"/>
      <c r="J30" s="460" t="s">
        <v>198</v>
      </c>
      <c r="K30" s="460">
        <v>0</v>
      </c>
      <c r="L30" s="459" t="s">
        <v>947</v>
      </c>
      <c r="M30" s="459"/>
      <c r="N30" s="476">
        <v>0</v>
      </c>
      <c r="O30" s="477">
        <v>0</v>
      </c>
      <c r="P30" s="477">
        <v>0</v>
      </c>
      <c r="Q30" s="478" t="s">
        <v>947</v>
      </c>
    </row>
    <row r="31" spans="1:20" ht="16">
      <c r="A31" s="459"/>
      <c r="B31" s="459"/>
      <c r="C31" s="459"/>
      <c r="D31" s="459"/>
      <c r="E31" s="459"/>
      <c r="F31" s="459"/>
      <c r="G31" s="459"/>
      <c r="H31" s="459"/>
      <c r="I31" s="460"/>
      <c r="J31" s="460" t="s">
        <v>982</v>
      </c>
      <c r="K31" s="460">
        <v>0</v>
      </c>
      <c r="L31" s="459" t="s">
        <v>947</v>
      </c>
      <c r="M31" s="459"/>
      <c r="N31" s="476">
        <v>0</v>
      </c>
      <c r="O31" s="477"/>
      <c r="P31" s="477">
        <v>0</v>
      </c>
      <c r="Q31" s="478" t="s">
        <v>947</v>
      </c>
    </row>
    <row r="32" spans="1:20" ht="17" thickBot="1">
      <c r="A32" s="459"/>
      <c r="B32" s="459"/>
      <c r="C32" s="459"/>
      <c r="D32" s="459"/>
      <c r="E32" s="459"/>
      <c r="F32" s="459"/>
      <c r="G32" s="459"/>
      <c r="H32" s="459"/>
      <c r="I32" s="460"/>
      <c r="J32" s="460" t="s">
        <v>983</v>
      </c>
      <c r="K32" s="460">
        <v>-1</v>
      </c>
      <c r="L32" s="459" t="s">
        <v>323</v>
      </c>
      <c r="M32" s="459"/>
      <c r="N32" s="479" t="s">
        <v>164</v>
      </c>
      <c r="O32" s="480" t="s">
        <v>164</v>
      </c>
      <c r="P32" s="480" t="s">
        <v>164</v>
      </c>
      <c r="Q32" s="478" t="s">
        <v>323</v>
      </c>
      <c r="T32"/>
    </row>
    <row r="33" spans="1:20">
      <c r="A33" s="459"/>
      <c r="B33" s="459"/>
      <c r="C33" s="459"/>
      <c r="D33" s="459"/>
      <c r="E33" s="459"/>
      <c r="F33" s="459"/>
      <c r="G33" s="459"/>
      <c r="H33" s="459"/>
      <c r="I33" s="460"/>
      <c r="J33" s="459"/>
      <c r="K33" s="460"/>
      <c r="L33" s="459"/>
      <c r="M33" s="459"/>
      <c r="N33" s="459"/>
      <c r="O33" s="459"/>
      <c r="P33" s="459"/>
      <c r="Q33" s="459"/>
      <c r="T33"/>
    </row>
    <row r="34" spans="1:20">
      <c r="A34" s="459"/>
      <c r="B34" s="459"/>
      <c r="C34" s="459"/>
      <c r="D34" s="459"/>
      <c r="E34" s="459"/>
      <c r="F34" s="459"/>
      <c r="G34" s="459"/>
      <c r="H34" s="459"/>
      <c r="I34" s="460"/>
      <c r="J34" s="460"/>
      <c r="K34" s="460"/>
      <c r="L34" s="459"/>
      <c r="M34" s="459"/>
      <c r="N34" s="459"/>
      <c r="O34" s="459"/>
      <c r="P34" s="459"/>
      <c r="Q34" s="459"/>
      <c r="T34"/>
    </row>
    <row r="35" spans="1:20">
      <c r="A35" s="459"/>
      <c r="B35" s="459"/>
      <c r="C35" s="459"/>
      <c r="D35" s="459"/>
      <c r="E35" s="459"/>
      <c r="F35" s="459"/>
      <c r="G35" s="459"/>
      <c r="H35" s="459"/>
      <c r="I35" s="460"/>
      <c r="J35" s="460"/>
      <c r="K35" s="460"/>
      <c r="L35" s="459"/>
      <c r="M35" s="459"/>
      <c r="N35" s="459"/>
      <c r="O35" s="459"/>
      <c r="P35" s="459"/>
      <c r="Q35" s="459"/>
      <c r="T35"/>
    </row>
    <row r="36" spans="1:20">
      <c r="A36" s="459"/>
      <c r="B36" s="458" t="s">
        <v>984</v>
      </c>
      <c r="C36" s="459"/>
      <c r="D36" s="460"/>
      <c r="E36" s="460"/>
      <c r="F36" s="459"/>
      <c r="G36" s="458" t="s">
        <v>985</v>
      </c>
      <c r="H36" s="459"/>
      <c r="I36" s="459"/>
      <c r="J36" s="460"/>
      <c r="K36" s="460"/>
      <c r="L36" s="459"/>
      <c r="M36" s="459"/>
      <c r="N36" s="459"/>
      <c r="O36" s="459"/>
      <c r="P36" s="459"/>
      <c r="Q36" s="459"/>
      <c r="T36"/>
    </row>
    <row r="37" spans="1:20">
      <c r="A37" s="459"/>
      <c r="B37" s="481">
        <v>0</v>
      </c>
      <c r="C37" s="459" t="s">
        <v>32</v>
      </c>
      <c r="D37" s="460"/>
      <c r="E37" s="460"/>
      <c r="F37" s="459"/>
      <c r="G37" s="459" t="s">
        <v>986</v>
      </c>
      <c r="H37" s="459" t="s">
        <v>987</v>
      </c>
      <c r="I37" s="459" t="s">
        <v>988</v>
      </c>
      <c r="J37" s="460"/>
      <c r="K37" s="460"/>
      <c r="L37" s="459"/>
      <c r="M37" s="459"/>
      <c r="N37" s="459"/>
      <c r="O37" s="459"/>
      <c r="P37" s="459"/>
      <c r="Q37" s="459"/>
    </row>
    <row r="38" spans="1:20">
      <c r="A38" s="459"/>
      <c r="B38" s="459">
        <v>1</v>
      </c>
      <c r="C38" s="459" t="s">
        <v>34</v>
      </c>
      <c r="D38" s="460"/>
      <c r="E38" s="460"/>
      <c r="F38" s="459"/>
      <c r="G38" s="459"/>
      <c r="H38" s="459"/>
      <c r="I38" s="459"/>
      <c r="J38" s="460"/>
      <c r="K38" s="460"/>
      <c r="L38" s="460"/>
      <c r="M38" s="459"/>
      <c r="N38" s="459"/>
      <c r="O38" s="459"/>
      <c r="P38" s="459"/>
      <c r="Q38" s="459"/>
    </row>
    <row r="39" spans="1:20">
      <c r="A39" s="459"/>
      <c r="B39" s="459">
        <v>2</v>
      </c>
      <c r="C39" s="459" t="s">
        <v>35</v>
      </c>
      <c r="D39" s="460"/>
      <c r="E39" s="460"/>
      <c r="F39" s="459"/>
      <c r="G39" s="459" t="s">
        <v>32</v>
      </c>
      <c r="H39" s="475" t="s">
        <v>32</v>
      </c>
      <c r="I39" s="459" t="s">
        <v>32</v>
      </c>
      <c r="J39" s="460"/>
      <c r="K39" s="460"/>
      <c r="L39" s="460"/>
      <c r="M39" s="459"/>
      <c r="N39" s="459"/>
      <c r="O39" s="459"/>
      <c r="P39" s="459"/>
      <c r="Q39" s="459"/>
    </row>
    <row r="40" spans="1:20">
      <c r="A40" s="459"/>
      <c r="B40" s="459">
        <v>3</v>
      </c>
      <c r="C40" s="459" t="s">
        <v>36</v>
      </c>
      <c r="D40" s="460"/>
      <c r="E40" s="460"/>
      <c r="F40" s="459"/>
      <c r="G40" s="459" t="s">
        <v>989</v>
      </c>
      <c r="H40" s="481" t="s">
        <v>989</v>
      </c>
      <c r="I40" s="459" t="s">
        <v>989</v>
      </c>
      <c r="J40" s="460"/>
      <c r="K40" s="460"/>
      <c r="L40" s="460"/>
      <c r="M40" s="459"/>
      <c r="N40" s="459"/>
      <c r="O40" s="459"/>
      <c r="P40" s="459"/>
      <c r="Q40" s="459"/>
    </row>
    <row r="41" spans="1:20">
      <c r="A41" s="459"/>
      <c r="B41" s="459"/>
      <c r="C41" s="459"/>
      <c r="D41" s="459"/>
      <c r="E41" s="459"/>
      <c r="F41" s="459"/>
      <c r="G41" s="459">
        <v>0.1</v>
      </c>
      <c r="H41" s="459">
        <v>1</v>
      </c>
      <c r="I41" s="459" t="s">
        <v>34</v>
      </c>
      <c r="J41" s="460"/>
      <c r="K41" s="460"/>
      <c r="L41" s="460"/>
      <c r="M41" s="459"/>
      <c r="N41" s="459"/>
      <c r="O41" s="459"/>
      <c r="P41" s="459"/>
      <c r="Q41" s="459"/>
    </row>
    <row r="42" spans="1:20">
      <c r="A42" s="459"/>
      <c r="B42" s="459"/>
      <c r="C42" s="459"/>
      <c r="D42" s="459"/>
      <c r="E42" s="459"/>
      <c r="F42" s="459"/>
      <c r="G42" s="459">
        <v>1.1000000000000001</v>
      </c>
      <c r="H42" s="459">
        <v>2</v>
      </c>
      <c r="I42" s="459" t="s">
        <v>35</v>
      </c>
      <c r="J42" s="460"/>
      <c r="K42" s="460"/>
      <c r="L42" s="460"/>
      <c r="M42" s="459"/>
      <c r="N42" s="459"/>
      <c r="O42" s="459"/>
      <c r="P42" s="459"/>
      <c r="Q42" s="459"/>
    </row>
    <row r="43" spans="1:20">
      <c r="A43" s="459"/>
      <c r="B43" s="459"/>
      <c r="C43" s="459"/>
      <c r="D43" s="459"/>
      <c r="E43" s="459"/>
      <c r="F43" s="459"/>
      <c r="G43" s="459">
        <v>2.1</v>
      </c>
      <c r="H43" s="459">
        <v>3</v>
      </c>
      <c r="I43" s="459" t="s">
        <v>36</v>
      </c>
      <c r="J43" s="460"/>
      <c r="K43" s="460"/>
      <c r="L43" s="460"/>
      <c r="M43" s="459"/>
      <c r="N43" s="459"/>
      <c r="O43" s="459"/>
      <c r="P43" s="459"/>
      <c r="Q43" s="459"/>
    </row>
    <row r="44" spans="1:20">
      <c r="I44" s="14"/>
      <c r="L44"/>
    </row>
    <row r="45" spans="1:20">
      <c r="I45" s="14"/>
      <c r="L45"/>
    </row>
    <row r="46" spans="1:20">
      <c r="I46" s="14"/>
      <c r="L46"/>
    </row>
    <row r="47" spans="1:20">
      <c r="L47"/>
    </row>
    <row r="48" spans="1:20">
      <c r="L48"/>
    </row>
    <row r="49" spans="9:12">
      <c r="L49"/>
    </row>
    <row r="50" spans="9:12">
      <c r="L50"/>
    </row>
    <row r="51" spans="9:12">
      <c r="L51"/>
    </row>
    <row r="52" spans="9:12">
      <c r="L52"/>
    </row>
    <row r="53" spans="9:12">
      <c r="L53"/>
    </row>
    <row r="54" spans="9:12">
      <c r="L54"/>
    </row>
    <row r="55" spans="9:12">
      <c r="I55" s="14"/>
      <c r="L55"/>
    </row>
    <row r="56" spans="9:12">
      <c r="I56" s="14"/>
      <c r="L56"/>
    </row>
    <row r="57" spans="9:12">
      <c r="I57" s="14"/>
      <c r="L57"/>
    </row>
    <row r="58" spans="9:12">
      <c r="I58" s="14"/>
      <c r="L58"/>
    </row>
    <row r="59" spans="9:12">
      <c r="I59" s="14"/>
    </row>
  </sheetData>
  <phoneticPr fontId="39" type="noConversion"/>
  <conditionalFormatting sqref="B37:B40">
    <cfRule type="colorScale" priority="8">
      <colorScale>
        <cfvo type="min"/>
        <cfvo type="percentile" val="50"/>
        <cfvo type="max"/>
        <color rgb="FF63BE7B"/>
        <color rgb="FFFFEB84"/>
        <color rgb="FFF8696B"/>
      </colorScale>
    </cfRule>
  </conditionalFormatting>
  <conditionalFormatting sqref="C37:C40">
    <cfRule type="colorScale" priority="7">
      <colorScale>
        <cfvo type="min"/>
        <cfvo type="percentile" val="50"/>
        <cfvo type="max"/>
        <color rgb="FF63BE7B"/>
        <color rgb="FFFFEB84"/>
        <color rgb="FFF8696B"/>
      </colorScale>
    </cfRule>
  </conditionalFormatting>
  <conditionalFormatting sqref="T2:T3">
    <cfRule type="colorScale" priority="5">
      <colorScale>
        <cfvo type="min"/>
        <cfvo type="percentile" val="50"/>
        <cfvo type="max"/>
        <color rgb="FF63BE7B"/>
        <color rgb="FFFFEB84"/>
        <color rgb="FFF8696B"/>
      </colorScale>
    </cfRule>
  </conditionalFormatting>
  <conditionalFormatting sqref="T3">
    <cfRule type="aboveAverage" priority="6"/>
  </conditionalFormatting>
  <conditionalFormatting sqref="H41:H43">
    <cfRule type="colorScale" priority="4">
      <colorScale>
        <cfvo type="min"/>
        <cfvo type="percentile" val="50"/>
        <cfvo type="max"/>
        <color rgb="FF63BE7B"/>
        <color rgb="FFFFEB84"/>
        <color rgb="FFF8696B"/>
      </colorScale>
    </cfRule>
  </conditionalFormatting>
  <conditionalFormatting sqref="I40:I43">
    <cfRule type="colorScale" priority="3">
      <colorScale>
        <cfvo type="min"/>
        <cfvo type="percentile" val="50"/>
        <cfvo type="max"/>
        <color rgb="FF63BE7B"/>
        <color rgb="FFFFEB84"/>
        <color rgb="FFF8696B"/>
      </colorScale>
    </cfRule>
  </conditionalFormatting>
  <conditionalFormatting sqref="H41:H43 B37:B40">
    <cfRule type="cellIs" dxfId="167" priority="2" operator="equal">
      <formula>0</formula>
    </cfRule>
  </conditionalFormatting>
  <conditionalFormatting sqref="H40">
    <cfRule type="colorScale" priority="1">
      <colorScale>
        <cfvo type="min"/>
        <cfvo type="percentile" val="50"/>
        <cfvo type="max"/>
        <color rgb="FF63BE7B"/>
        <color rgb="FFFFEB84"/>
        <color rgb="FFF8696B"/>
      </colorScale>
    </cfRule>
  </conditionalFormatting>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C3632-003A-3242-AEBE-FFD3336951E5}">
  <sheetPr>
    <tabColor indexed="17"/>
  </sheetPr>
  <dimension ref="A1:E52"/>
  <sheetViews>
    <sheetView workbookViewId="0">
      <selection activeCell="F14" sqref="F14"/>
    </sheetView>
  </sheetViews>
  <sheetFormatPr baseColWidth="10" defaultColWidth="11.5" defaultRowHeight="15"/>
  <cols>
    <col min="1" max="1" width="9.5" customWidth="1"/>
    <col min="2" max="2" width="24.5" customWidth="1"/>
    <col min="3" max="3" width="14.1640625" customWidth="1"/>
    <col min="4" max="4" width="75.5" customWidth="1"/>
    <col min="5" max="5" width="29.6640625" customWidth="1"/>
  </cols>
  <sheetData>
    <row r="1" spans="1:5" ht="50.25" customHeight="1">
      <c r="A1" s="532" t="s">
        <v>990</v>
      </c>
      <c r="B1" s="532" t="s">
        <v>991</v>
      </c>
      <c r="C1" s="532" t="s">
        <v>123</v>
      </c>
      <c r="D1" s="532" t="s">
        <v>992</v>
      </c>
      <c r="E1" t="s">
        <v>993</v>
      </c>
    </row>
    <row r="2" spans="1:5" ht="50.25" customHeight="1">
      <c r="A2">
        <v>23</v>
      </c>
      <c r="B2" t="s">
        <v>4</v>
      </c>
      <c r="C2" t="s">
        <v>994</v>
      </c>
      <c r="D2" t="s">
        <v>508</v>
      </c>
    </row>
    <row r="3" spans="1:5" ht="50.25" customHeight="1">
      <c r="A3">
        <v>23</v>
      </c>
      <c r="B3" t="s">
        <v>4</v>
      </c>
      <c r="C3" t="s">
        <v>995</v>
      </c>
      <c r="D3" t="s">
        <v>996</v>
      </c>
    </row>
    <row r="4" spans="1:5" ht="50.25" customHeight="1">
      <c r="A4">
        <v>23</v>
      </c>
      <c r="B4" t="s">
        <v>4</v>
      </c>
      <c r="C4" t="s">
        <v>995</v>
      </c>
      <c r="D4" s="533" t="s">
        <v>997</v>
      </c>
    </row>
    <row r="5" spans="1:5" ht="50.25" customHeight="1">
      <c r="A5">
        <v>25</v>
      </c>
      <c r="B5" t="s">
        <v>584</v>
      </c>
      <c r="C5" t="s">
        <v>998</v>
      </c>
      <c r="D5" s="533" t="s">
        <v>999</v>
      </c>
    </row>
    <row r="6" spans="1:5" ht="50.25" customHeight="1">
      <c r="A6">
        <v>25</v>
      </c>
      <c r="B6" t="s">
        <v>1000</v>
      </c>
      <c r="C6" t="s">
        <v>1001</v>
      </c>
      <c r="D6" t="s">
        <v>1002</v>
      </c>
    </row>
    <row r="7" spans="1:5" ht="50.25" customHeight="1">
      <c r="A7">
        <v>25</v>
      </c>
      <c r="B7" t="s">
        <v>1000</v>
      </c>
      <c r="C7" t="s">
        <v>1003</v>
      </c>
      <c r="D7" t="s">
        <v>1004</v>
      </c>
    </row>
    <row r="8" spans="1:5" ht="50.25" customHeight="1">
      <c r="A8">
        <v>25</v>
      </c>
      <c r="B8" t="s">
        <v>584</v>
      </c>
      <c r="C8" t="s">
        <v>1005</v>
      </c>
      <c r="D8" t="s">
        <v>1006</v>
      </c>
    </row>
    <row r="9" spans="1:5" ht="50.25" customHeight="1">
      <c r="A9">
        <v>25</v>
      </c>
      <c r="B9" t="s">
        <v>584</v>
      </c>
      <c r="C9" t="s">
        <v>1007</v>
      </c>
      <c r="D9" t="s">
        <v>1008</v>
      </c>
    </row>
    <row r="10" spans="1:5" ht="50.25" customHeight="1">
      <c r="A10">
        <v>25</v>
      </c>
      <c r="B10" t="s">
        <v>1000</v>
      </c>
      <c r="C10" t="s">
        <v>1009</v>
      </c>
      <c r="D10" t="s">
        <v>1010</v>
      </c>
    </row>
    <row r="11" spans="1:5" ht="50.25" customHeight="1">
      <c r="A11">
        <v>25</v>
      </c>
      <c r="B11" t="s">
        <v>1011</v>
      </c>
      <c r="C11" t="s">
        <v>1009</v>
      </c>
      <c r="D11" t="s">
        <v>1010</v>
      </c>
    </row>
    <row r="12" spans="1:5" ht="50.25" customHeight="1">
      <c r="A12">
        <v>25</v>
      </c>
      <c r="B12" t="s">
        <v>584</v>
      </c>
      <c r="C12" t="s">
        <v>1012</v>
      </c>
      <c r="D12" t="s">
        <v>1013</v>
      </c>
    </row>
    <row r="13" spans="1:5" ht="50.25" customHeight="1">
      <c r="A13">
        <v>25</v>
      </c>
      <c r="B13" t="s">
        <v>1011</v>
      </c>
      <c r="C13" t="s">
        <v>1014</v>
      </c>
      <c r="D13" t="s">
        <v>1015</v>
      </c>
    </row>
    <row r="14" spans="1:5" ht="50.25" customHeight="1">
      <c r="A14">
        <v>25</v>
      </c>
      <c r="B14" t="s">
        <v>1011</v>
      </c>
      <c r="C14" t="s">
        <v>1016</v>
      </c>
      <c r="D14" t="s">
        <v>1017</v>
      </c>
    </row>
    <row r="15" spans="1:5" ht="50.25" customHeight="1">
      <c r="A15">
        <v>25</v>
      </c>
      <c r="B15" t="s">
        <v>584</v>
      </c>
      <c r="C15" t="s">
        <v>1001</v>
      </c>
      <c r="D15" t="s">
        <v>1002</v>
      </c>
    </row>
    <row r="16" spans="1:5" ht="50.25" customHeight="1">
      <c r="A16">
        <v>25</v>
      </c>
      <c r="B16" t="s">
        <v>1011</v>
      </c>
      <c r="C16" t="s">
        <v>1018</v>
      </c>
      <c r="D16" t="s">
        <v>1019</v>
      </c>
    </row>
    <row r="17" spans="1:4" ht="50.25" customHeight="1">
      <c r="A17">
        <v>25</v>
      </c>
      <c r="B17" t="s">
        <v>20</v>
      </c>
      <c r="C17" t="s">
        <v>1009</v>
      </c>
      <c r="D17" t="s">
        <v>1020</v>
      </c>
    </row>
    <row r="18" spans="1:4" ht="50.25" customHeight="1">
      <c r="A18">
        <v>25</v>
      </c>
      <c r="B18" t="s">
        <v>20</v>
      </c>
      <c r="C18" t="s">
        <v>1014</v>
      </c>
      <c r="D18" t="s">
        <v>1021</v>
      </c>
    </row>
    <row r="19" spans="1:4" ht="50.25" customHeight="1">
      <c r="A19">
        <v>25</v>
      </c>
      <c r="B19" t="s">
        <v>20</v>
      </c>
      <c r="C19" t="s">
        <v>1022</v>
      </c>
      <c r="D19" t="s">
        <v>1023</v>
      </c>
    </row>
    <row r="20" spans="1:4" ht="50.25" customHeight="1">
      <c r="A20">
        <v>25</v>
      </c>
      <c r="B20" t="s">
        <v>20</v>
      </c>
      <c r="C20" t="s">
        <v>1016</v>
      </c>
      <c r="D20" t="s">
        <v>1017</v>
      </c>
    </row>
    <row r="21" spans="1:4" ht="50.25" customHeight="1">
      <c r="A21">
        <v>25</v>
      </c>
      <c r="B21" t="s">
        <v>584</v>
      </c>
      <c r="C21" t="s">
        <v>1024</v>
      </c>
      <c r="D21" t="s">
        <v>856</v>
      </c>
    </row>
    <row r="22" spans="1:4" ht="50.25" customHeight="1">
      <c r="A22">
        <v>25</v>
      </c>
      <c r="B22" t="s">
        <v>21</v>
      </c>
      <c r="C22" t="s">
        <v>1025</v>
      </c>
      <c r="D22" t="s">
        <v>1026</v>
      </c>
    </row>
    <row r="23" spans="1:4" ht="50.25" customHeight="1">
      <c r="A23">
        <v>25</v>
      </c>
      <c r="B23" t="s">
        <v>21</v>
      </c>
      <c r="C23" t="s">
        <v>1027</v>
      </c>
      <c r="D23" t="s">
        <v>1028</v>
      </c>
    </row>
    <row r="24" spans="1:4" ht="50.25" customHeight="1">
      <c r="A24">
        <v>25</v>
      </c>
      <c r="B24" t="s">
        <v>21</v>
      </c>
      <c r="C24" t="s">
        <v>1029</v>
      </c>
      <c r="D24" t="s">
        <v>1030</v>
      </c>
    </row>
    <row r="25" spans="1:4" ht="50.25" customHeight="1">
      <c r="A25">
        <v>25</v>
      </c>
      <c r="B25" t="s">
        <v>21</v>
      </c>
      <c r="C25" t="s">
        <v>1014</v>
      </c>
      <c r="D25" t="s">
        <v>1021</v>
      </c>
    </row>
    <row r="26" spans="1:4" ht="50.25" customHeight="1">
      <c r="A26">
        <v>25</v>
      </c>
      <c r="B26" t="s">
        <v>21</v>
      </c>
      <c r="C26" t="s">
        <v>1022</v>
      </c>
      <c r="D26" t="s">
        <v>1023</v>
      </c>
    </row>
    <row r="27" spans="1:4" ht="50.25" customHeight="1">
      <c r="A27">
        <v>25</v>
      </c>
      <c r="B27" t="s">
        <v>21</v>
      </c>
      <c r="C27" t="s">
        <v>1016</v>
      </c>
      <c r="D27" t="s">
        <v>1017</v>
      </c>
    </row>
    <row r="28" spans="1:4" ht="50.25" customHeight="1">
      <c r="A28">
        <v>25</v>
      </c>
      <c r="B28" t="s">
        <v>584</v>
      </c>
      <c r="C28" t="s">
        <v>1031</v>
      </c>
      <c r="D28" t="s">
        <v>1032</v>
      </c>
    </row>
    <row r="29" spans="1:4" ht="50.25" customHeight="1">
      <c r="A29">
        <v>25</v>
      </c>
      <c r="B29" t="s">
        <v>22</v>
      </c>
      <c r="C29" t="s">
        <v>1009</v>
      </c>
      <c r="D29" t="s">
        <v>1020</v>
      </c>
    </row>
    <row r="30" spans="1:4" ht="50.25" customHeight="1">
      <c r="A30">
        <v>25</v>
      </c>
      <c r="B30" t="s">
        <v>22</v>
      </c>
      <c r="C30" t="s">
        <v>1014</v>
      </c>
      <c r="D30" t="s">
        <v>1021</v>
      </c>
    </row>
    <row r="31" spans="1:4" ht="50.25" customHeight="1">
      <c r="A31">
        <v>25</v>
      </c>
      <c r="B31" t="s">
        <v>22</v>
      </c>
      <c r="C31" t="s">
        <v>1022</v>
      </c>
      <c r="D31" t="s">
        <v>1033</v>
      </c>
    </row>
    <row r="32" spans="1:4" ht="50.25" customHeight="1">
      <c r="A32">
        <v>25</v>
      </c>
      <c r="B32" t="s">
        <v>22</v>
      </c>
      <c r="C32" t="s">
        <v>1016</v>
      </c>
      <c r="D32" t="s">
        <v>1017</v>
      </c>
    </row>
    <row r="33" spans="1:4" ht="50.25" customHeight="1">
      <c r="A33">
        <v>25</v>
      </c>
      <c r="B33" t="s">
        <v>23</v>
      </c>
      <c r="C33" t="s">
        <v>1034</v>
      </c>
      <c r="D33" t="s">
        <v>1035</v>
      </c>
    </row>
    <row r="34" spans="1:4" ht="50.25" customHeight="1">
      <c r="A34">
        <v>25</v>
      </c>
      <c r="B34" t="s">
        <v>23</v>
      </c>
      <c r="C34" t="s">
        <v>1014</v>
      </c>
      <c r="D34" t="s">
        <v>1015</v>
      </c>
    </row>
    <row r="35" spans="1:4" ht="50.25" customHeight="1">
      <c r="A35">
        <v>25</v>
      </c>
      <c r="B35" t="s">
        <v>23</v>
      </c>
      <c r="C35" t="s">
        <v>1022</v>
      </c>
      <c r="D35" t="s">
        <v>1036</v>
      </c>
    </row>
    <row r="36" spans="1:4" ht="50.25" customHeight="1">
      <c r="A36">
        <v>25</v>
      </c>
      <c r="B36" t="s">
        <v>23</v>
      </c>
      <c r="C36" t="s">
        <v>1037</v>
      </c>
      <c r="D36" t="s">
        <v>1038</v>
      </c>
    </row>
    <row r="37" spans="1:4" ht="50.25" customHeight="1">
      <c r="A37">
        <v>25</v>
      </c>
      <c r="B37" t="s">
        <v>23</v>
      </c>
      <c r="C37" t="s">
        <v>1016</v>
      </c>
      <c r="D37" t="s">
        <v>1017</v>
      </c>
    </row>
    <row r="38" spans="1:4" ht="50.25" customHeight="1">
      <c r="A38">
        <v>24</v>
      </c>
      <c r="B38" t="s">
        <v>1039</v>
      </c>
      <c r="C38" t="s">
        <v>1040</v>
      </c>
      <c r="D38" t="s">
        <v>1041</v>
      </c>
    </row>
    <row r="39" spans="1:4" ht="50.25" customHeight="1">
      <c r="A39">
        <v>24</v>
      </c>
      <c r="B39" t="s">
        <v>1042</v>
      </c>
      <c r="C39" t="s">
        <v>1040</v>
      </c>
      <c r="D39" t="s">
        <v>1043</v>
      </c>
    </row>
    <row r="40" spans="1:4" ht="50.25" customHeight="1">
      <c r="A40">
        <v>24</v>
      </c>
      <c r="B40" t="s">
        <v>12</v>
      </c>
      <c r="C40" t="s">
        <v>1027</v>
      </c>
      <c r="D40" s="540" t="s">
        <v>677</v>
      </c>
    </row>
    <row r="41" spans="1:4" ht="50.25" customHeight="1">
      <c r="A41">
        <v>24</v>
      </c>
      <c r="B41" t="s">
        <v>584</v>
      </c>
      <c r="C41" t="s">
        <v>1029</v>
      </c>
      <c r="D41" s="541" t="s">
        <v>1044</v>
      </c>
    </row>
    <row r="42" spans="1:4" ht="50.25" customHeight="1">
      <c r="A42">
        <v>24</v>
      </c>
    </row>
    <row r="43" spans="1:4" ht="50.25" customHeight="1">
      <c r="A43">
        <v>24</v>
      </c>
    </row>
    <row r="44" spans="1:4" ht="50.25" customHeight="1">
      <c r="A44">
        <v>24</v>
      </c>
    </row>
    <row r="45" spans="1:4" ht="50.25" customHeight="1">
      <c r="A45">
        <v>24</v>
      </c>
    </row>
    <row r="46" spans="1:4" ht="50.25" customHeight="1">
      <c r="A46">
        <v>24</v>
      </c>
    </row>
    <row r="47" spans="1:4" ht="50.25" customHeight="1">
      <c r="A47">
        <v>24</v>
      </c>
    </row>
    <row r="48" spans="1:4" ht="50.25" customHeight="1">
      <c r="A48">
        <v>24</v>
      </c>
    </row>
    <row r="49" spans="1:1" ht="50.25" customHeight="1">
      <c r="A49">
        <v>24</v>
      </c>
    </row>
    <row r="50" spans="1:1" ht="50.25" customHeight="1">
      <c r="A50">
        <v>24</v>
      </c>
    </row>
    <row r="51" spans="1:1" ht="50.25" customHeight="1"/>
    <row r="52" spans="1:1" ht="50.25" customHeigh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35037-BDC8-F54B-9099-C245B62E9AB5}">
  <dimension ref="A1:H66"/>
  <sheetViews>
    <sheetView zoomScale="57" zoomScaleNormal="57" workbookViewId="0">
      <selection activeCell="F14" sqref="F14"/>
    </sheetView>
  </sheetViews>
  <sheetFormatPr baseColWidth="10" defaultColWidth="8.6640625" defaultRowHeight="23"/>
  <cols>
    <col min="1" max="1" width="40.1640625" style="426" customWidth="1"/>
    <col min="2" max="8" width="20.5" style="424" customWidth="1"/>
    <col min="9" max="16384" width="8.6640625" style="424"/>
  </cols>
  <sheetData>
    <row r="1" spans="1:8" ht="208">
      <c r="A1" s="427" t="s">
        <v>1045</v>
      </c>
      <c r="B1" s="428" t="s">
        <v>1046</v>
      </c>
      <c r="C1" s="428" t="s">
        <v>1047</v>
      </c>
      <c r="D1" s="428" t="s">
        <v>28</v>
      </c>
      <c r="E1" s="429" t="s">
        <v>1048</v>
      </c>
      <c r="F1" s="428" t="s">
        <v>1049</v>
      </c>
      <c r="G1" s="428" t="s">
        <v>1050</v>
      </c>
      <c r="H1" s="428" t="s">
        <v>1051</v>
      </c>
    </row>
    <row r="2" spans="1:8" s="425" customFormat="1" ht="168">
      <c r="A2" s="430">
        <v>1</v>
      </c>
      <c r="B2" s="492" t="s">
        <v>38</v>
      </c>
      <c r="C2" s="492" t="s">
        <v>39</v>
      </c>
      <c r="D2" s="492" t="s">
        <v>1052</v>
      </c>
      <c r="E2" s="493" t="s">
        <v>163</v>
      </c>
      <c r="F2" s="492" t="s">
        <v>1053</v>
      </c>
      <c r="G2" s="492" t="s">
        <v>989</v>
      </c>
      <c r="H2" s="492" t="s">
        <v>989</v>
      </c>
    </row>
    <row r="3" spans="1:8" s="425" customFormat="1" ht="210">
      <c r="A3" s="431">
        <v>2</v>
      </c>
      <c r="B3" s="492" t="s">
        <v>38</v>
      </c>
      <c r="C3" s="492" t="s">
        <v>39</v>
      </c>
      <c r="D3" s="492" t="s">
        <v>1054</v>
      </c>
      <c r="E3" s="493" t="s">
        <v>180</v>
      </c>
      <c r="F3" s="492" t="s">
        <v>172</v>
      </c>
      <c r="G3" s="492" t="s">
        <v>989</v>
      </c>
      <c r="H3" s="492" t="s">
        <v>989</v>
      </c>
    </row>
    <row r="4" spans="1:8" s="425" customFormat="1" ht="409.6">
      <c r="A4" s="431">
        <v>3</v>
      </c>
      <c r="B4" s="492" t="s">
        <v>38</v>
      </c>
      <c r="C4" s="492" t="s">
        <v>39</v>
      </c>
      <c r="D4" s="492" t="s">
        <v>1055</v>
      </c>
      <c r="E4" s="493" t="s">
        <v>185</v>
      </c>
      <c r="F4" s="492" t="s">
        <v>172</v>
      </c>
      <c r="G4" s="492" t="s">
        <v>989</v>
      </c>
      <c r="H4" s="492" t="s">
        <v>989</v>
      </c>
    </row>
    <row r="5" spans="1:8" s="425" customFormat="1" ht="409.6">
      <c r="A5" s="432">
        <v>4</v>
      </c>
      <c r="B5" s="492" t="s">
        <v>38</v>
      </c>
      <c r="C5" s="492" t="s">
        <v>39</v>
      </c>
      <c r="D5" s="492" t="s">
        <v>1056</v>
      </c>
      <c r="E5" s="493" t="s">
        <v>200</v>
      </c>
      <c r="F5" s="492" t="s">
        <v>1057</v>
      </c>
      <c r="G5" s="492" t="s">
        <v>181</v>
      </c>
      <c r="H5" s="492" t="s">
        <v>989</v>
      </c>
    </row>
    <row r="6" spans="1:8" s="425" customFormat="1" ht="409.6">
      <c r="A6" s="432">
        <v>4</v>
      </c>
      <c r="B6" s="492" t="s">
        <v>38</v>
      </c>
      <c r="C6" s="492" t="s">
        <v>39</v>
      </c>
      <c r="D6" s="492" t="s">
        <v>1056</v>
      </c>
      <c r="E6" s="493" t="s">
        <v>200</v>
      </c>
      <c r="F6" s="492" t="s">
        <v>1057</v>
      </c>
      <c r="G6" s="492" t="s">
        <v>181</v>
      </c>
      <c r="H6" s="492" t="s">
        <v>989</v>
      </c>
    </row>
    <row r="7" spans="1:8" s="425" customFormat="1" ht="147">
      <c r="A7" s="431">
        <v>5</v>
      </c>
      <c r="B7" s="492" t="s">
        <v>38</v>
      </c>
      <c r="C7" s="492" t="s">
        <v>39</v>
      </c>
      <c r="D7" s="492" t="s">
        <v>1058</v>
      </c>
      <c r="E7" s="493" t="s">
        <v>202</v>
      </c>
      <c r="F7" s="492" t="s">
        <v>172</v>
      </c>
      <c r="G7" s="492" t="s">
        <v>989</v>
      </c>
      <c r="H7" s="492" t="s">
        <v>989</v>
      </c>
    </row>
    <row r="8" spans="1:8" s="425" customFormat="1">
      <c r="A8" s="430">
        <v>6</v>
      </c>
      <c r="B8" s="492" t="s">
        <v>38</v>
      </c>
      <c r="C8" s="492" t="s">
        <v>1059</v>
      </c>
      <c r="D8" s="492" t="s">
        <v>1060</v>
      </c>
      <c r="E8" s="492" t="s">
        <v>204</v>
      </c>
      <c r="F8" s="492" t="s">
        <v>1053</v>
      </c>
      <c r="G8" s="492" t="s">
        <v>989</v>
      </c>
      <c r="H8" s="492" t="s">
        <v>989</v>
      </c>
    </row>
    <row r="9" spans="1:8" s="425" customFormat="1" ht="252">
      <c r="A9" s="430">
        <v>7</v>
      </c>
      <c r="B9" s="492" t="s">
        <v>38</v>
      </c>
      <c r="C9" s="492" t="s">
        <v>1059</v>
      </c>
      <c r="D9" s="492" t="s">
        <v>1061</v>
      </c>
      <c r="E9" s="493" t="s">
        <v>213</v>
      </c>
      <c r="F9" s="492" t="s">
        <v>1053</v>
      </c>
      <c r="G9" s="492" t="s">
        <v>989</v>
      </c>
      <c r="H9" s="492" t="s">
        <v>989</v>
      </c>
    </row>
    <row r="10" spans="1:8" s="425" customFormat="1" ht="189">
      <c r="A10" s="430">
        <v>8</v>
      </c>
      <c r="B10" s="492" t="s">
        <v>38</v>
      </c>
      <c r="C10" s="492" t="s">
        <v>1059</v>
      </c>
      <c r="D10" s="492" t="s">
        <v>1062</v>
      </c>
      <c r="E10" s="493" t="s">
        <v>223</v>
      </c>
      <c r="F10" s="492" t="s">
        <v>1053</v>
      </c>
      <c r="G10" s="492" t="s">
        <v>989</v>
      </c>
      <c r="H10" s="492" t="s">
        <v>989</v>
      </c>
    </row>
    <row r="11" spans="1:8" s="425" customFormat="1" ht="252">
      <c r="A11" s="430">
        <v>9</v>
      </c>
      <c r="B11" s="492" t="s">
        <v>38</v>
      </c>
      <c r="C11" s="492" t="s">
        <v>1063</v>
      </c>
      <c r="D11" s="492" t="s">
        <v>1064</v>
      </c>
      <c r="E11" s="493" t="s">
        <v>230</v>
      </c>
      <c r="F11" s="492" t="s">
        <v>1053</v>
      </c>
      <c r="G11" s="492" t="s">
        <v>989</v>
      </c>
      <c r="H11" s="492" t="s">
        <v>989</v>
      </c>
    </row>
    <row r="12" spans="1:8" s="425" customFormat="1">
      <c r="A12" s="431">
        <v>10</v>
      </c>
      <c r="B12" s="492" t="s">
        <v>38</v>
      </c>
      <c r="C12" s="492" t="s">
        <v>1063</v>
      </c>
      <c r="D12" s="492" t="s">
        <v>1065</v>
      </c>
      <c r="E12" s="492" t="s">
        <v>1066</v>
      </c>
      <c r="F12" s="492" t="s">
        <v>172</v>
      </c>
      <c r="G12" s="492" t="s">
        <v>989</v>
      </c>
      <c r="H12" s="492" t="s">
        <v>989</v>
      </c>
    </row>
    <row r="13" spans="1:8" s="425" customFormat="1" ht="378">
      <c r="A13" s="430">
        <v>11</v>
      </c>
      <c r="B13" s="492" t="s">
        <v>38</v>
      </c>
      <c r="C13" s="492" t="s">
        <v>1067</v>
      </c>
      <c r="D13" s="492" t="s">
        <v>1068</v>
      </c>
      <c r="E13" s="493" t="s">
        <v>250</v>
      </c>
      <c r="F13" s="492" t="s">
        <v>1053</v>
      </c>
      <c r="G13" s="492" t="s">
        <v>989</v>
      </c>
      <c r="H13" s="492" t="s">
        <v>989</v>
      </c>
    </row>
    <row r="14" spans="1:8" s="425" customFormat="1" ht="231">
      <c r="A14" s="432">
        <v>12</v>
      </c>
      <c r="B14" s="492" t="s">
        <v>38</v>
      </c>
      <c r="C14" s="492" t="s">
        <v>1067</v>
      </c>
      <c r="D14" s="492" t="s">
        <v>1069</v>
      </c>
      <c r="E14" s="493" t="s">
        <v>265</v>
      </c>
      <c r="F14" s="492" t="s">
        <v>1057</v>
      </c>
      <c r="G14" s="492" t="s">
        <v>989</v>
      </c>
      <c r="H14" s="492" t="s">
        <v>989</v>
      </c>
    </row>
    <row r="15" spans="1:8" s="425" customFormat="1" ht="210">
      <c r="A15" s="432">
        <v>13</v>
      </c>
      <c r="B15" s="492" t="s">
        <v>38</v>
      </c>
      <c r="C15" s="492" t="s">
        <v>1067</v>
      </c>
      <c r="D15" s="492" t="s">
        <v>1070</v>
      </c>
      <c r="E15" s="493" t="s">
        <v>270</v>
      </c>
      <c r="F15" s="492" t="s">
        <v>1057</v>
      </c>
      <c r="G15" s="492" t="s">
        <v>989</v>
      </c>
      <c r="H15" s="492" t="s">
        <v>989</v>
      </c>
    </row>
    <row r="16" spans="1:8" s="425" customFormat="1">
      <c r="A16" s="432">
        <v>14</v>
      </c>
      <c r="B16" s="492" t="s">
        <v>38</v>
      </c>
      <c r="C16" s="492" t="s">
        <v>1067</v>
      </c>
      <c r="D16" s="492" t="s">
        <v>1071</v>
      </c>
      <c r="E16" s="492" t="s">
        <v>989</v>
      </c>
      <c r="F16" s="492" t="s">
        <v>1057</v>
      </c>
      <c r="G16" s="492" t="s">
        <v>989</v>
      </c>
      <c r="H16" s="492" t="s">
        <v>989</v>
      </c>
    </row>
    <row r="17" spans="1:8" s="425" customFormat="1" ht="409.6">
      <c r="A17" s="432">
        <v>15</v>
      </c>
      <c r="B17" s="492" t="s">
        <v>38</v>
      </c>
      <c r="C17" s="492" t="s">
        <v>1067</v>
      </c>
      <c r="D17" s="492" t="s">
        <v>1072</v>
      </c>
      <c r="E17" s="493" t="s">
        <v>272</v>
      </c>
      <c r="F17" s="492" t="s">
        <v>1057</v>
      </c>
      <c r="G17" s="492" t="s">
        <v>989</v>
      </c>
      <c r="H17" s="492" t="s">
        <v>989</v>
      </c>
    </row>
    <row r="18" spans="1:8" s="425" customFormat="1">
      <c r="A18" s="431">
        <v>16</v>
      </c>
      <c r="B18" s="492" t="s">
        <v>60</v>
      </c>
      <c r="C18" s="492" t="s">
        <v>39</v>
      </c>
      <c r="D18" s="492" t="s">
        <v>1073</v>
      </c>
      <c r="E18" s="492" t="s">
        <v>279</v>
      </c>
      <c r="F18" s="492" t="s">
        <v>172</v>
      </c>
      <c r="G18" s="492" t="s">
        <v>989</v>
      </c>
      <c r="H18" s="492" t="s">
        <v>989</v>
      </c>
    </row>
    <row r="19" spans="1:8" s="425" customFormat="1" ht="147">
      <c r="A19" s="431">
        <v>17</v>
      </c>
      <c r="B19" s="492" t="s">
        <v>60</v>
      </c>
      <c r="C19" s="492" t="s">
        <v>39</v>
      </c>
      <c r="D19" s="492" t="s">
        <v>1074</v>
      </c>
      <c r="E19" s="493" t="s">
        <v>683</v>
      </c>
      <c r="F19" s="492" t="s">
        <v>172</v>
      </c>
      <c r="G19" s="492" t="s">
        <v>989</v>
      </c>
      <c r="H19" s="492" t="s">
        <v>989</v>
      </c>
    </row>
    <row r="20" spans="1:8" s="425" customFormat="1" ht="409.6">
      <c r="A20" s="431">
        <v>18</v>
      </c>
      <c r="B20" s="492" t="s">
        <v>60</v>
      </c>
      <c r="C20" s="492" t="s">
        <v>39</v>
      </c>
      <c r="D20" s="492" t="s">
        <v>1075</v>
      </c>
      <c r="E20" s="493" t="s">
        <v>185</v>
      </c>
      <c r="F20" s="492" t="s">
        <v>172</v>
      </c>
      <c r="G20" s="492" t="s">
        <v>989</v>
      </c>
      <c r="H20" s="492" t="s">
        <v>989</v>
      </c>
    </row>
    <row r="21" spans="1:8" s="425" customFormat="1" ht="399">
      <c r="A21" s="430">
        <v>19</v>
      </c>
      <c r="B21" s="492" t="s">
        <v>60</v>
      </c>
      <c r="C21" s="492" t="s">
        <v>39</v>
      </c>
      <c r="D21" s="492" t="s">
        <v>1076</v>
      </c>
      <c r="E21" s="493" t="s">
        <v>1077</v>
      </c>
      <c r="F21" s="492" t="s">
        <v>1053</v>
      </c>
      <c r="G21" s="492" t="s">
        <v>989</v>
      </c>
      <c r="H21" s="492" t="s">
        <v>989</v>
      </c>
    </row>
    <row r="22" spans="1:8" s="425" customFormat="1">
      <c r="A22" s="431">
        <v>20</v>
      </c>
      <c r="B22" s="492" t="s">
        <v>60</v>
      </c>
      <c r="C22" s="492" t="s">
        <v>39</v>
      </c>
      <c r="D22" s="492" t="s">
        <v>1078</v>
      </c>
      <c r="E22" s="492" t="s">
        <v>304</v>
      </c>
      <c r="F22" s="492" t="s">
        <v>172</v>
      </c>
      <c r="G22" s="492" t="s">
        <v>989</v>
      </c>
      <c r="H22" s="492" t="s">
        <v>989</v>
      </c>
    </row>
    <row r="23" spans="1:8" s="425" customFormat="1" ht="147">
      <c r="A23" s="430">
        <v>21</v>
      </c>
      <c r="B23" s="492" t="s">
        <v>60</v>
      </c>
      <c r="C23" s="492" t="s">
        <v>1059</v>
      </c>
      <c r="D23" s="492" t="s">
        <v>1079</v>
      </c>
      <c r="E23" s="493" t="s">
        <v>1080</v>
      </c>
      <c r="F23" s="492" t="s">
        <v>1053</v>
      </c>
      <c r="G23" s="492" t="s">
        <v>989</v>
      </c>
      <c r="H23" s="492" t="s">
        <v>989</v>
      </c>
    </row>
    <row r="24" spans="1:8" s="425" customFormat="1" ht="147">
      <c r="A24" s="430">
        <v>22</v>
      </c>
      <c r="B24" s="492" t="s">
        <v>60</v>
      </c>
      <c r="C24" s="492" t="s">
        <v>1059</v>
      </c>
      <c r="D24" s="492" t="s">
        <v>1081</v>
      </c>
      <c r="E24" s="493" t="s">
        <v>1080</v>
      </c>
      <c r="F24" s="492" t="s">
        <v>1053</v>
      </c>
      <c r="G24" s="492" t="s">
        <v>989</v>
      </c>
      <c r="H24" s="492" t="s">
        <v>989</v>
      </c>
    </row>
    <row r="25" spans="1:8" s="425" customFormat="1">
      <c r="A25" s="430">
        <v>25</v>
      </c>
      <c r="B25" s="492" t="s">
        <v>60</v>
      </c>
      <c r="C25" s="492" t="s">
        <v>1059</v>
      </c>
      <c r="D25" s="492" t="s">
        <v>1082</v>
      </c>
      <c r="E25" s="492" t="s">
        <v>329</v>
      </c>
      <c r="F25" s="492" t="s">
        <v>1053</v>
      </c>
      <c r="G25" s="492" t="s">
        <v>989</v>
      </c>
      <c r="H25" s="492" t="s">
        <v>989</v>
      </c>
    </row>
    <row r="26" spans="1:8" s="425" customFormat="1" ht="409.6">
      <c r="A26" s="432">
        <v>26</v>
      </c>
      <c r="B26" s="492" t="s">
        <v>60</v>
      </c>
      <c r="C26" s="492" t="s">
        <v>1067</v>
      </c>
      <c r="D26" s="492" t="s">
        <v>1068</v>
      </c>
      <c r="E26" s="493" t="s">
        <v>1083</v>
      </c>
      <c r="F26" s="492" t="s">
        <v>1057</v>
      </c>
      <c r="G26" s="492" t="s">
        <v>181</v>
      </c>
      <c r="H26" s="492" t="s">
        <v>989</v>
      </c>
    </row>
    <row r="27" spans="1:8" s="425" customFormat="1" ht="409.6">
      <c r="A27" s="432">
        <v>26</v>
      </c>
      <c r="B27" s="492" t="s">
        <v>60</v>
      </c>
      <c r="C27" s="492" t="s">
        <v>1067</v>
      </c>
      <c r="D27" s="492" t="s">
        <v>1068</v>
      </c>
      <c r="E27" s="493" t="s">
        <v>1084</v>
      </c>
      <c r="F27" s="492" t="s">
        <v>1057</v>
      </c>
      <c r="G27" s="492" t="s">
        <v>181</v>
      </c>
      <c r="H27" s="492" t="s">
        <v>989</v>
      </c>
    </row>
    <row r="28" spans="1:8" s="425" customFormat="1" ht="231">
      <c r="A28" s="432">
        <v>27</v>
      </c>
      <c r="B28" s="492" t="s">
        <v>60</v>
      </c>
      <c r="C28" s="492" t="s">
        <v>1067</v>
      </c>
      <c r="D28" s="492" t="s">
        <v>1069</v>
      </c>
      <c r="E28" s="493" t="s">
        <v>265</v>
      </c>
      <c r="F28" s="492" t="s">
        <v>1057</v>
      </c>
      <c r="G28" s="492" t="s">
        <v>989</v>
      </c>
      <c r="H28" s="492" t="s">
        <v>989</v>
      </c>
    </row>
    <row r="29" spans="1:8" s="425" customFormat="1" ht="210">
      <c r="A29" s="432">
        <v>28</v>
      </c>
      <c r="B29" s="492" t="s">
        <v>60</v>
      </c>
      <c r="C29" s="492" t="s">
        <v>1067</v>
      </c>
      <c r="D29" s="492" t="s">
        <v>1070</v>
      </c>
      <c r="E29" s="493" t="s">
        <v>270</v>
      </c>
      <c r="F29" s="492" t="s">
        <v>1057</v>
      </c>
      <c r="G29" s="492" t="s">
        <v>989</v>
      </c>
      <c r="H29" s="492" t="s">
        <v>989</v>
      </c>
    </row>
    <row r="30" spans="1:8" s="425" customFormat="1" ht="409.6">
      <c r="A30" s="432">
        <v>29</v>
      </c>
      <c r="B30" s="492" t="s">
        <v>60</v>
      </c>
      <c r="C30" s="492" t="s">
        <v>1067</v>
      </c>
      <c r="D30" s="492" t="s">
        <v>1072</v>
      </c>
      <c r="E30" s="493" t="s">
        <v>272</v>
      </c>
      <c r="F30" s="492" t="s">
        <v>1057</v>
      </c>
      <c r="G30" s="492" t="s">
        <v>989</v>
      </c>
      <c r="H30" s="492" t="s">
        <v>989</v>
      </c>
    </row>
    <row r="31" spans="1:8" s="425" customFormat="1" ht="252">
      <c r="A31" s="432">
        <v>30</v>
      </c>
      <c r="B31" s="492" t="s">
        <v>77</v>
      </c>
      <c r="C31" s="492" t="s">
        <v>39</v>
      </c>
      <c r="D31" s="492" t="s">
        <v>1085</v>
      </c>
      <c r="E31" s="493" t="s">
        <v>1086</v>
      </c>
      <c r="F31" s="492" t="s">
        <v>1057</v>
      </c>
      <c r="G31" s="492" t="s">
        <v>181</v>
      </c>
      <c r="H31" s="492" t="s">
        <v>989</v>
      </c>
    </row>
    <row r="32" spans="1:8" s="425" customFormat="1" ht="409.6">
      <c r="A32" s="431">
        <v>32</v>
      </c>
      <c r="B32" s="492" t="s">
        <v>77</v>
      </c>
      <c r="C32" s="492" t="s">
        <v>39</v>
      </c>
      <c r="D32" s="492" t="s">
        <v>1087</v>
      </c>
      <c r="E32" s="493" t="s">
        <v>185</v>
      </c>
      <c r="F32" s="492" t="s">
        <v>172</v>
      </c>
      <c r="G32" s="492" t="s">
        <v>989</v>
      </c>
      <c r="H32" s="492" t="s">
        <v>989</v>
      </c>
    </row>
    <row r="33" spans="1:8" s="425" customFormat="1" ht="409.6">
      <c r="A33" s="430">
        <v>33</v>
      </c>
      <c r="B33" s="492" t="s">
        <v>77</v>
      </c>
      <c r="C33" s="492" t="s">
        <v>39</v>
      </c>
      <c r="D33" s="492" t="s">
        <v>1056</v>
      </c>
      <c r="E33" s="493" t="s">
        <v>1088</v>
      </c>
      <c r="F33" s="492" t="s">
        <v>1053</v>
      </c>
      <c r="G33" s="492" t="s">
        <v>1089</v>
      </c>
      <c r="H33" s="492" t="s">
        <v>989</v>
      </c>
    </row>
    <row r="34" spans="1:8" s="425" customFormat="1" ht="168">
      <c r="A34" s="431">
        <v>34</v>
      </c>
      <c r="B34" s="492" t="s">
        <v>77</v>
      </c>
      <c r="C34" s="492" t="s">
        <v>39</v>
      </c>
      <c r="D34" s="492" t="s">
        <v>1090</v>
      </c>
      <c r="E34" s="493" t="s">
        <v>1091</v>
      </c>
      <c r="F34" s="492" t="s">
        <v>172</v>
      </c>
      <c r="G34" s="492" t="s">
        <v>989</v>
      </c>
      <c r="H34" s="492" t="s">
        <v>989</v>
      </c>
    </row>
    <row r="35" spans="1:8" s="425" customFormat="1" ht="315">
      <c r="A35" s="430">
        <v>35</v>
      </c>
      <c r="B35" s="492" t="s">
        <v>77</v>
      </c>
      <c r="C35" s="492" t="s">
        <v>39</v>
      </c>
      <c r="D35" s="492" t="s">
        <v>1092</v>
      </c>
      <c r="E35" s="493" t="s">
        <v>1093</v>
      </c>
      <c r="F35" s="492" t="s">
        <v>1053</v>
      </c>
      <c r="G35" s="492" t="s">
        <v>989</v>
      </c>
      <c r="H35" s="492" t="s">
        <v>989</v>
      </c>
    </row>
    <row r="36" spans="1:8" s="425" customFormat="1" ht="409.6">
      <c r="A36" s="430">
        <v>36</v>
      </c>
      <c r="B36" s="492" t="s">
        <v>77</v>
      </c>
      <c r="C36" s="492" t="s">
        <v>1059</v>
      </c>
      <c r="D36" s="492" t="s">
        <v>1094</v>
      </c>
      <c r="E36" s="493" t="s">
        <v>1095</v>
      </c>
      <c r="F36" s="492" t="s">
        <v>1053</v>
      </c>
      <c r="G36" s="492" t="s">
        <v>989</v>
      </c>
      <c r="H36" s="492" t="s">
        <v>989</v>
      </c>
    </row>
    <row r="37" spans="1:8" s="425" customFormat="1" ht="189">
      <c r="A37" s="430">
        <v>37</v>
      </c>
      <c r="B37" s="492" t="s">
        <v>77</v>
      </c>
      <c r="C37" s="492" t="s">
        <v>1059</v>
      </c>
      <c r="D37" s="492" t="s">
        <v>1096</v>
      </c>
      <c r="E37" s="493" t="s">
        <v>1097</v>
      </c>
      <c r="F37" s="492" t="s">
        <v>1053</v>
      </c>
      <c r="G37" s="492" t="s">
        <v>989</v>
      </c>
      <c r="H37" s="492" t="s">
        <v>989</v>
      </c>
    </row>
    <row r="38" spans="1:8" s="425" customFormat="1">
      <c r="A38" s="430">
        <v>38</v>
      </c>
      <c r="B38" s="492" t="s">
        <v>77</v>
      </c>
      <c r="C38" s="492" t="s">
        <v>1059</v>
      </c>
      <c r="D38" s="492" t="s">
        <v>1098</v>
      </c>
      <c r="E38" s="492" t="s">
        <v>412</v>
      </c>
      <c r="F38" s="492" t="s">
        <v>1053</v>
      </c>
      <c r="G38" s="492" t="s">
        <v>989</v>
      </c>
      <c r="H38" s="492" t="s">
        <v>989</v>
      </c>
    </row>
    <row r="39" spans="1:8" s="425" customFormat="1" ht="294">
      <c r="A39" s="430">
        <v>39</v>
      </c>
      <c r="B39" s="492" t="s">
        <v>77</v>
      </c>
      <c r="C39" s="492" t="s">
        <v>1059</v>
      </c>
      <c r="D39" s="492" t="s">
        <v>1099</v>
      </c>
      <c r="E39" s="493" t="s">
        <v>1100</v>
      </c>
      <c r="F39" s="492" t="s">
        <v>1053</v>
      </c>
      <c r="G39" s="492" t="s">
        <v>989</v>
      </c>
      <c r="H39" s="492" t="s">
        <v>989</v>
      </c>
    </row>
    <row r="40" spans="1:8" s="425" customFormat="1" ht="231">
      <c r="A40" s="430">
        <v>40</v>
      </c>
      <c r="B40" s="492" t="s">
        <v>77</v>
      </c>
      <c r="C40" s="492" t="s">
        <v>1059</v>
      </c>
      <c r="D40" s="492" t="s">
        <v>1101</v>
      </c>
      <c r="E40" s="493" t="s">
        <v>1102</v>
      </c>
      <c r="F40" s="492" t="s">
        <v>1053</v>
      </c>
      <c r="G40" s="492" t="s">
        <v>989</v>
      </c>
      <c r="H40" s="492" t="s">
        <v>989</v>
      </c>
    </row>
    <row r="41" spans="1:8" s="425" customFormat="1" ht="84">
      <c r="A41" s="430">
        <v>41</v>
      </c>
      <c r="B41" s="492" t="s">
        <v>77</v>
      </c>
      <c r="C41" s="492" t="s">
        <v>1063</v>
      </c>
      <c r="D41" s="492" t="s">
        <v>1103</v>
      </c>
      <c r="E41" s="493" t="s">
        <v>1104</v>
      </c>
      <c r="F41" s="492" t="s">
        <v>1053</v>
      </c>
      <c r="G41" s="492" t="s">
        <v>181</v>
      </c>
      <c r="H41" s="492" t="s">
        <v>989</v>
      </c>
    </row>
    <row r="42" spans="1:8" s="425" customFormat="1" ht="378">
      <c r="A42" s="431">
        <v>42</v>
      </c>
      <c r="B42" s="492" t="s">
        <v>77</v>
      </c>
      <c r="C42" s="492" t="s">
        <v>1067</v>
      </c>
      <c r="D42" s="492" t="s">
        <v>1068</v>
      </c>
      <c r="E42" s="493" t="s">
        <v>250</v>
      </c>
      <c r="F42" s="492" t="s">
        <v>172</v>
      </c>
      <c r="G42" s="492" t="s">
        <v>181</v>
      </c>
      <c r="H42" s="492" t="s">
        <v>989</v>
      </c>
    </row>
    <row r="43" spans="1:8" s="425" customFormat="1" ht="231">
      <c r="A43" s="432">
        <v>43</v>
      </c>
      <c r="B43" s="492" t="s">
        <v>77</v>
      </c>
      <c r="C43" s="492" t="s">
        <v>1067</v>
      </c>
      <c r="D43" s="492" t="s">
        <v>1069</v>
      </c>
      <c r="E43" s="493" t="s">
        <v>265</v>
      </c>
      <c r="F43" s="492" t="s">
        <v>1057</v>
      </c>
      <c r="G43" s="492" t="s">
        <v>989</v>
      </c>
      <c r="H43" s="492" t="s">
        <v>989</v>
      </c>
    </row>
    <row r="44" spans="1:8" s="425" customFormat="1" ht="210">
      <c r="A44" s="432">
        <v>44</v>
      </c>
      <c r="B44" s="492" t="s">
        <v>77</v>
      </c>
      <c r="C44" s="492" t="s">
        <v>1067</v>
      </c>
      <c r="D44" s="492" t="s">
        <v>1070</v>
      </c>
      <c r="E44" s="493" t="s">
        <v>270</v>
      </c>
      <c r="F44" s="492" t="s">
        <v>1057</v>
      </c>
      <c r="G44" s="492" t="s">
        <v>989</v>
      </c>
      <c r="H44" s="492" t="s">
        <v>989</v>
      </c>
    </row>
    <row r="45" spans="1:8" s="425" customFormat="1" ht="409.6">
      <c r="A45" s="432">
        <v>45</v>
      </c>
      <c r="B45" s="492" t="s">
        <v>77</v>
      </c>
      <c r="C45" s="492" t="s">
        <v>1067</v>
      </c>
      <c r="D45" s="492" t="s">
        <v>1105</v>
      </c>
      <c r="E45" s="493" t="s">
        <v>272</v>
      </c>
      <c r="F45" s="492" t="s">
        <v>1057</v>
      </c>
      <c r="G45" s="492" t="s">
        <v>181</v>
      </c>
      <c r="H45" s="492" t="s">
        <v>989</v>
      </c>
    </row>
    <row r="46" spans="1:8" s="425" customFormat="1" ht="357">
      <c r="A46" s="431">
        <v>47</v>
      </c>
      <c r="B46" s="492" t="s">
        <v>96</v>
      </c>
      <c r="C46" s="492" t="s">
        <v>39</v>
      </c>
      <c r="D46" s="492" t="s">
        <v>1106</v>
      </c>
      <c r="E46" s="493" t="s">
        <v>1107</v>
      </c>
      <c r="F46" s="492" t="s">
        <v>172</v>
      </c>
      <c r="G46" s="492" t="s">
        <v>989</v>
      </c>
      <c r="H46" s="492" t="s">
        <v>989</v>
      </c>
    </row>
    <row r="47" spans="1:8" s="425" customFormat="1" ht="105">
      <c r="A47" s="431">
        <v>48</v>
      </c>
      <c r="B47" s="492" t="s">
        <v>96</v>
      </c>
      <c r="C47" s="492" t="s">
        <v>39</v>
      </c>
      <c r="D47" s="492" t="s">
        <v>1108</v>
      </c>
      <c r="E47" s="493" t="s">
        <v>1109</v>
      </c>
      <c r="F47" s="492" t="s">
        <v>172</v>
      </c>
      <c r="G47" s="492" t="s">
        <v>181</v>
      </c>
      <c r="H47" s="492" t="s">
        <v>989</v>
      </c>
    </row>
    <row r="48" spans="1:8" s="425" customFormat="1" ht="210">
      <c r="A48" s="432">
        <v>49</v>
      </c>
      <c r="B48" s="492" t="s">
        <v>96</v>
      </c>
      <c r="C48" s="492" t="s">
        <v>39</v>
      </c>
      <c r="D48" s="492" t="s">
        <v>1110</v>
      </c>
      <c r="E48" s="493" t="s">
        <v>1111</v>
      </c>
      <c r="F48" s="492" t="s">
        <v>1057</v>
      </c>
      <c r="G48" s="492" t="s">
        <v>181</v>
      </c>
      <c r="H48" s="492" t="s">
        <v>989</v>
      </c>
    </row>
    <row r="49" spans="1:8" s="425" customFormat="1" ht="409.6">
      <c r="A49" s="431">
        <v>50</v>
      </c>
      <c r="B49" s="492" t="s">
        <v>96</v>
      </c>
      <c r="C49" s="492" t="s">
        <v>39</v>
      </c>
      <c r="D49" s="492" t="s">
        <v>1087</v>
      </c>
      <c r="E49" s="493" t="s">
        <v>185</v>
      </c>
      <c r="F49" s="492" t="s">
        <v>172</v>
      </c>
      <c r="G49" s="492" t="s">
        <v>989</v>
      </c>
      <c r="H49" s="492" t="s">
        <v>989</v>
      </c>
    </row>
    <row r="50" spans="1:8" s="425" customFormat="1" ht="409.6">
      <c r="A50" s="430">
        <v>51</v>
      </c>
      <c r="B50" s="492" t="s">
        <v>96</v>
      </c>
      <c r="C50" s="492" t="s">
        <v>39</v>
      </c>
      <c r="D50" s="492" t="s">
        <v>1056</v>
      </c>
      <c r="E50" s="493" t="s">
        <v>200</v>
      </c>
      <c r="F50" s="492" t="s">
        <v>1053</v>
      </c>
      <c r="G50" s="492" t="s">
        <v>989</v>
      </c>
      <c r="H50" s="492" t="s">
        <v>989</v>
      </c>
    </row>
    <row r="51" spans="1:8" s="425" customFormat="1" ht="315">
      <c r="A51" s="432">
        <v>52</v>
      </c>
      <c r="B51" s="492" t="s">
        <v>96</v>
      </c>
      <c r="C51" s="492" t="s">
        <v>39</v>
      </c>
      <c r="D51" s="492" t="s">
        <v>1092</v>
      </c>
      <c r="E51" s="493" t="s">
        <v>1093</v>
      </c>
      <c r="F51" s="492" t="s">
        <v>1057</v>
      </c>
      <c r="G51" s="492" t="s">
        <v>989</v>
      </c>
      <c r="H51" s="492" t="s">
        <v>989</v>
      </c>
    </row>
    <row r="52" spans="1:8" s="425" customFormat="1" ht="189">
      <c r="A52" s="431">
        <v>53</v>
      </c>
      <c r="B52" s="492" t="s">
        <v>96</v>
      </c>
      <c r="C52" s="492" t="s">
        <v>39</v>
      </c>
      <c r="D52" s="492" t="s">
        <v>1112</v>
      </c>
      <c r="E52" s="493" t="s">
        <v>1113</v>
      </c>
      <c r="F52" s="492" t="s">
        <v>172</v>
      </c>
      <c r="G52" s="492" t="s">
        <v>989</v>
      </c>
      <c r="H52" s="492" t="s">
        <v>989</v>
      </c>
    </row>
    <row r="53" spans="1:8" s="425" customFormat="1" ht="409.6">
      <c r="A53" s="431">
        <v>54</v>
      </c>
      <c r="B53" s="492" t="s">
        <v>96</v>
      </c>
      <c r="C53" s="492" t="s">
        <v>1059</v>
      </c>
      <c r="D53" s="492" t="s">
        <v>1114</v>
      </c>
      <c r="E53" s="493" t="s">
        <v>1115</v>
      </c>
      <c r="F53" s="492" t="s">
        <v>172</v>
      </c>
      <c r="G53" s="492" t="s">
        <v>989</v>
      </c>
      <c r="H53" s="492" t="s">
        <v>989</v>
      </c>
    </row>
    <row r="54" spans="1:8" s="425" customFormat="1" ht="409.6">
      <c r="A54" s="431">
        <v>55</v>
      </c>
      <c r="B54" s="492" t="s">
        <v>96</v>
      </c>
      <c r="C54" s="492" t="s">
        <v>1059</v>
      </c>
      <c r="D54" s="492" t="s">
        <v>1116</v>
      </c>
      <c r="E54" s="493" t="s">
        <v>1117</v>
      </c>
      <c r="F54" s="492" t="s">
        <v>172</v>
      </c>
      <c r="G54" s="492" t="s">
        <v>989</v>
      </c>
      <c r="H54" s="492" t="s">
        <v>989</v>
      </c>
    </row>
    <row r="55" spans="1:8" s="425" customFormat="1" ht="399">
      <c r="A55" s="431">
        <v>56</v>
      </c>
      <c r="B55" s="492" t="s">
        <v>96</v>
      </c>
      <c r="C55" s="492" t="s">
        <v>1059</v>
      </c>
      <c r="D55" s="492" t="s">
        <v>1118</v>
      </c>
      <c r="E55" s="493" t="s">
        <v>1119</v>
      </c>
      <c r="F55" s="492" t="s">
        <v>172</v>
      </c>
      <c r="G55" s="492" t="s">
        <v>989</v>
      </c>
      <c r="H55" s="492" t="s">
        <v>989</v>
      </c>
    </row>
    <row r="56" spans="1:8" s="425" customFormat="1" ht="409.6">
      <c r="A56" s="431">
        <v>57</v>
      </c>
      <c r="B56" s="492" t="s">
        <v>96</v>
      </c>
      <c r="C56" s="492" t="s">
        <v>1059</v>
      </c>
      <c r="D56" s="492" t="s">
        <v>1120</v>
      </c>
      <c r="E56" s="493" t="s">
        <v>1121</v>
      </c>
      <c r="F56" s="492" t="s">
        <v>172</v>
      </c>
      <c r="G56" s="492" t="s">
        <v>989</v>
      </c>
      <c r="H56" s="492" t="s">
        <v>989</v>
      </c>
    </row>
    <row r="57" spans="1:8" s="425" customFormat="1" ht="409.6">
      <c r="A57" s="430">
        <v>58</v>
      </c>
      <c r="B57" s="492" t="s">
        <v>96</v>
      </c>
      <c r="C57" s="492" t="s">
        <v>1059</v>
      </c>
      <c r="D57" s="492" t="s">
        <v>1122</v>
      </c>
      <c r="E57" s="493" t="s">
        <v>1123</v>
      </c>
      <c r="F57" s="492" t="s">
        <v>1053</v>
      </c>
      <c r="G57" s="492" t="s">
        <v>989</v>
      </c>
      <c r="H57" s="492" t="s">
        <v>989</v>
      </c>
    </row>
    <row r="58" spans="1:8" s="425" customFormat="1" ht="409.6">
      <c r="A58" s="430">
        <v>59</v>
      </c>
      <c r="B58" s="492" t="s">
        <v>96</v>
      </c>
      <c r="C58" s="492" t="s">
        <v>1059</v>
      </c>
      <c r="D58" s="492" t="s">
        <v>1124</v>
      </c>
      <c r="E58" s="493" t="s">
        <v>1125</v>
      </c>
      <c r="F58" s="492" t="s">
        <v>1053</v>
      </c>
      <c r="G58" s="492" t="s">
        <v>989</v>
      </c>
      <c r="H58" s="492" t="s">
        <v>989</v>
      </c>
    </row>
    <row r="59" spans="1:8" s="425" customFormat="1" ht="84">
      <c r="A59" s="432">
        <v>60</v>
      </c>
      <c r="B59" s="492" t="s">
        <v>96</v>
      </c>
      <c r="C59" s="492" t="s">
        <v>1063</v>
      </c>
      <c r="D59" s="492" t="s">
        <v>1126</v>
      </c>
      <c r="E59" s="493" t="s">
        <v>1127</v>
      </c>
      <c r="F59" s="492" t="s">
        <v>1057</v>
      </c>
      <c r="G59" s="492" t="s">
        <v>181</v>
      </c>
      <c r="H59" s="492" t="s">
        <v>989</v>
      </c>
    </row>
    <row r="60" spans="1:8" s="425" customFormat="1" ht="378">
      <c r="A60" s="430">
        <v>61</v>
      </c>
      <c r="B60" s="492" t="s">
        <v>96</v>
      </c>
      <c r="C60" s="492" t="s">
        <v>1067</v>
      </c>
      <c r="D60" s="492" t="s">
        <v>1068</v>
      </c>
      <c r="E60" s="493" t="s">
        <v>250</v>
      </c>
      <c r="F60" s="492" t="s">
        <v>1053</v>
      </c>
      <c r="G60" s="492" t="s">
        <v>989</v>
      </c>
      <c r="H60" s="492" t="s">
        <v>989</v>
      </c>
    </row>
    <row r="61" spans="1:8" s="425" customFormat="1" ht="294">
      <c r="A61" s="432">
        <v>62</v>
      </c>
      <c r="B61" s="492" t="s">
        <v>96</v>
      </c>
      <c r="C61" s="492" t="s">
        <v>1067</v>
      </c>
      <c r="D61" s="492" t="s">
        <v>1069</v>
      </c>
      <c r="E61" s="493" t="s">
        <v>1128</v>
      </c>
      <c r="F61" s="492" t="s">
        <v>1057</v>
      </c>
      <c r="G61" s="492" t="s">
        <v>989</v>
      </c>
      <c r="H61" s="492" t="s">
        <v>989</v>
      </c>
    </row>
    <row r="62" spans="1:8" s="425" customFormat="1" ht="273">
      <c r="A62" s="432">
        <v>63</v>
      </c>
      <c r="B62" s="492" t="s">
        <v>96</v>
      </c>
      <c r="C62" s="492" t="s">
        <v>1067</v>
      </c>
      <c r="D62" s="492" t="s">
        <v>1070</v>
      </c>
      <c r="E62" s="493" t="s">
        <v>1129</v>
      </c>
      <c r="F62" s="492" t="s">
        <v>1057</v>
      </c>
      <c r="G62" s="492" t="s">
        <v>989</v>
      </c>
      <c r="H62" s="492" t="s">
        <v>989</v>
      </c>
    </row>
    <row r="63" spans="1:8" s="425" customFormat="1" ht="252">
      <c r="A63" s="432">
        <v>64</v>
      </c>
      <c r="B63" s="492" t="s">
        <v>96</v>
      </c>
      <c r="C63" s="492" t="s">
        <v>1067</v>
      </c>
      <c r="D63" s="492" t="s">
        <v>1130</v>
      </c>
      <c r="E63" s="493" t="s">
        <v>569</v>
      </c>
      <c r="F63" s="492" t="s">
        <v>1057</v>
      </c>
      <c r="G63" s="492" t="s">
        <v>989</v>
      </c>
      <c r="H63" s="492" t="s">
        <v>989</v>
      </c>
    </row>
    <row r="64" spans="1:8" s="425" customFormat="1" ht="409.6">
      <c r="A64" s="432">
        <v>65</v>
      </c>
      <c r="B64" s="492" t="s">
        <v>96</v>
      </c>
      <c r="C64" s="492" t="s">
        <v>1067</v>
      </c>
      <c r="D64" s="492" t="s">
        <v>1072</v>
      </c>
      <c r="E64" s="493" t="s">
        <v>272</v>
      </c>
      <c r="F64" s="492" t="s">
        <v>1057</v>
      </c>
      <c r="G64" s="492" t="s">
        <v>989</v>
      </c>
      <c r="H64" s="492" t="s">
        <v>989</v>
      </c>
    </row>
    <row r="65" spans="1:8" s="425" customFormat="1" ht="147">
      <c r="A65" s="432">
        <v>66</v>
      </c>
      <c r="B65" s="492" t="s">
        <v>96</v>
      </c>
      <c r="C65" s="492" t="s">
        <v>1067</v>
      </c>
      <c r="D65" s="492" t="s">
        <v>1131</v>
      </c>
      <c r="E65" s="493" t="s">
        <v>581</v>
      </c>
      <c r="F65" s="492" t="s">
        <v>1057</v>
      </c>
      <c r="G65" s="492" t="s">
        <v>989</v>
      </c>
      <c r="H65" s="492" t="s">
        <v>989</v>
      </c>
    </row>
    <row r="66" spans="1:8" s="425" customFormat="1" ht="231">
      <c r="A66" s="430">
        <v>67</v>
      </c>
      <c r="B66" s="492" t="s">
        <v>117</v>
      </c>
      <c r="C66" s="492" t="s">
        <v>39</v>
      </c>
      <c r="D66" s="492" t="s">
        <v>1132</v>
      </c>
      <c r="E66" s="493" t="s">
        <v>1133</v>
      </c>
      <c r="F66" s="492" t="s">
        <v>1053</v>
      </c>
      <c r="G66" s="492" t="s">
        <v>989</v>
      </c>
      <c r="H66" s="492" t="s">
        <v>989</v>
      </c>
    </row>
  </sheetData>
  <pageMargins left="0.75" right="0.75" top="1" bottom="1" header="0.5" footer="0.5"/>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BEC3E6EF93AFA45A8C01C56B54C01DF" ma:contentTypeVersion="15" ma:contentTypeDescription="Create a new document." ma:contentTypeScope="" ma:versionID="bebc09f7ec4ec83729fda95e3ae5557d">
  <xsd:schema xmlns:xsd="http://www.w3.org/2001/XMLSchema" xmlns:xs="http://www.w3.org/2001/XMLSchema" xmlns:p="http://schemas.microsoft.com/office/2006/metadata/properties" xmlns:ns2="991d2bd0-74ad-4d63-8301-0354fb2a7e57" xmlns:ns3="0cc334d4-5c11-45ec-b0bf-0a5e47faf107" targetNamespace="http://schemas.microsoft.com/office/2006/metadata/properties" ma:root="true" ma:fieldsID="77ccf9a5fdbcb13cede9867259ed0074" ns2:_="" ns3:_="">
    <xsd:import namespace="991d2bd0-74ad-4d63-8301-0354fb2a7e57"/>
    <xsd:import namespace="0cc334d4-5c11-45ec-b0bf-0a5e47faf10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91d2bd0-74ad-4d63-8301-0354fb2a7e5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ceb47d61-fadd-40b0-b250-67b39617b12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cc334d4-5c11-45ec-b0bf-0a5e47faf107"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0fbbb357-d3b2-488a-8150-98ec79f65512}" ma:internalName="TaxCatchAll" ma:showField="CatchAllData" ma:web="0cc334d4-5c11-45ec-b0bf-0a5e47faf10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0cc334d4-5c11-45ec-b0bf-0a5e47faf107" xsi:nil="true"/>
    <lcf76f155ced4ddcb4097134ff3c332f xmlns="991d2bd0-74ad-4d63-8301-0354fb2a7e57">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156C08C-DAB0-4BD9-9A72-C9286D9891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91d2bd0-74ad-4d63-8301-0354fb2a7e57"/>
    <ds:schemaRef ds:uri="0cc334d4-5c11-45ec-b0bf-0a5e47faf10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9F74381-0980-4F1A-B0B3-5E41313EB8CB}">
  <ds:schemaRefs>
    <ds:schemaRef ds:uri="http://www.w3.org/XML/1998/namespace"/>
    <ds:schemaRef ds:uri="http://schemas.microsoft.com/office/infopath/2007/PartnerControls"/>
    <ds:schemaRef ds:uri="0cc334d4-5c11-45ec-b0bf-0a5e47faf107"/>
    <ds:schemaRef ds:uri="http://purl.org/dc/terms/"/>
    <ds:schemaRef ds:uri="http://purl.org/dc/dcmitype/"/>
    <ds:schemaRef ds:uri="http://schemas.microsoft.com/office/2006/documentManagement/types"/>
    <ds:schemaRef ds:uri="http://purl.org/dc/elements/1.1/"/>
    <ds:schemaRef ds:uri="http://schemas.openxmlformats.org/package/2006/metadata/core-properties"/>
    <ds:schemaRef ds:uri="991d2bd0-74ad-4d63-8301-0354fb2a7e57"/>
    <ds:schemaRef ds:uri="http://schemas.microsoft.com/office/2006/metadata/properties"/>
  </ds:schemaRefs>
</ds:datastoreItem>
</file>

<file path=customXml/itemProps3.xml><?xml version="1.0" encoding="utf-8"?>
<ds:datastoreItem xmlns:ds="http://schemas.openxmlformats.org/officeDocument/2006/customXml" ds:itemID="{6A942F25-29B7-46FE-B0A5-6A34686C7A7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10</vt:i4>
      </vt:variant>
    </vt:vector>
  </HeadingPairs>
  <TitlesOfParts>
    <vt:vector size="21" baseType="lpstr">
      <vt:lpstr>Wateshed Data Cleaned</vt:lpstr>
      <vt:lpstr>Area 23</vt:lpstr>
      <vt:lpstr>Area 24</vt:lpstr>
      <vt:lpstr>Area 25</vt:lpstr>
      <vt:lpstr>Area 26</vt:lpstr>
      <vt:lpstr>Graphs</vt:lpstr>
      <vt:lpstr>Parameter_Lookups</vt:lpstr>
      <vt:lpstr>Action Items</vt:lpstr>
      <vt:lpstr>Pre-ratings</vt:lpstr>
      <vt:lpstr>Base List of LF's</vt:lpstr>
      <vt:lpstr>SummaryTab</vt:lpstr>
      <vt:lpstr>Parameter_Lookups!biorisk</vt:lpstr>
      <vt:lpstr>biorisk</vt:lpstr>
      <vt:lpstr>Parameter_Lookups!futurerisk</vt:lpstr>
      <vt:lpstr>futurerisk</vt:lpstr>
      <vt:lpstr>Parameter_Lookups!likelihood</vt:lpstr>
      <vt:lpstr>likelihood</vt:lpstr>
      <vt:lpstr>Graphs!Print_Area</vt:lpstr>
      <vt:lpstr>SummaryTab!Print_Area</vt:lpstr>
      <vt:lpstr>Graphs!Print_Titles</vt:lpstr>
      <vt:lpstr>SummaryTab!Print_Titles</vt:lpstr>
    </vt:vector>
  </TitlesOfParts>
  <Manager/>
  <Company>DFO-MPO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Weil, Jacob</dc:creator>
  <cp:keywords/>
  <dc:description/>
  <cp:lastModifiedBy>Microsoft Office User</cp:lastModifiedBy>
  <cp:revision/>
  <dcterms:created xsi:type="dcterms:W3CDTF">2020-11-19T21:40:34Z</dcterms:created>
  <dcterms:modified xsi:type="dcterms:W3CDTF">2022-12-09T15:11:14Z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fb733f-faef-464c-9b6d-731b56f94973_Enabled">
    <vt:lpwstr>true</vt:lpwstr>
  </property>
  <property fmtid="{D5CDD505-2E9C-101B-9397-08002B2CF9AE}" pid="3" name="MSIP_Label_1bfb733f-faef-464c-9b6d-731b56f94973_SetDate">
    <vt:lpwstr>2020-11-19T21:41:23Z</vt:lpwstr>
  </property>
  <property fmtid="{D5CDD505-2E9C-101B-9397-08002B2CF9AE}" pid="4" name="MSIP_Label_1bfb733f-faef-464c-9b6d-731b56f94973_Method">
    <vt:lpwstr>Standard</vt:lpwstr>
  </property>
  <property fmtid="{D5CDD505-2E9C-101B-9397-08002B2CF9AE}" pid="5" name="MSIP_Label_1bfb733f-faef-464c-9b6d-731b56f94973_Name">
    <vt:lpwstr>Unclass - Non-Classifié</vt:lpwstr>
  </property>
  <property fmtid="{D5CDD505-2E9C-101B-9397-08002B2CF9AE}" pid="6" name="MSIP_Label_1bfb733f-faef-464c-9b6d-731b56f94973_SiteId">
    <vt:lpwstr>1594fdae-a1d9-4405-915d-011467234338</vt:lpwstr>
  </property>
  <property fmtid="{D5CDD505-2E9C-101B-9397-08002B2CF9AE}" pid="7" name="MSIP_Label_1bfb733f-faef-464c-9b6d-731b56f94973_ActionId">
    <vt:lpwstr>350c971e-a0d2-4151-ba86-0000e65226f4</vt:lpwstr>
  </property>
  <property fmtid="{D5CDD505-2E9C-101B-9397-08002B2CF9AE}" pid="8" name="ContentTypeId">
    <vt:lpwstr>0x0101002BEC3E6EF93AFA45A8C01C56B54C01DF</vt:lpwstr>
  </property>
  <property fmtid="{D5CDD505-2E9C-101B-9397-08002B2CF9AE}" pid="9" name="MediaServiceImageTags">
    <vt:lpwstr/>
  </property>
</Properties>
</file>