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Courses/Summer@Brown/2017 - Intro Egyptian/Experiment/"/>
    </mc:Choice>
  </mc:AlternateContent>
  <bookViews>
    <workbookView xWindow="0" yWindow="460" windowWidth="2506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3" i="1" l="1"/>
  <c r="AE10" i="1"/>
  <c r="AE9" i="1"/>
  <c r="AE4" i="1"/>
  <c r="AE3" i="1"/>
  <c r="AE8" i="1"/>
  <c r="Z3" i="1"/>
  <c r="AA3" i="1"/>
  <c r="AB3" i="1"/>
  <c r="AC3" i="1"/>
  <c r="AD3" i="1"/>
  <c r="Z4" i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A14" i="1"/>
  <c r="AB14" i="1"/>
  <c r="AC14" i="1"/>
  <c r="AD14" i="1"/>
  <c r="Z15" i="1"/>
  <c r="AA15" i="1"/>
  <c r="AB15" i="1"/>
  <c r="AC15" i="1"/>
  <c r="AD15" i="1"/>
  <c r="Z16" i="1"/>
  <c r="AA16" i="1"/>
  <c r="AB16" i="1"/>
  <c r="AC16" i="1"/>
  <c r="AD16" i="1"/>
  <c r="AD2" i="1"/>
  <c r="AC2" i="1"/>
  <c r="AB2" i="1"/>
  <c r="AA2" i="1"/>
  <c r="Z2" i="1"/>
  <c r="AE2" i="1"/>
  <c r="O8" i="1"/>
  <c r="AG8" i="1"/>
  <c r="P8" i="1"/>
  <c r="AH8" i="1"/>
  <c r="S8" i="1"/>
  <c r="AI8" i="1"/>
  <c r="V8" i="1"/>
  <c r="AJ8" i="1"/>
  <c r="O9" i="1"/>
  <c r="AG9" i="1"/>
  <c r="P9" i="1"/>
  <c r="AH9" i="1"/>
  <c r="S9" i="1"/>
  <c r="AI9" i="1"/>
  <c r="V9" i="1"/>
  <c r="AJ9" i="1"/>
  <c r="O10" i="1"/>
  <c r="AG10" i="1"/>
  <c r="P10" i="1"/>
  <c r="AH10" i="1"/>
  <c r="S10" i="1"/>
  <c r="AI10" i="1"/>
  <c r="V10" i="1"/>
  <c r="AJ10" i="1"/>
  <c r="O11" i="1"/>
  <c r="AG11" i="1"/>
  <c r="P11" i="1"/>
  <c r="AH11" i="1"/>
  <c r="S11" i="1"/>
  <c r="AI11" i="1"/>
  <c r="V11" i="1"/>
  <c r="AJ11" i="1"/>
  <c r="O12" i="1"/>
  <c r="AG12" i="1"/>
  <c r="P12" i="1"/>
  <c r="AH12" i="1"/>
  <c r="S12" i="1"/>
  <c r="AI12" i="1"/>
  <c r="V12" i="1"/>
  <c r="AJ12" i="1"/>
  <c r="O13" i="1"/>
  <c r="AG13" i="1"/>
  <c r="P13" i="1"/>
  <c r="AH13" i="1"/>
  <c r="S13" i="1"/>
  <c r="AI13" i="1"/>
  <c r="V13" i="1"/>
  <c r="AJ13" i="1"/>
  <c r="O14" i="1"/>
  <c r="AG14" i="1"/>
  <c r="P14" i="1"/>
  <c r="AH14" i="1"/>
  <c r="S14" i="1"/>
  <c r="AI14" i="1"/>
  <c r="V14" i="1"/>
  <c r="AJ14" i="1"/>
  <c r="O15" i="1"/>
  <c r="AG15" i="1"/>
  <c r="P15" i="1"/>
  <c r="AH15" i="1"/>
  <c r="S15" i="1"/>
  <c r="AI15" i="1"/>
  <c r="V15" i="1"/>
  <c r="AJ15" i="1"/>
  <c r="O16" i="1"/>
  <c r="AG16" i="1"/>
  <c r="P16" i="1"/>
  <c r="AH16" i="1"/>
  <c r="S16" i="1"/>
  <c r="AI16" i="1"/>
  <c r="V16" i="1"/>
  <c r="AJ16" i="1"/>
  <c r="O2" i="1"/>
  <c r="AG2" i="1"/>
  <c r="P2" i="1"/>
  <c r="AH2" i="1"/>
  <c r="S2" i="1"/>
  <c r="AI2" i="1"/>
  <c r="V2" i="1"/>
  <c r="AJ2" i="1"/>
  <c r="O3" i="1"/>
  <c r="AG3" i="1"/>
  <c r="P3" i="1"/>
  <c r="AH3" i="1"/>
  <c r="S3" i="1"/>
  <c r="AI3" i="1"/>
  <c r="V3" i="1"/>
  <c r="AJ3" i="1"/>
  <c r="O4" i="1"/>
  <c r="AG4" i="1"/>
  <c r="P4" i="1"/>
  <c r="AH4" i="1"/>
  <c r="S4" i="1"/>
  <c r="AI4" i="1"/>
  <c r="V4" i="1"/>
  <c r="AJ4" i="1"/>
  <c r="O5" i="1"/>
  <c r="AG5" i="1"/>
  <c r="P5" i="1"/>
  <c r="AH5" i="1"/>
  <c r="S5" i="1"/>
  <c r="AI5" i="1"/>
  <c r="V5" i="1"/>
  <c r="AJ5" i="1"/>
  <c r="O6" i="1"/>
  <c r="AG6" i="1"/>
  <c r="P6" i="1"/>
  <c r="AH6" i="1"/>
  <c r="S6" i="1"/>
  <c r="AI6" i="1"/>
  <c r="V6" i="1"/>
  <c r="AJ6" i="1"/>
  <c r="O7" i="1"/>
  <c r="AG7" i="1"/>
  <c r="P7" i="1"/>
  <c r="AH7" i="1"/>
  <c r="S7" i="1"/>
  <c r="AI7" i="1"/>
  <c r="V7" i="1"/>
  <c r="AJ7" i="1"/>
  <c r="O21" i="1"/>
  <c r="P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1" i="1"/>
  <c r="S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1" i="1"/>
  <c r="V2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1" i="1"/>
  <c r="AL10" i="1"/>
  <c r="AL9" i="1"/>
  <c r="AL8" i="1"/>
  <c r="AL3" i="1"/>
  <c r="AL4" i="1"/>
  <c r="AL2" i="1"/>
  <c r="AG23" i="1"/>
  <c r="D21" i="1"/>
  <c r="E21" i="1"/>
  <c r="F21" i="1"/>
  <c r="G21" i="1"/>
  <c r="H21" i="1"/>
  <c r="I21" i="1"/>
  <c r="J21" i="1"/>
  <c r="K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X8" i="1"/>
  <c r="X9" i="1"/>
  <c r="X10" i="1"/>
  <c r="X11" i="1"/>
  <c r="X12" i="1"/>
  <c r="X13" i="1"/>
  <c r="X14" i="1"/>
  <c r="X15" i="1"/>
  <c r="X16" i="1"/>
  <c r="X3" i="1"/>
  <c r="X4" i="1"/>
  <c r="X5" i="1"/>
  <c r="X6" i="1"/>
  <c r="X7" i="1"/>
  <c r="X2" i="1"/>
  <c r="T1" i="1"/>
  <c r="U1" i="1"/>
  <c r="V1" i="1"/>
  <c r="AJ1" i="1"/>
  <c r="W1" i="1"/>
  <c r="R1" i="1"/>
  <c r="Q1" i="1"/>
  <c r="P1" i="1"/>
  <c r="AH1" i="1"/>
  <c r="O1" i="1"/>
  <c r="AG1" i="1"/>
  <c r="N1" i="1"/>
  <c r="S1" i="1"/>
  <c r="AI1" i="1"/>
  <c r="C21" i="1"/>
  <c r="L21" i="1"/>
  <c r="N21" i="1"/>
  <c r="A23" i="1"/>
  <c r="A24" i="1"/>
</calcChain>
</file>

<file path=xl/sharedStrings.xml><?xml version="1.0" encoding="utf-8"?>
<sst xmlns="http://schemas.openxmlformats.org/spreadsheetml/2006/main" count="4" uniqueCount="4">
  <si>
    <t>Out of</t>
  </si>
  <si>
    <t>Group</t>
  </si>
  <si>
    <t>ID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</si>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</sst>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 Premier Pro Caption"/>
    </font>
    <font>
      <b/>
      <i/>
      <sz val="12"/>
      <color theme="1"/>
      <name val="Garamond Premier Pro Caption"/>
    </font>
    <font>
      <sz val="12"/>
      <color theme="1"/>
      <name val="Garamond Premier Pro Capti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  <xf numFmtId="0" fontId="4" fillId="2" borderId="0" xfId="0" applyFont="1" applyFill="1"/>
    <xf numFmtId="2" fontId="4" fillId="0" borderId="0" xfId="1" applyNumberFormat="1" applyFont="1"/>
    <xf numFmtId="0" fontId="4" fillId="0" borderId="1" xfId="0" applyFont="1" applyBorder="1"/>
    <xf numFmtId="0" fontId="3" fillId="0" borderId="1" xfId="0" applyFont="1" applyBorder="1"/>
    <xf numFmtId="2" fontId="4" fillId="0" borderId="1" xfId="1" applyNumberFormat="1" applyFont="1" applyBorder="1"/>
    <xf numFmtId="9" fontId="4" fillId="0" borderId="1" xfId="0" applyNumberFormat="1" applyFont="1" applyBorder="1"/>
    <xf numFmtId="0" fontId="0" fillId="0" borderId="1" xfId="0" applyBorder="1"/>
    <xf numFmtId="2" fontId="4" fillId="0" borderId="1" xfId="0" applyNumberFormat="1" applyFont="1" applyBorder="1"/>
    <xf numFmtId="0" fontId="2" fillId="0" borderId="1" xfId="0" applyFont="1" applyBorder="1"/>
    <xf numFmtId="1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topLeftCell="C1" workbookViewId="0">
      <selection activeCell="AB17" sqref="AB17"/>
    </sheetView>
  </sheetViews>
  <sheetFormatPr baseColWidth="10" defaultRowHeight="16" x14ac:dyDescent="0.2"/>
  <cols>
    <col min="1" max="1" width="21.83203125" style="2" bestFit="1" customWidth="1"/>
    <col min="2" max="2" width="10.83203125" style="2"/>
    <col min="3" max="3" width="6.33203125" style="2" bestFit="1" customWidth="1"/>
    <col min="4" max="4" width="5.5" style="2" bestFit="1" customWidth="1"/>
    <col min="5" max="5" width="5.1640625" style="2" bestFit="1" customWidth="1"/>
    <col min="6" max="7" width="5.5" style="2" bestFit="1" customWidth="1"/>
    <col min="8" max="8" width="4.5" style="2" bestFit="1" customWidth="1"/>
    <col min="9" max="11" width="5.5" style="2" bestFit="1" customWidth="1"/>
    <col min="12" max="13" width="8.1640625" style="2" bestFit="1" customWidth="1"/>
    <col min="14" max="14" width="4.5" style="2" bestFit="1" customWidth="1"/>
    <col min="15" max="18" width="5.5" style="2" bestFit="1" customWidth="1"/>
    <col min="19" max="19" width="4.5" style="2" bestFit="1" customWidth="1"/>
    <col min="20" max="20" width="5.1640625" style="2" customWidth="1"/>
    <col min="21" max="22" width="5.5" style="2" bestFit="1" customWidth="1"/>
    <col min="23" max="23" width="4.5" style="2" bestFit="1" customWidth="1"/>
    <col min="24" max="24" width="5.5" style="2" bestFit="1" customWidth="1"/>
    <col min="25" max="30" width="5.5" style="2" customWidth="1"/>
    <col min="32" max="32" width="5.6640625" customWidth="1"/>
    <col min="33" max="33" width="5.5" style="2" customWidth="1"/>
    <col min="34" max="36" width="5.5" style="2" bestFit="1" customWidth="1"/>
    <col min="37" max="37" width="4.5" style="2" bestFit="1" customWidth="1"/>
    <col min="39" max="16384" width="10.83203125" style="2"/>
  </cols>
  <sheetData>
    <row r="1" spans="1:38" s="14" customFormat="1" x14ac:dyDescent="0.2">
      <c r="A1" s="14" t="s">
        <v>1</v>
      </c>
      <c r="B1" s="14" t="s">
        <v>2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10</v>
      </c>
      <c r="L1" s="14">
        <v>9</v>
      </c>
      <c r="N1" s="14">
        <f t="shared" ref="N1:V1" si="0">C1</f>
        <v>1</v>
      </c>
      <c r="O1" s="14">
        <f t="shared" si="0"/>
        <v>2</v>
      </c>
      <c r="P1" s="14">
        <f t="shared" si="0"/>
        <v>3</v>
      </c>
      <c r="Q1" s="14">
        <f t="shared" si="0"/>
        <v>4</v>
      </c>
      <c r="R1" s="14">
        <f t="shared" si="0"/>
        <v>5</v>
      </c>
      <c r="S1" s="14">
        <f t="shared" si="0"/>
        <v>6</v>
      </c>
      <c r="T1" s="14">
        <f t="shared" si="0"/>
        <v>7</v>
      </c>
      <c r="U1" s="14">
        <f t="shared" si="0"/>
        <v>8</v>
      </c>
      <c r="V1" s="14">
        <f t="shared" si="0"/>
        <v>10</v>
      </c>
      <c r="W1" s="14">
        <f>L1</f>
        <v>9</v>
      </c>
      <c r="X1" s="14" t="s">
        <v>3</v>
      </c>
      <c r="Z1" s="14">
        <v>1</v>
      </c>
      <c r="AA1" s="14">
        <v>4</v>
      </c>
      <c r="AB1" s="14">
        <v>7</v>
      </c>
      <c r="AC1" s="14">
        <v>8</v>
      </c>
      <c r="AD1" s="14">
        <v>9</v>
      </c>
      <c r="AG1" s="14">
        <f>O1</f>
        <v>2</v>
      </c>
      <c r="AH1" s="14">
        <f>P1</f>
        <v>3</v>
      </c>
      <c r="AI1" s="14">
        <f>S1</f>
        <v>6</v>
      </c>
      <c r="AJ1" s="14">
        <f>V1</f>
        <v>10</v>
      </c>
    </row>
    <row r="2" spans="1:38" x14ac:dyDescent="0.2">
      <c r="A2" s="2">
        <v>1</v>
      </c>
      <c r="B2" s="1">
        <v>1287</v>
      </c>
      <c r="C2" s="2">
        <v>25</v>
      </c>
      <c r="D2" s="2">
        <v>1</v>
      </c>
      <c r="E2" s="2">
        <v>0</v>
      </c>
      <c r="F2" s="2">
        <v>17</v>
      </c>
      <c r="G2" s="2">
        <v>2</v>
      </c>
      <c r="H2" s="2">
        <v>2</v>
      </c>
      <c r="I2" s="2">
        <v>15</v>
      </c>
      <c r="J2" s="2">
        <v>14</v>
      </c>
      <c r="K2" s="2">
        <v>11</v>
      </c>
      <c r="L2" s="2">
        <v>38</v>
      </c>
      <c r="N2" s="7">
        <f>C2/C$18</f>
        <v>0.96153846153846156</v>
      </c>
      <c r="O2" s="7">
        <f>D2/D$18</f>
        <v>0.1</v>
      </c>
      <c r="P2" s="7">
        <f>E2/E$18</f>
        <v>0</v>
      </c>
      <c r="Q2" s="7">
        <f>F2/F$18</f>
        <v>0.85</v>
      </c>
      <c r="R2" s="7">
        <f>G2/G$18</f>
        <v>0.2</v>
      </c>
      <c r="S2" s="7">
        <f>H2/H$18</f>
        <v>0.2</v>
      </c>
      <c r="T2" s="7">
        <f>I2/I$18</f>
        <v>0.75</v>
      </c>
      <c r="U2" s="7">
        <f>J2/J$18</f>
        <v>0.53846153846153844</v>
      </c>
      <c r="V2" s="7">
        <f>K2/K$18</f>
        <v>0.55000000000000004</v>
      </c>
      <c r="W2" s="7">
        <f>L2/L$18</f>
        <v>0.42696629213483145</v>
      </c>
      <c r="X2" s="4">
        <f t="shared" ref="X2:X16" si="1">AVERAGE(N2:W2)</f>
        <v>0.45769662921348314</v>
      </c>
      <c r="Y2" s="4"/>
      <c r="Z2" s="7">
        <f>N2</f>
        <v>0.96153846153846156</v>
      </c>
      <c r="AA2" s="7">
        <f>Q2</f>
        <v>0.85</v>
      </c>
      <c r="AB2" s="7">
        <f>T2</f>
        <v>0.75</v>
      </c>
      <c r="AC2" s="7">
        <f>U2</f>
        <v>0.53846153846153844</v>
      </c>
      <c r="AD2" s="7">
        <f>W2</f>
        <v>0.42696629213483145</v>
      </c>
      <c r="AE2" s="5">
        <f>AVERAGE($Z$2:$AD$7)</f>
        <v>0.60392826274848743</v>
      </c>
      <c r="AF2" s="5"/>
      <c r="AG2" s="7">
        <f>O2</f>
        <v>0.1</v>
      </c>
      <c r="AH2" s="7">
        <f>P2</f>
        <v>0</v>
      </c>
      <c r="AI2" s="7">
        <f>S2</f>
        <v>0.2</v>
      </c>
      <c r="AJ2" s="7">
        <f>V2</f>
        <v>0.55000000000000004</v>
      </c>
      <c r="AK2"/>
      <c r="AL2" s="5">
        <f>AVERAGE($AG$2:$AJ$7)</f>
        <v>0.56666666666666665</v>
      </c>
    </row>
    <row r="3" spans="1:38" x14ac:dyDescent="0.2">
      <c r="A3" s="2">
        <v>1</v>
      </c>
      <c r="B3" s="1">
        <v>1416</v>
      </c>
      <c r="C3" s="2">
        <v>10</v>
      </c>
      <c r="D3" s="2">
        <v>5</v>
      </c>
      <c r="E3" s="2">
        <v>2</v>
      </c>
      <c r="F3" s="2">
        <v>11</v>
      </c>
      <c r="G3" s="2">
        <v>3</v>
      </c>
      <c r="H3" s="2">
        <v>3</v>
      </c>
      <c r="I3" s="2">
        <v>13</v>
      </c>
      <c r="J3" s="2">
        <v>4</v>
      </c>
      <c r="K3" s="2">
        <v>11</v>
      </c>
      <c r="L3" s="2">
        <v>30</v>
      </c>
      <c r="N3" s="7">
        <f>C3/C$18</f>
        <v>0.38461538461538464</v>
      </c>
      <c r="O3" s="7">
        <f>D3/D$18</f>
        <v>0.5</v>
      </c>
      <c r="P3" s="7">
        <f>E3/E$18</f>
        <v>0.2</v>
      </c>
      <c r="Q3" s="7">
        <f>F3/F$18</f>
        <v>0.55000000000000004</v>
      </c>
      <c r="R3" s="7">
        <f>G3/G$18</f>
        <v>0.3</v>
      </c>
      <c r="S3" s="7">
        <f>H3/H$18</f>
        <v>0.3</v>
      </c>
      <c r="T3" s="7">
        <f>I3/I$18</f>
        <v>0.65</v>
      </c>
      <c r="U3" s="7">
        <f>J3/J$18</f>
        <v>0.15384615384615385</v>
      </c>
      <c r="V3" s="7">
        <f>K3/K$18</f>
        <v>0.55000000000000004</v>
      </c>
      <c r="W3" s="7">
        <f>L3/L$18</f>
        <v>0.33707865168539325</v>
      </c>
      <c r="X3" s="4">
        <f t="shared" si="1"/>
        <v>0.39255401901469311</v>
      </c>
      <c r="Y3" s="4"/>
      <c r="Z3" s="7">
        <f t="shared" ref="Z3:Z16" si="2">N3</f>
        <v>0.38461538461538464</v>
      </c>
      <c r="AA3" s="7">
        <f t="shared" ref="AA3:AA16" si="3">Q3</f>
        <v>0.55000000000000004</v>
      </c>
      <c r="AB3" s="7">
        <f t="shared" ref="AB3:AB16" si="4">T3</f>
        <v>0.65</v>
      </c>
      <c r="AC3" s="7">
        <f t="shared" ref="AC3:AC16" si="5">U3</f>
        <v>0.15384615384615385</v>
      </c>
      <c r="AD3" s="7">
        <f t="shared" ref="AD3:AD16" si="6">W3</f>
        <v>0.33707865168539325</v>
      </c>
      <c r="AE3" s="5">
        <f>STDEV($Z$2:$AD$7)</f>
        <v>0.30246565591510927</v>
      </c>
      <c r="AF3" s="5"/>
      <c r="AG3" s="7">
        <f t="shared" ref="AG3:AG16" si="7">O3</f>
        <v>0.5</v>
      </c>
      <c r="AH3" s="7">
        <f t="shared" ref="AH3:AH16" si="8">P3</f>
        <v>0.2</v>
      </c>
      <c r="AI3" s="7">
        <f t="shared" ref="AI3:AI16" si="9">S3</f>
        <v>0.3</v>
      </c>
      <c r="AJ3" s="7">
        <f t="shared" ref="AJ3:AJ16" si="10">V3</f>
        <v>0.55000000000000004</v>
      </c>
      <c r="AK3"/>
      <c r="AL3" s="5">
        <f>STDEV($AG$2:$AJ$7)</f>
        <v>0.33416562759605722</v>
      </c>
    </row>
    <row r="4" spans="1:38" x14ac:dyDescent="0.2">
      <c r="A4" s="2">
        <v>1</v>
      </c>
      <c r="B4" s="1">
        <v>2069</v>
      </c>
      <c r="C4" s="2">
        <v>26</v>
      </c>
      <c r="D4" s="2">
        <v>12.5</v>
      </c>
      <c r="E4" s="2">
        <v>7</v>
      </c>
      <c r="F4" s="2">
        <v>19</v>
      </c>
      <c r="G4" s="2">
        <v>2</v>
      </c>
      <c r="H4" s="2">
        <v>10</v>
      </c>
      <c r="I4" s="2">
        <v>20</v>
      </c>
      <c r="J4" s="2">
        <v>17</v>
      </c>
      <c r="K4" s="2">
        <v>17</v>
      </c>
      <c r="L4" s="2">
        <v>63</v>
      </c>
      <c r="N4" s="7">
        <f>C4/C$18</f>
        <v>1</v>
      </c>
      <c r="O4" s="7">
        <f>D4/D$18</f>
        <v>1.25</v>
      </c>
      <c r="P4" s="7">
        <f>E4/E$18</f>
        <v>0.7</v>
      </c>
      <c r="Q4" s="7">
        <f>F4/F$18</f>
        <v>0.95</v>
      </c>
      <c r="R4" s="7">
        <f>G4/G$18</f>
        <v>0.2</v>
      </c>
      <c r="S4" s="7">
        <f>H4/H$18</f>
        <v>1</v>
      </c>
      <c r="T4" s="7">
        <f>I4/I$18</f>
        <v>1</v>
      </c>
      <c r="U4" s="7">
        <f>J4/J$18</f>
        <v>0.65384615384615385</v>
      </c>
      <c r="V4" s="7">
        <f>K4/K$18</f>
        <v>0.85</v>
      </c>
      <c r="W4" s="7">
        <f>L4/L$18</f>
        <v>0.7078651685393258</v>
      </c>
      <c r="X4" s="4">
        <f t="shared" si="1"/>
        <v>0.8311711322385481</v>
      </c>
      <c r="Y4" s="4"/>
      <c r="Z4" s="7">
        <f t="shared" si="2"/>
        <v>1</v>
      </c>
      <c r="AA4" s="7">
        <f t="shared" si="3"/>
        <v>0.95</v>
      </c>
      <c r="AB4" s="7">
        <f t="shared" si="4"/>
        <v>1</v>
      </c>
      <c r="AC4" s="7">
        <f t="shared" si="5"/>
        <v>0.65384615384615385</v>
      </c>
      <c r="AD4" s="7">
        <f t="shared" si="6"/>
        <v>0.7078651685393258</v>
      </c>
      <c r="AE4" s="5">
        <f>COUNT($Z$2:$AD$7)</f>
        <v>30</v>
      </c>
      <c r="AF4" s="2"/>
      <c r="AG4" s="7">
        <f t="shared" si="7"/>
        <v>1.25</v>
      </c>
      <c r="AH4" s="7">
        <f t="shared" si="8"/>
        <v>0.7</v>
      </c>
      <c r="AI4" s="7">
        <f t="shared" si="9"/>
        <v>1</v>
      </c>
      <c r="AJ4" s="7">
        <f t="shared" si="10"/>
        <v>0.85</v>
      </c>
      <c r="AK4"/>
      <c r="AL4" s="2">
        <f>COUNT($AG$2:$AJ$7)</f>
        <v>24</v>
      </c>
    </row>
    <row r="5" spans="1:38" x14ac:dyDescent="0.2">
      <c r="A5" s="2">
        <v>1</v>
      </c>
      <c r="B5" s="1">
        <v>5473</v>
      </c>
      <c r="C5" s="2">
        <v>10</v>
      </c>
      <c r="D5" s="2">
        <v>9</v>
      </c>
      <c r="E5" s="2">
        <v>1</v>
      </c>
      <c r="F5" s="2">
        <v>2</v>
      </c>
      <c r="G5" s="2">
        <v>2</v>
      </c>
      <c r="H5" s="2">
        <v>5</v>
      </c>
      <c r="I5" s="2">
        <v>1</v>
      </c>
      <c r="J5" s="2">
        <v>0</v>
      </c>
      <c r="K5" s="2">
        <v>2</v>
      </c>
      <c r="L5" s="2">
        <v>38</v>
      </c>
      <c r="N5" s="7">
        <f>C5/C$18</f>
        <v>0.38461538461538464</v>
      </c>
      <c r="O5" s="7">
        <f>D5/D$18</f>
        <v>0.9</v>
      </c>
      <c r="P5" s="7">
        <f>E5/E$18</f>
        <v>0.1</v>
      </c>
      <c r="Q5" s="7">
        <f>F5/F$18</f>
        <v>0.1</v>
      </c>
      <c r="R5" s="7">
        <f>G5/G$18</f>
        <v>0.2</v>
      </c>
      <c r="S5" s="7">
        <f>H5/H$18</f>
        <v>0.5</v>
      </c>
      <c r="T5" s="7">
        <f>I5/I$18</f>
        <v>0.05</v>
      </c>
      <c r="U5" s="7">
        <f>J5/J$18</f>
        <v>0</v>
      </c>
      <c r="V5" s="7">
        <f>K5/K$18</f>
        <v>0.1</v>
      </c>
      <c r="W5" s="7">
        <f>L5/L$18</f>
        <v>0.42696629213483145</v>
      </c>
      <c r="X5" s="4">
        <f t="shared" si="1"/>
        <v>0.27615816767502166</v>
      </c>
      <c r="Y5" s="4"/>
      <c r="Z5" s="7">
        <f t="shared" si="2"/>
        <v>0.38461538461538464</v>
      </c>
      <c r="AA5" s="7">
        <f t="shared" si="3"/>
        <v>0.1</v>
      </c>
      <c r="AB5" s="7">
        <f t="shared" si="4"/>
        <v>0.05</v>
      </c>
      <c r="AC5" s="7">
        <f t="shared" si="5"/>
        <v>0</v>
      </c>
      <c r="AD5" s="7">
        <f t="shared" si="6"/>
        <v>0.42696629213483145</v>
      </c>
      <c r="AE5" s="5"/>
      <c r="AF5" s="5"/>
      <c r="AG5" s="7">
        <f t="shared" si="7"/>
        <v>0.9</v>
      </c>
      <c r="AH5" s="7">
        <f t="shared" si="8"/>
        <v>0.1</v>
      </c>
      <c r="AI5" s="7">
        <f t="shared" si="9"/>
        <v>0.5</v>
      </c>
      <c r="AJ5" s="7">
        <f t="shared" si="10"/>
        <v>0.1</v>
      </c>
      <c r="AK5"/>
      <c r="AL5" s="5"/>
    </row>
    <row r="6" spans="1:38" x14ac:dyDescent="0.2">
      <c r="A6" s="2">
        <v>1</v>
      </c>
      <c r="B6" s="1">
        <v>7355</v>
      </c>
      <c r="C6" s="2">
        <v>26</v>
      </c>
      <c r="D6" s="2">
        <v>5.5</v>
      </c>
      <c r="E6" s="2">
        <v>5</v>
      </c>
      <c r="F6" s="2">
        <v>13</v>
      </c>
      <c r="G6" s="2">
        <v>4</v>
      </c>
      <c r="H6" s="2">
        <v>9</v>
      </c>
      <c r="I6" s="2">
        <v>19</v>
      </c>
      <c r="J6" s="2">
        <v>8</v>
      </c>
      <c r="K6" s="2">
        <v>12</v>
      </c>
      <c r="L6" s="2">
        <v>65</v>
      </c>
      <c r="N6" s="7">
        <f>C6/C$18</f>
        <v>1</v>
      </c>
      <c r="O6" s="7">
        <f>D6/D$18</f>
        <v>0.55000000000000004</v>
      </c>
      <c r="P6" s="7">
        <f>E6/E$18</f>
        <v>0.5</v>
      </c>
      <c r="Q6" s="7">
        <f>F6/F$18</f>
        <v>0.65</v>
      </c>
      <c r="R6" s="7">
        <f>G6/G$18</f>
        <v>0.4</v>
      </c>
      <c r="S6" s="7">
        <f>H6/H$18</f>
        <v>0.9</v>
      </c>
      <c r="T6" s="7">
        <f>I6/I$18</f>
        <v>0.95</v>
      </c>
      <c r="U6" s="7">
        <f>J6/J$18</f>
        <v>0.30769230769230771</v>
      </c>
      <c r="V6" s="7">
        <f>K6/K$18</f>
        <v>0.6</v>
      </c>
      <c r="W6" s="7">
        <f>L6/L$18</f>
        <v>0.7303370786516854</v>
      </c>
      <c r="X6" s="4">
        <f t="shared" si="1"/>
        <v>0.6588029386343992</v>
      </c>
      <c r="Y6" s="4"/>
      <c r="Z6" s="7">
        <f t="shared" si="2"/>
        <v>1</v>
      </c>
      <c r="AA6" s="7">
        <f t="shared" si="3"/>
        <v>0.65</v>
      </c>
      <c r="AB6" s="7">
        <f t="shared" si="4"/>
        <v>0.95</v>
      </c>
      <c r="AC6" s="7">
        <f t="shared" si="5"/>
        <v>0.30769230769230771</v>
      </c>
      <c r="AD6" s="7">
        <f t="shared" si="6"/>
        <v>0.7303370786516854</v>
      </c>
      <c r="AE6" s="5"/>
      <c r="AF6" s="5"/>
      <c r="AG6" s="7">
        <f t="shared" si="7"/>
        <v>0.55000000000000004</v>
      </c>
      <c r="AH6" s="7">
        <f t="shared" si="8"/>
        <v>0.5</v>
      </c>
      <c r="AI6" s="7">
        <f t="shared" si="9"/>
        <v>0.9</v>
      </c>
      <c r="AJ6" s="7">
        <f t="shared" si="10"/>
        <v>0.6</v>
      </c>
      <c r="AK6"/>
      <c r="AL6" s="5"/>
    </row>
    <row r="7" spans="1:38" s="8" customFormat="1" x14ac:dyDescent="0.2">
      <c r="A7" s="8">
        <v>1</v>
      </c>
      <c r="B7" s="9">
        <v>9613</v>
      </c>
      <c r="C7" s="8">
        <v>25</v>
      </c>
      <c r="D7" s="8">
        <v>8.5</v>
      </c>
      <c r="E7" s="8">
        <v>8</v>
      </c>
      <c r="F7" s="8">
        <v>15</v>
      </c>
      <c r="G7" s="8">
        <v>5</v>
      </c>
      <c r="H7" s="8">
        <v>9</v>
      </c>
      <c r="I7" s="8">
        <v>16</v>
      </c>
      <c r="J7" s="8">
        <v>10</v>
      </c>
      <c r="K7" s="8">
        <v>14</v>
      </c>
      <c r="L7" s="8">
        <v>63</v>
      </c>
      <c r="N7" s="10">
        <f>C7/C$18</f>
        <v>0.96153846153846156</v>
      </c>
      <c r="O7" s="10">
        <f>D7/D$18</f>
        <v>0.85</v>
      </c>
      <c r="P7" s="10">
        <f>E7/E$18</f>
        <v>0.8</v>
      </c>
      <c r="Q7" s="10">
        <f>F7/F$18</f>
        <v>0.75</v>
      </c>
      <c r="R7" s="10">
        <f>G7/G$18</f>
        <v>0.5</v>
      </c>
      <c r="S7" s="10">
        <f>H7/H$18</f>
        <v>0.9</v>
      </c>
      <c r="T7" s="10">
        <f>I7/I$18</f>
        <v>0.8</v>
      </c>
      <c r="U7" s="10">
        <f>J7/J$18</f>
        <v>0.38461538461538464</v>
      </c>
      <c r="V7" s="10">
        <f>K7/K$18</f>
        <v>0.7</v>
      </c>
      <c r="W7" s="10">
        <f>L7/L$18</f>
        <v>0.7078651685393258</v>
      </c>
      <c r="X7" s="11">
        <f t="shared" si="1"/>
        <v>0.73540190146931717</v>
      </c>
      <c r="Y7" s="11"/>
      <c r="Z7" s="10">
        <f t="shared" si="2"/>
        <v>0.96153846153846156</v>
      </c>
      <c r="AA7" s="10">
        <f t="shared" si="3"/>
        <v>0.75</v>
      </c>
      <c r="AB7" s="10">
        <f t="shared" si="4"/>
        <v>0.8</v>
      </c>
      <c r="AC7" s="10">
        <f t="shared" si="5"/>
        <v>0.38461538461538464</v>
      </c>
      <c r="AD7" s="10">
        <f t="shared" si="6"/>
        <v>0.7078651685393258</v>
      </c>
      <c r="AE7" s="13"/>
      <c r="AF7" s="13"/>
      <c r="AG7" s="10">
        <f t="shared" si="7"/>
        <v>0.85</v>
      </c>
      <c r="AH7" s="10">
        <f t="shared" si="8"/>
        <v>0.8</v>
      </c>
      <c r="AI7" s="10">
        <f t="shared" si="9"/>
        <v>0.9</v>
      </c>
      <c r="AJ7" s="10">
        <f t="shared" si="10"/>
        <v>0.7</v>
      </c>
      <c r="AK7" s="12"/>
      <c r="AL7" s="13"/>
    </row>
    <row r="8" spans="1:38" x14ac:dyDescent="0.2">
      <c r="A8" s="2">
        <v>2</v>
      </c>
      <c r="B8" s="1">
        <v>1310</v>
      </c>
      <c r="C8" s="2">
        <v>24</v>
      </c>
      <c r="D8" s="2">
        <v>4</v>
      </c>
      <c r="E8" s="2">
        <v>2</v>
      </c>
      <c r="F8" s="2">
        <v>7</v>
      </c>
      <c r="G8" s="2">
        <v>3</v>
      </c>
      <c r="H8" s="2">
        <v>5</v>
      </c>
      <c r="I8" s="2">
        <v>7</v>
      </c>
      <c r="J8" s="2">
        <v>0</v>
      </c>
      <c r="K8" s="2">
        <v>4</v>
      </c>
      <c r="L8" s="2">
        <v>7</v>
      </c>
      <c r="N8" s="7">
        <f>C8/C$18</f>
        <v>0.92307692307692313</v>
      </c>
      <c r="O8" s="7">
        <f>D8/D$18</f>
        <v>0.4</v>
      </c>
      <c r="P8" s="7">
        <f>E8/E$18</f>
        <v>0.2</v>
      </c>
      <c r="Q8" s="7">
        <f>F8/F$18</f>
        <v>0.35</v>
      </c>
      <c r="R8" s="7">
        <f>G8/G$18</f>
        <v>0.3</v>
      </c>
      <c r="S8" s="7">
        <f>H8/H$18</f>
        <v>0.5</v>
      </c>
      <c r="T8" s="7">
        <f>I8/I$18</f>
        <v>0.35</v>
      </c>
      <c r="U8" s="7">
        <f>J8/J$18</f>
        <v>0</v>
      </c>
      <c r="V8" s="7">
        <f>K8/K$18</f>
        <v>0.2</v>
      </c>
      <c r="W8" s="7">
        <f>L8/L$18</f>
        <v>7.8651685393258425E-2</v>
      </c>
      <c r="X8" s="4">
        <f t="shared" si="1"/>
        <v>0.33017286084701813</v>
      </c>
      <c r="Y8" s="4"/>
      <c r="Z8" s="7">
        <f t="shared" si="2"/>
        <v>0.92307692307692313</v>
      </c>
      <c r="AA8" s="7">
        <f t="shared" si="3"/>
        <v>0.35</v>
      </c>
      <c r="AB8" s="7">
        <f t="shared" si="4"/>
        <v>0.35</v>
      </c>
      <c r="AC8" s="7">
        <f t="shared" si="5"/>
        <v>0</v>
      </c>
      <c r="AD8" s="7">
        <f t="shared" si="6"/>
        <v>7.8651685393258425E-2</v>
      </c>
      <c r="AE8" s="5">
        <f>AVERAGE($Z$8:$AD$16)</f>
        <v>0.64816959569768551</v>
      </c>
      <c r="AF8" s="5"/>
      <c r="AG8" s="7">
        <f t="shared" si="7"/>
        <v>0.4</v>
      </c>
      <c r="AH8" s="7">
        <f t="shared" si="8"/>
        <v>0.2</v>
      </c>
      <c r="AI8" s="7">
        <f t="shared" si="9"/>
        <v>0.5</v>
      </c>
      <c r="AJ8" s="7">
        <f t="shared" si="10"/>
        <v>0.2</v>
      </c>
      <c r="AK8"/>
      <c r="AL8" s="5">
        <f>AVERAGE($AG$8:$AJ$16)</f>
        <v>0.72916666666666663</v>
      </c>
    </row>
    <row r="9" spans="1:38" x14ac:dyDescent="0.2">
      <c r="A9" s="2">
        <v>2</v>
      </c>
      <c r="B9" s="1">
        <v>2460</v>
      </c>
      <c r="C9" s="2">
        <v>26</v>
      </c>
      <c r="D9" s="2">
        <v>10</v>
      </c>
      <c r="E9" s="2">
        <v>9</v>
      </c>
      <c r="F9" s="2">
        <v>20</v>
      </c>
      <c r="G9" s="2">
        <v>7</v>
      </c>
      <c r="H9" s="2">
        <v>8</v>
      </c>
      <c r="I9" s="2">
        <v>20</v>
      </c>
      <c r="J9" s="2">
        <v>26</v>
      </c>
      <c r="K9" s="2">
        <v>18</v>
      </c>
      <c r="L9" s="2">
        <v>87</v>
      </c>
      <c r="N9" s="7">
        <f>C9/C$18</f>
        <v>1</v>
      </c>
      <c r="O9" s="7">
        <f>D9/D$18</f>
        <v>1</v>
      </c>
      <c r="P9" s="7">
        <f>E9/E$18</f>
        <v>0.9</v>
      </c>
      <c r="Q9" s="7">
        <f>F9/F$18</f>
        <v>1</v>
      </c>
      <c r="R9" s="7">
        <f>G9/G$18</f>
        <v>0.7</v>
      </c>
      <c r="S9" s="7">
        <f>H9/H$18</f>
        <v>0.8</v>
      </c>
      <c r="T9" s="7">
        <f>I9/I$18</f>
        <v>1</v>
      </c>
      <c r="U9" s="7">
        <f>J9/J$18</f>
        <v>1</v>
      </c>
      <c r="V9" s="7">
        <f>K9/K$18</f>
        <v>0.9</v>
      </c>
      <c r="W9" s="7">
        <f>L9/L$18</f>
        <v>0.97752808988764039</v>
      </c>
      <c r="X9" s="4">
        <f t="shared" si="1"/>
        <v>0.92775280898876389</v>
      </c>
      <c r="Y9" s="4"/>
      <c r="Z9" s="7">
        <f t="shared" si="2"/>
        <v>1</v>
      </c>
      <c r="AA9" s="7">
        <f t="shared" si="3"/>
        <v>1</v>
      </c>
      <c r="AB9" s="7">
        <f t="shared" si="4"/>
        <v>1</v>
      </c>
      <c r="AC9" s="7">
        <f t="shared" si="5"/>
        <v>1</v>
      </c>
      <c r="AD9" s="7">
        <f t="shared" si="6"/>
        <v>0.97752808988764039</v>
      </c>
      <c r="AE9" s="5">
        <f>STDEV($Z$8:$AD$16)</f>
        <v>0.35409126484506009</v>
      </c>
      <c r="AF9" s="5"/>
      <c r="AG9" s="7">
        <f t="shared" si="7"/>
        <v>1</v>
      </c>
      <c r="AH9" s="7">
        <f t="shared" si="8"/>
        <v>0.9</v>
      </c>
      <c r="AI9" s="7">
        <f t="shared" si="9"/>
        <v>0.8</v>
      </c>
      <c r="AJ9" s="7">
        <f t="shared" si="10"/>
        <v>0.9</v>
      </c>
      <c r="AK9"/>
      <c r="AL9" s="5">
        <f>STDEV($AG$8:$AJ$16)</f>
        <v>0.27291416756398507</v>
      </c>
    </row>
    <row r="10" spans="1:38" x14ac:dyDescent="0.2">
      <c r="A10" s="2">
        <v>2</v>
      </c>
      <c r="B10" s="1">
        <v>3008</v>
      </c>
      <c r="C10" s="2">
        <v>13</v>
      </c>
      <c r="D10" s="2">
        <v>10</v>
      </c>
      <c r="E10" s="2">
        <v>9</v>
      </c>
      <c r="F10" s="2">
        <v>17</v>
      </c>
      <c r="G10" s="2">
        <v>9</v>
      </c>
      <c r="H10" s="2">
        <v>10</v>
      </c>
      <c r="I10" s="2">
        <v>19</v>
      </c>
      <c r="J10" s="2">
        <v>26</v>
      </c>
      <c r="K10" s="2">
        <v>13</v>
      </c>
      <c r="L10" s="2">
        <v>80</v>
      </c>
      <c r="N10" s="7">
        <f>C10/C$18</f>
        <v>0.5</v>
      </c>
      <c r="O10" s="7">
        <f>D10/D$18</f>
        <v>1</v>
      </c>
      <c r="P10" s="7">
        <f>E10/E$18</f>
        <v>0.9</v>
      </c>
      <c r="Q10" s="7">
        <f>F10/F$18</f>
        <v>0.85</v>
      </c>
      <c r="R10" s="7">
        <f>G10/G$18</f>
        <v>0.9</v>
      </c>
      <c r="S10" s="7">
        <f>H10/H$18</f>
        <v>1</v>
      </c>
      <c r="T10" s="7">
        <f>I10/I$18</f>
        <v>0.95</v>
      </c>
      <c r="U10" s="7">
        <f>J10/J$18</f>
        <v>1</v>
      </c>
      <c r="V10" s="7">
        <f>K10/K$18</f>
        <v>0.65</v>
      </c>
      <c r="W10" s="7">
        <f>L10/L$18</f>
        <v>0.898876404494382</v>
      </c>
      <c r="X10" s="4">
        <f t="shared" si="1"/>
        <v>0.86488764044943822</v>
      </c>
      <c r="Y10" s="4"/>
      <c r="Z10" s="7">
        <f t="shared" si="2"/>
        <v>0.5</v>
      </c>
      <c r="AA10" s="7">
        <f t="shared" si="3"/>
        <v>0.85</v>
      </c>
      <c r="AB10" s="7">
        <f t="shared" si="4"/>
        <v>0.95</v>
      </c>
      <c r="AC10" s="7">
        <f t="shared" si="5"/>
        <v>1</v>
      </c>
      <c r="AD10" s="7">
        <f t="shared" si="6"/>
        <v>0.898876404494382</v>
      </c>
      <c r="AE10" s="5">
        <f>COUNT($Z$8:$AD$16)</f>
        <v>45</v>
      </c>
      <c r="AF10" s="15"/>
      <c r="AG10" s="7">
        <f t="shared" si="7"/>
        <v>1</v>
      </c>
      <c r="AH10" s="7">
        <f t="shared" si="8"/>
        <v>0.9</v>
      </c>
      <c r="AI10" s="7">
        <f t="shared" si="9"/>
        <v>1</v>
      </c>
      <c r="AJ10" s="7">
        <f t="shared" si="10"/>
        <v>0.65</v>
      </c>
      <c r="AK10"/>
      <c r="AL10" s="15">
        <f>COUNT($AG$8:$AJ$16)</f>
        <v>36</v>
      </c>
    </row>
    <row r="11" spans="1:38" x14ac:dyDescent="0.2">
      <c r="A11" s="2">
        <v>2</v>
      </c>
      <c r="B11" s="1">
        <v>3852</v>
      </c>
      <c r="C11" s="2">
        <v>22</v>
      </c>
      <c r="D11" s="2">
        <v>10</v>
      </c>
      <c r="E11" s="2">
        <v>10</v>
      </c>
      <c r="F11" s="2">
        <v>19</v>
      </c>
      <c r="G11" s="2">
        <v>7</v>
      </c>
      <c r="H11" s="2">
        <v>10</v>
      </c>
      <c r="I11" s="2">
        <v>20</v>
      </c>
      <c r="J11" s="2">
        <v>26</v>
      </c>
      <c r="K11" s="2">
        <v>18</v>
      </c>
      <c r="L11" s="2">
        <v>89</v>
      </c>
      <c r="N11" s="7">
        <f>C11/C$18</f>
        <v>0.84615384615384615</v>
      </c>
      <c r="O11" s="7">
        <f>D11/D$18</f>
        <v>1</v>
      </c>
      <c r="P11" s="7">
        <f>E11/E$18</f>
        <v>1</v>
      </c>
      <c r="Q11" s="7">
        <f>F11/F$18</f>
        <v>0.95</v>
      </c>
      <c r="R11" s="7">
        <f>G11/G$18</f>
        <v>0.7</v>
      </c>
      <c r="S11" s="7">
        <f>H11/H$18</f>
        <v>1</v>
      </c>
      <c r="T11" s="7">
        <f>I11/I$18</f>
        <v>1</v>
      </c>
      <c r="U11" s="7">
        <f>J11/J$18</f>
        <v>1</v>
      </c>
      <c r="V11" s="7">
        <f>K11/K$18</f>
        <v>0.9</v>
      </c>
      <c r="W11" s="7">
        <f>L11/L$18</f>
        <v>1</v>
      </c>
      <c r="X11" s="4">
        <f t="shared" si="1"/>
        <v>0.93961538461538452</v>
      </c>
      <c r="Y11" s="4"/>
      <c r="Z11" s="7">
        <f t="shared" si="2"/>
        <v>0.84615384615384615</v>
      </c>
      <c r="AA11" s="7">
        <f t="shared" si="3"/>
        <v>0.95</v>
      </c>
      <c r="AB11" s="7">
        <f t="shared" si="4"/>
        <v>1</v>
      </c>
      <c r="AC11" s="7">
        <f t="shared" si="5"/>
        <v>1</v>
      </c>
      <c r="AD11" s="7">
        <f t="shared" si="6"/>
        <v>1</v>
      </c>
      <c r="AE11" s="2"/>
      <c r="AF11" s="2"/>
      <c r="AG11" s="7">
        <f t="shared" si="7"/>
        <v>1</v>
      </c>
      <c r="AH11" s="7">
        <f t="shared" si="8"/>
        <v>1</v>
      </c>
      <c r="AI11" s="7">
        <f t="shared" si="9"/>
        <v>1</v>
      </c>
      <c r="AJ11" s="7">
        <f t="shared" si="10"/>
        <v>0.9</v>
      </c>
      <c r="AK11"/>
      <c r="AL11" s="2"/>
    </row>
    <row r="12" spans="1:38" x14ac:dyDescent="0.2">
      <c r="A12" s="2">
        <v>2</v>
      </c>
      <c r="B12" s="1">
        <v>4945</v>
      </c>
      <c r="C12" s="2">
        <v>21</v>
      </c>
      <c r="D12" s="2">
        <v>8</v>
      </c>
      <c r="E12" s="2">
        <v>6</v>
      </c>
      <c r="F12" s="2">
        <v>19</v>
      </c>
      <c r="G12" s="2">
        <v>9</v>
      </c>
      <c r="H12" s="2">
        <v>7</v>
      </c>
      <c r="I12" s="2">
        <v>20</v>
      </c>
      <c r="J12" s="2">
        <v>22</v>
      </c>
      <c r="K12" s="2">
        <v>16</v>
      </c>
      <c r="L12" s="2">
        <v>88</v>
      </c>
      <c r="N12" s="7">
        <f>C12/C$18</f>
        <v>0.80769230769230771</v>
      </c>
      <c r="O12" s="7">
        <f>D12/D$18</f>
        <v>0.8</v>
      </c>
      <c r="P12" s="7">
        <f>E12/E$18</f>
        <v>0.6</v>
      </c>
      <c r="Q12" s="7">
        <f>F12/F$18</f>
        <v>0.95</v>
      </c>
      <c r="R12" s="7">
        <f>G12/G$18</f>
        <v>0.9</v>
      </c>
      <c r="S12" s="7">
        <f>H12/H$18</f>
        <v>0.7</v>
      </c>
      <c r="T12" s="7">
        <f>I12/I$18</f>
        <v>1</v>
      </c>
      <c r="U12" s="7">
        <f>J12/J$18</f>
        <v>0.84615384615384615</v>
      </c>
      <c r="V12" s="7">
        <f>K12/K$18</f>
        <v>0.8</v>
      </c>
      <c r="W12" s="7">
        <f>L12/L$18</f>
        <v>0.9887640449438202</v>
      </c>
      <c r="X12" s="4">
        <f t="shared" si="1"/>
        <v>0.83926101987899737</v>
      </c>
      <c r="Y12" s="4"/>
      <c r="Z12" s="7">
        <f t="shared" si="2"/>
        <v>0.80769230769230771</v>
      </c>
      <c r="AA12" s="7">
        <f t="shared" si="3"/>
        <v>0.95</v>
      </c>
      <c r="AB12" s="7">
        <f t="shared" si="4"/>
        <v>1</v>
      </c>
      <c r="AC12" s="7">
        <f t="shared" si="5"/>
        <v>0.84615384615384615</v>
      </c>
      <c r="AD12" s="7">
        <f t="shared" si="6"/>
        <v>0.9887640449438202</v>
      </c>
      <c r="AE12" s="2"/>
      <c r="AF12" s="2"/>
      <c r="AG12" s="7">
        <f t="shared" si="7"/>
        <v>0.8</v>
      </c>
      <c r="AH12" s="7">
        <f t="shared" si="8"/>
        <v>0.6</v>
      </c>
      <c r="AI12" s="7">
        <f t="shared" si="9"/>
        <v>0.7</v>
      </c>
      <c r="AJ12" s="7">
        <f t="shared" si="10"/>
        <v>0.8</v>
      </c>
      <c r="AK12"/>
      <c r="AL12" s="2"/>
    </row>
    <row r="13" spans="1:38" x14ac:dyDescent="0.2">
      <c r="A13" s="2">
        <v>2</v>
      </c>
      <c r="B13" s="1">
        <v>5004</v>
      </c>
      <c r="C13" s="2">
        <v>19</v>
      </c>
      <c r="D13" s="2">
        <v>9</v>
      </c>
      <c r="E13" s="2">
        <v>2</v>
      </c>
      <c r="F13" s="2">
        <v>16</v>
      </c>
      <c r="G13" s="2">
        <v>7</v>
      </c>
      <c r="H13" s="2">
        <v>7</v>
      </c>
      <c r="I13" s="2">
        <v>16</v>
      </c>
      <c r="J13" s="2">
        <v>2</v>
      </c>
      <c r="K13" s="2">
        <v>8</v>
      </c>
      <c r="L13" s="2">
        <v>47</v>
      </c>
      <c r="N13" s="7">
        <f>C13/C$18</f>
        <v>0.73076923076923073</v>
      </c>
      <c r="O13" s="7">
        <f>D13/D$18</f>
        <v>0.9</v>
      </c>
      <c r="P13" s="7">
        <f>E13/E$18</f>
        <v>0.2</v>
      </c>
      <c r="Q13" s="7">
        <f>F13/F$18</f>
        <v>0.8</v>
      </c>
      <c r="R13" s="7">
        <f>G13/G$18</f>
        <v>0.7</v>
      </c>
      <c r="S13" s="7">
        <f>H13/H$18</f>
        <v>0.7</v>
      </c>
      <c r="T13" s="7">
        <f>I13/I$18</f>
        <v>0.8</v>
      </c>
      <c r="U13" s="7">
        <f>J13/J$18</f>
        <v>7.6923076923076927E-2</v>
      </c>
      <c r="V13" s="7">
        <f>K13/K$18</f>
        <v>0.4</v>
      </c>
      <c r="W13" s="7">
        <f>L13/L$18</f>
        <v>0.5280898876404494</v>
      </c>
      <c r="X13" s="4">
        <f t="shared" si="1"/>
        <v>0.58357821953327571</v>
      </c>
      <c r="Y13" s="4"/>
      <c r="Z13" s="7">
        <f t="shared" si="2"/>
        <v>0.73076923076923073</v>
      </c>
      <c r="AA13" s="7">
        <f t="shared" si="3"/>
        <v>0.8</v>
      </c>
      <c r="AB13" s="7">
        <f t="shared" si="4"/>
        <v>0.8</v>
      </c>
      <c r="AC13" s="7">
        <f t="shared" si="5"/>
        <v>7.6923076923076927E-2</v>
      </c>
      <c r="AD13" s="7">
        <f t="shared" si="6"/>
        <v>0.5280898876404494</v>
      </c>
      <c r="AE13" s="2"/>
      <c r="AF13" s="2"/>
      <c r="AG13" s="7">
        <f t="shared" si="7"/>
        <v>0.9</v>
      </c>
      <c r="AH13" s="7">
        <f t="shared" si="8"/>
        <v>0.2</v>
      </c>
      <c r="AI13" s="7">
        <f t="shared" si="9"/>
        <v>0.7</v>
      </c>
      <c r="AJ13" s="7">
        <f t="shared" si="10"/>
        <v>0.4</v>
      </c>
      <c r="AK13"/>
      <c r="AL13" s="2"/>
    </row>
    <row r="14" spans="1:38" x14ac:dyDescent="0.2">
      <c r="A14" s="2">
        <v>2</v>
      </c>
      <c r="B14" s="1">
        <v>6252</v>
      </c>
      <c r="C14" s="2">
        <v>25</v>
      </c>
      <c r="D14" s="2">
        <v>10</v>
      </c>
      <c r="E14" s="2">
        <v>8</v>
      </c>
      <c r="F14" s="2">
        <v>2</v>
      </c>
      <c r="G14" s="2">
        <v>6</v>
      </c>
      <c r="H14" s="2">
        <v>10</v>
      </c>
      <c r="I14" s="2">
        <v>1</v>
      </c>
      <c r="J14" s="2">
        <v>9</v>
      </c>
      <c r="K14" s="2">
        <v>17</v>
      </c>
      <c r="L14" s="2">
        <v>69</v>
      </c>
      <c r="N14" s="7">
        <f>C14/C$18</f>
        <v>0.96153846153846156</v>
      </c>
      <c r="O14" s="7">
        <f>D14/D$18</f>
        <v>1</v>
      </c>
      <c r="P14" s="7">
        <f>E14/E$18</f>
        <v>0.8</v>
      </c>
      <c r="Q14" s="7">
        <f>F14/F$18</f>
        <v>0.1</v>
      </c>
      <c r="R14" s="7">
        <f>G14/G$18</f>
        <v>0.6</v>
      </c>
      <c r="S14" s="7">
        <f>H14/H$18</f>
        <v>1</v>
      </c>
      <c r="T14" s="7">
        <f>I14/I$18</f>
        <v>0.05</v>
      </c>
      <c r="U14" s="7">
        <f>J14/J$18</f>
        <v>0.34615384615384615</v>
      </c>
      <c r="V14" s="7">
        <f>K14/K$18</f>
        <v>0.85</v>
      </c>
      <c r="W14" s="7">
        <f>L14/L$18</f>
        <v>0.7752808988764045</v>
      </c>
      <c r="X14" s="4">
        <f t="shared" si="1"/>
        <v>0.64829732065687118</v>
      </c>
      <c r="Y14" s="4"/>
      <c r="Z14" s="7">
        <f t="shared" si="2"/>
        <v>0.96153846153846156</v>
      </c>
      <c r="AA14" s="7">
        <f t="shared" si="3"/>
        <v>0.1</v>
      </c>
      <c r="AB14" s="7">
        <f t="shared" si="4"/>
        <v>0.05</v>
      </c>
      <c r="AC14" s="7">
        <f t="shared" si="5"/>
        <v>0.34615384615384615</v>
      </c>
      <c r="AD14" s="7">
        <f t="shared" si="6"/>
        <v>0.7752808988764045</v>
      </c>
      <c r="AE14" s="2"/>
      <c r="AF14" s="2"/>
      <c r="AG14" s="7">
        <f t="shared" si="7"/>
        <v>1</v>
      </c>
      <c r="AH14" s="7">
        <f t="shared" si="8"/>
        <v>0.8</v>
      </c>
      <c r="AI14" s="7">
        <f t="shared" si="9"/>
        <v>1</v>
      </c>
      <c r="AJ14" s="7">
        <f t="shared" si="10"/>
        <v>0.85</v>
      </c>
      <c r="AK14"/>
      <c r="AL14" s="2"/>
    </row>
    <row r="15" spans="1:38" x14ac:dyDescent="0.2">
      <c r="A15" s="2">
        <v>2</v>
      </c>
      <c r="B15" s="1">
        <v>6804</v>
      </c>
      <c r="C15" s="2">
        <v>4</v>
      </c>
      <c r="D15" s="2">
        <v>10</v>
      </c>
      <c r="E15" s="2">
        <v>5</v>
      </c>
      <c r="F15" s="2">
        <v>2</v>
      </c>
      <c r="G15" s="2">
        <v>5</v>
      </c>
      <c r="H15" s="2">
        <v>9</v>
      </c>
      <c r="I15" s="2">
        <v>11</v>
      </c>
      <c r="J15" s="2">
        <v>10</v>
      </c>
      <c r="K15" s="2">
        <v>15</v>
      </c>
      <c r="L15" s="2">
        <v>59</v>
      </c>
      <c r="N15" s="7">
        <f>C15/C$18</f>
        <v>0.15384615384615385</v>
      </c>
      <c r="O15" s="7">
        <f>D15/D$18</f>
        <v>1</v>
      </c>
      <c r="P15" s="7">
        <f>E15/E$18</f>
        <v>0.5</v>
      </c>
      <c r="Q15" s="7">
        <f>F15/F$18</f>
        <v>0.1</v>
      </c>
      <c r="R15" s="7">
        <f>G15/G$18</f>
        <v>0.5</v>
      </c>
      <c r="S15" s="7">
        <f>H15/H$18</f>
        <v>0.9</v>
      </c>
      <c r="T15" s="7">
        <f>I15/I$18</f>
        <v>0.55000000000000004</v>
      </c>
      <c r="U15" s="7">
        <f>J15/J$18</f>
        <v>0.38461538461538464</v>
      </c>
      <c r="V15" s="7">
        <f>K15/K$18</f>
        <v>0.75</v>
      </c>
      <c r="W15" s="7">
        <f>L15/L$18</f>
        <v>0.6629213483146067</v>
      </c>
      <c r="X15" s="4">
        <f t="shared" si="1"/>
        <v>0.5501382886776145</v>
      </c>
      <c r="Y15" s="4"/>
      <c r="Z15" s="7">
        <f t="shared" si="2"/>
        <v>0.15384615384615385</v>
      </c>
      <c r="AA15" s="7">
        <f t="shared" si="3"/>
        <v>0.1</v>
      </c>
      <c r="AB15" s="7">
        <f t="shared" si="4"/>
        <v>0.55000000000000004</v>
      </c>
      <c r="AC15" s="7">
        <f t="shared" si="5"/>
        <v>0.38461538461538464</v>
      </c>
      <c r="AD15" s="7">
        <f t="shared" si="6"/>
        <v>0.6629213483146067</v>
      </c>
      <c r="AE15" s="2"/>
      <c r="AF15" s="2"/>
      <c r="AG15" s="7">
        <f t="shared" si="7"/>
        <v>1</v>
      </c>
      <c r="AH15" s="7">
        <f t="shared" si="8"/>
        <v>0.5</v>
      </c>
      <c r="AI15" s="7">
        <f t="shared" si="9"/>
        <v>0.9</v>
      </c>
      <c r="AJ15" s="7">
        <f t="shared" si="10"/>
        <v>0.75</v>
      </c>
      <c r="AK15"/>
      <c r="AL15" s="2"/>
    </row>
    <row r="16" spans="1:38" x14ac:dyDescent="0.2">
      <c r="A16" s="2">
        <v>2</v>
      </c>
      <c r="B16" s="1">
        <v>7250</v>
      </c>
      <c r="C16" s="2">
        <v>24</v>
      </c>
      <c r="D16" s="2">
        <v>10</v>
      </c>
      <c r="E16" s="2">
        <v>3</v>
      </c>
      <c r="F16" s="2">
        <v>8</v>
      </c>
      <c r="G16" s="2">
        <v>3</v>
      </c>
      <c r="H16" s="2">
        <v>3</v>
      </c>
      <c r="I16" s="2">
        <v>3</v>
      </c>
      <c r="J16" s="2">
        <v>3</v>
      </c>
      <c r="K16" s="2">
        <v>8</v>
      </c>
      <c r="L16" s="2">
        <v>26</v>
      </c>
      <c r="N16" s="7">
        <f>C16/C$18</f>
        <v>0.92307692307692313</v>
      </c>
      <c r="O16" s="7">
        <f>D16/D$18</f>
        <v>1</v>
      </c>
      <c r="P16" s="7">
        <f>E16/E$18</f>
        <v>0.3</v>
      </c>
      <c r="Q16" s="7">
        <f>F16/F$18</f>
        <v>0.4</v>
      </c>
      <c r="R16" s="7">
        <f>G16/G$18</f>
        <v>0.3</v>
      </c>
      <c r="S16" s="7">
        <f>H16/H$18</f>
        <v>0.3</v>
      </c>
      <c r="T16" s="7">
        <f>I16/I$18</f>
        <v>0.15</v>
      </c>
      <c r="U16" s="7">
        <f>J16/J$18</f>
        <v>0.11538461538461539</v>
      </c>
      <c r="V16" s="7">
        <f>K16/K$18</f>
        <v>0.4</v>
      </c>
      <c r="W16" s="7">
        <f>L16/L$18</f>
        <v>0.29213483146067415</v>
      </c>
      <c r="X16" s="4">
        <f t="shared" si="1"/>
        <v>0.41805963699222126</v>
      </c>
      <c r="Y16" s="4"/>
      <c r="Z16" s="7">
        <f t="shared" si="2"/>
        <v>0.92307692307692313</v>
      </c>
      <c r="AA16" s="7">
        <f t="shared" si="3"/>
        <v>0.4</v>
      </c>
      <c r="AB16" s="7">
        <f t="shared" si="4"/>
        <v>0.15</v>
      </c>
      <c r="AC16" s="7">
        <f t="shared" si="5"/>
        <v>0.11538461538461539</v>
      </c>
      <c r="AD16" s="7">
        <f t="shared" si="6"/>
        <v>0.29213483146067415</v>
      </c>
      <c r="AE16" s="2"/>
      <c r="AF16" s="2"/>
      <c r="AG16" s="7">
        <f t="shared" si="7"/>
        <v>1</v>
      </c>
      <c r="AH16" s="7">
        <f t="shared" si="8"/>
        <v>0.3</v>
      </c>
      <c r="AI16" s="7">
        <f t="shared" si="9"/>
        <v>0.3</v>
      </c>
      <c r="AJ16" s="7">
        <f t="shared" si="10"/>
        <v>0.4</v>
      </c>
      <c r="AK16"/>
      <c r="AL16" s="2"/>
    </row>
    <row r="17" spans="1:38" x14ac:dyDescent="0.2">
      <c r="AE17" s="2"/>
      <c r="AF17" s="2"/>
      <c r="AK17"/>
      <c r="AL17" s="2"/>
    </row>
    <row r="18" spans="1:38" x14ac:dyDescent="0.2">
      <c r="B18" s="2" t="s">
        <v>0</v>
      </c>
      <c r="C18" s="2">
        <v>26</v>
      </c>
      <c r="D18" s="2">
        <v>10</v>
      </c>
      <c r="E18" s="2">
        <v>10</v>
      </c>
      <c r="F18" s="2">
        <v>20</v>
      </c>
      <c r="G18" s="2">
        <v>10</v>
      </c>
      <c r="H18" s="2">
        <v>10</v>
      </c>
      <c r="I18" s="2">
        <v>20</v>
      </c>
      <c r="J18" s="2">
        <v>26</v>
      </c>
      <c r="K18" s="2">
        <v>20</v>
      </c>
      <c r="L18" s="2">
        <v>89</v>
      </c>
      <c r="AE18" s="2"/>
      <c r="AF18" s="2"/>
      <c r="AK18"/>
      <c r="AL18" s="2"/>
    </row>
    <row r="19" spans="1:38" x14ac:dyDescent="0.2">
      <c r="R19" s="4"/>
      <c r="S19" s="4"/>
      <c r="T19" s="4"/>
      <c r="AE19" s="2"/>
      <c r="AF19" s="2"/>
      <c r="AK19"/>
      <c r="AL19" s="2"/>
    </row>
    <row r="20" spans="1:38" x14ac:dyDescent="0.2">
      <c r="AE20" s="2"/>
      <c r="AF20" s="2"/>
      <c r="AK20"/>
      <c r="AL20" s="2"/>
    </row>
    <row r="21" spans="1:38" x14ac:dyDescent="0.2">
      <c r="C21" s="5">
        <f t="shared" ref="C21:L21" si="11">AVERAGE(C2:C16)</f>
        <v>20</v>
      </c>
      <c r="D21" s="5">
        <f t="shared" si="11"/>
        <v>8.1666666666666661</v>
      </c>
      <c r="E21" s="5">
        <f t="shared" si="11"/>
        <v>5.1333333333333337</v>
      </c>
      <c r="F21" s="5">
        <f t="shared" si="11"/>
        <v>12.466666666666667</v>
      </c>
      <c r="G21" s="5">
        <f t="shared" si="11"/>
        <v>4.9333333333333336</v>
      </c>
      <c r="H21" s="5">
        <f t="shared" si="11"/>
        <v>7.1333333333333337</v>
      </c>
      <c r="I21" s="5">
        <f t="shared" si="11"/>
        <v>13.4</v>
      </c>
      <c r="J21" s="5">
        <f t="shared" si="11"/>
        <v>11.8</v>
      </c>
      <c r="K21" s="5">
        <f t="shared" si="11"/>
        <v>12.266666666666667</v>
      </c>
      <c r="L21" s="5">
        <f t="shared" si="11"/>
        <v>56.6</v>
      </c>
      <c r="M21" s="5"/>
      <c r="N21" s="3">
        <f t="shared" ref="N21:W21" si="12">AVERAGE(N2:N16)</f>
        <v>0.76923076923076927</v>
      </c>
      <c r="O21" s="3">
        <f t="shared" si="12"/>
        <v>0.81666666666666665</v>
      </c>
      <c r="P21" s="3">
        <f t="shared" si="12"/>
        <v>0.51333333333333331</v>
      </c>
      <c r="Q21" s="3">
        <f t="shared" si="12"/>
        <v>0.62333333333333329</v>
      </c>
      <c r="R21" s="3">
        <f t="shared" si="12"/>
        <v>0.49333333333333329</v>
      </c>
      <c r="S21" s="3">
        <f t="shared" si="12"/>
        <v>0.71333333333333337</v>
      </c>
      <c r="T21" s="3">
        <f t="shared" si="12"/>
        <v>0.67000000000000015</v>
      </c>
      <c r="U21" s="3">
        <f t="shared" si="12"/>
        <v>0.45384615384615379</v>
      </c>
      <c r="V21" s="3">
        <f t="shared" si="12"/>
        <v>0.61333333333333351</v>
      </c>
      <c r="W21" s="3">
        <f t="shared" si="12"/>
        <v>0.6359550561797751</v>
      </c>
      <c r="AE21" s="2"/>
      <c r="AF21" s="2"/>
      <c r="AG21" s="3"/>
      <c r="AH21" s="3"/>
      <c r="AI21" s="3"/>
      <c r="AJ21" s="3"/>
      <c r="AK21"/>
      <c r="AL21" s="2"/>
    </row>
    <row r="22" spans="1:38" x14ac:dyDescent="0.2">
      <c r="AE22" s="2"/>
      <c r="AF22" s="2"/>
      <c r="AK22"/>
      <c r="AL22" s="2"/>
    </row>
    <row r="23" spans="1:38" x14ac:dyDescent="0.2">
      <c r="A23" s="6" t="str">
        <f>CONCATENATE("p = ",AG23)</f>
        <v>p = 0.0539678278770139</v>
      </c>
      <c r="Z23" s="2">
        <f>_xlfn.T.TEST(Z2:AD7,Z8:AD16,2,3)</f>
        <v>0.56439754574185452</v>
      </c>
      <c r="AG23" s="2">
        <f>_xlfn.T.TEST(AG2:AJ7,AG8:AJ16,2,3)</f>
        <v>5.3967827877013895E-2</v>
      </c>
    </row>
    <row r="24" spans="1:38" x14ac:dyDescent="0.2">
      <c r="A24" s="6" t="str">
        <f>CONCATENATE(IF(AG23&lt;0.05,"","not "),"statistically significant")</f>
        <v>not statistically significant</v>
      </c>
    </row>
    <row r="25" spans="1:38" x14ac:dyDescent="0.2">
      <c r="O25"/>
      <c r="AE25" s="2"/>
      <c r="AF25" s="2"/>
      <c r="AL25" s="2"/>
    </row>
    <row r="26" spans="1:38" x14ac:dyDescent="0.2">
      <c r="O26"/>
      <c r="AE26" s="2"/>
      <c r="AF26" s="2"/>
      <c r="AL26" s="2"/>
    </row>
  </sheetData>
  <sortState ref="A2:AL21">
    <sortCondition ref="A2:A21"/>
  </sortState>
  <dataConsolidate/>
  <conditionalFormatting sqref="AG2:AJ16 N2:W16">
    <cfRule type="colorScale" priority="9">
      <colorScale>
        <cfvo type="min"/>
        <cfvo type="max"/>
        <color rgb="FFF8696B"/>
        <color rgb="FFFCFCFF"/>
      </colorScale>
    </cfRule>
  </conditionalFormatting>
  <conditionalFormatting sqref="X2:Y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Z2:AD1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2017-07-18T22:48:08Z</dcterms:created>
  <dcterms:modified xsi:type="dcterms:W3CDTF">2017-08-14T23:34:05Z</dcterms:modified>
</cp:coreProperties>
</file>