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9hAX2JVTTyuBo+NBsVoaoVWtl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2KDGDw7O8/Zw/Fxf08EP+8hov5A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<sst xmlns="http://schemas.openxmlformats.org/spreadsheetml/2006/main" count="270" uniqueCount="161">
  <si>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</si>
  <si>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</si>
  <si>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2020- 2021</t>
  </si>
  <si>
    <t xml:space="preserve">Subject Code:    </t>
  </si>
  <si>
    <t>IT 105</t>
  </si>
  <si>
    <t xml:space="preserve">Subject Description:  </t>
  </si>
  <si>
    <t>Computer Programming 2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</si>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</sst>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Alignment="1" applyBorder="1" applyFont="1">
      <alignment readingOrder="0"/>
    </xf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4.0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36.75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4">
        <v>60.0</v>
      </c>
      <c r="L11" s="35">
        <v>60.0</v>
      </c>
      <c r="M11" s="37">
        <v>0.2</v>
      </c>
      <c r="N11" s="34">
        <v>2.0</v>
      </c>
      <c r="O11" s="38">
        <v>7.0</v>
      </c>
      <c r="P11" s="38">
        <f>I11/2</f>
        <v>100</v>
      </c>
      <c r="Q11" s="39">
        <v>0.15</v>
      </c>
      <c r="R11" s="34">
        <v>10.0</v>
      </c>
      <c r="S11" s="40">
        <v>0.05</v>
      </c>
      <c r="T11" s="34">
        <v>100.0</v>
      </c>
      <c r="U11" s="34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2.020100356E9</v>
      </c>
      <c r="D13" s="56" t="s">
        <v>26</v>
      </c>
      <c r="E13" s="57"/>
      <c r="F13" s="58">
        <f t="shared" ref="F13:F64" si="1">X13</f>
        <v>2.25</v>
      </c>
      <c r="G13" s="59">
        <v>117.0</v>
      </c>
      <c r="H13" s="60">
        <v>117.0</v>
      </c>
      <c r="I13" s="60">
        <v>105.0</v>
      </c>
      <c r="J13" s="61">
        <f t="shared" ref="J13:J64" si="2">SUM(G13:I13)/SUM($G$11:$I$11)*50+50</f>
        <v>88.52272727</v>
      </c>
      <c r="K13" s="60">
        <v>23.0</v>
      </c>
      <c r="L13" s="60">
        <v>22.0</v>
      </c>
      <c r="M13" s="62">
        <f t="shared" ref="M13:M64" si="3">SUM(K13:L13)/SUM($K$11:$L$11)*50+50</f>
        <v>68.75</v>
      </c>
      <c r="N13" s="60">
        <v>2.0</v>
      </c>
      <c r="O13" s="60">
        <v>7.0</v>
      </c>
      <c r="P13" s="60">
        <v>81.0</v>
      </c>
      <c r="Q13" s="63">
        <f t="shared" ref="Q13:Q64" si="4">SUM(N13:P13)/SUM($N$11:$P$11)*50+50</f>
        <v>91.28440367</v>
      </c>
      <c r="R13" s="60">
        <v>9.0</v>
      </c>
      <c r="S13" s="64">
        <f t="shared" ref="S13:S64" si="5">SUM(R13)/SUM($R$11)*50+50</f>
        <v>95</v>
      </c>
      <c r="T13" s="60">
        <v>73.0</v>
      </c>
      <c r="U13" s="60">
        <v>48.0</v>
      </c>
      <c r="V13" s="65">
        <f t="shared" ref="V13:V64" si="6">(T13/$T$11*50+50)*0.5+(U13/$U$11*50+50)*0.5</f>
        <v>80.25</v>
      </c>
      <c r="W13" s="66">
        <f t="shared" ref="W13:W64" si="7">(J13*0.3)+(M13*0.2)+(Q13*0.15)+(S13*0.05)+(V13*0.3)</f>
        <v>82.82447873</v>
      </c>
      <c r="X13" s="66">
        <f>VLOOKUP(W13,'Grade Range'!$A$2:$B$11,2)</f>
        <v>2.25</v>
      </c>
      <c r="Y13" s="66" t="str">
        <f t="shared" ref="Y13:Y6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67">
        <v>2.020117401E9</v>
      </c>
      <c r="D14" s="60" t="s">
        <v>27</v>
      </c>
      <c r="E14" s="57"/>
      <c r="F14" s="58">
        <f t="shared" si="1"/>
        <v>2.5</v>
      </c>
      <c r="G14" s="59">
        <v>86.0</v>
      </c>
      <c r="H14" s="60">
        <v>114.0</v>
      </c>
      <c r="I14" s="60">
        <v>181.0</v>
      </c>
      <c r="J14" s="61">
        <f t="shared" si="2"/>
        <v>93.29545455</v>
      </c>
      <c r="K14" s="60">
        <v>23.0</v>
      </c>
      <c r="L14" s="60">
        <v>27.0</v>
      </c>
      <c r="M14" s="62">
        <f t="shared" si="3"/>
        <v>70.83333333</v>
      </c>
      <c r="N14" s="60">
        <v>1.0</v>
      </c>
      <c r="O14" s="60">
        <v>2.0</v>
      </c>
      <c r="P14" s="60">
        <v>75.0</v>
      </c>
      <c r="Q14" s="63">
        <f t="shared" si="4"/>
        <v>85.77981651</v>
      </c>
      <c r="R14" s="60">
        <v>6.0</v>
      </c>
      <c r="S14" s="64">
        <f t="shared" si="5"/>
        <v>80</v>
      </c>
      <c r="T14" s="60">
        <v>31.0</v>
      </c>
      <c r="U14" s="60">
        <v>55.0</v>
      </c>
      <c r="V14" s="65">
        <f t="shared" si="6"/>
        <v>71.5</v>
      </c>
      <c r="W14" s="66">
        <f t="shared" si="7"/>
        <v>80.47227551</v>
      </c>
      <c r="X14" s="66">
        <f>VLOOKUP(W14,'Grade Range'!$A$2:$B$11,2)</f>
        <v>2.5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67">
        <v>2.020115523E9</v>
      </c>
      <c r="D15" s="60" t="s">
        <v>28</v>
      </c>
      <c r="E15" s="57"/>
      <c r="F15" s="58">
        <f t="shared" si="1"/>
        <v>1.75</v>
      </c>
      <c r="G15" s="59">
        <v>92.0</v>
      </c>
      <c r="H15" s="60">
        <v>91.0</v>
      </c>
      <c r="I15" s="60">
        <v>171.0</v>
      </c>
      <c r="J15" s="61">
        <f t="shared" si="2"/>
        <v>90.22727273</v>
      </c>
      <c r="K15" s="60">
        <v>58.0</v>
      </c>
      <c r="L15" s="60">
        <v>45.0</v>
      </c>
      <c r="M15" s="62">
        <f t="shared" si="3"/>
        <v>92.91666667</v>
      </c>
      <c r="N15" s="60">
        <v>2.0</v>
      </c>
      <c r="O15" s="60">
        <v>1.0</v>
      </c>
      <c r="P15" s="60">
        <v>89.0</v>
      </c>
      <c r="Q15" s="63">
        <f t="shared" si="4"/>
        <v>92.20183486</v>
      </c>
      <c r="R15" s="60">
        <v>2.0</v>
      </c>
      <c r="S15" s="64">
        <f t="shared" si="5"/>
        <v>60</v>
      </c>
      <c r="T15" s="60">
        <v>92.0</v>
      </c>
      <c r="U15" s="60">
        <v>53.0</v>
      </c>
      <c r="V15" s="65">
        <f t="shared" si="6"/>
        <v>86.25</v>
      </c>
      <c r="W15" s="66">
        <f t="shared" si="7"/>
        <v>88.35679038</v>
      </c>
      <c r="X15" s="66">
        <f>VLOOKUP(W15,'Grade Range'!$A$2:$B$11,2)</f>
        <v>1.75</v>
      </c>
      <c r="Y15" s="66" t="str">
        <f t="shared" si="8"/>
        <v>Passed</v>
      </c>
      <c r="Z15" s="66"/>
    </row>
    <row r="16" ht="12.0" customHeight="1">
      <c r="A16" s="53">
        <v>4.0</v>
      </c>
      <c r="B16" s="54" t="s">
        <v>25</v>
      </c>
      <c r="C16" s="67">
        <v>2.020101036E9</v>
      </c>
      <c r="D16" s="60" t="s">
        <v>29</v>
      </c>
      <c r="E16" s="57"/>
      <c r="F16" s="58">
        <f t="shared" si="1"/>
        <v>2</v>
      </c>
      <c r="G16" s="59">
        <v>110.0</v>
      </c>
      <c r="H16" s="60">
        <v>120.0</v>
      </c>
      <c r="I16" s="60">
        <v>146.0</v>
      </c>
      <c r="J16" s="61">
        <f t="shared" si="2"/>
        <v>92.72727273</v>
      </c>
      <c r="K16" s="60">
        <v>26.0</v>
      </c>
      <c r="L16" s="60">
        <v>26.0</v>
      </c>
      <c r="M16" s="62">
        <f t="shared" si="3"/>
        <v>71.66666667</v>
      </c>
      <c r="N16" s="60">
        <v>1.0</v>
      </c>
      <c r="O16" s="60">
        <v>4.0</v>
      </c>
      <c r="P16" s="60">
        <v>89.0</v>
      </c>
      <c r="Q16" s="63">
        <f t="shared" si="4"/>
        <v>93.11926606</v>
      </c>
      <c r="R16" s="60">
        <v>10.0</v>
      </c>
      <c r="S16" s="64">
        <f t="shared" si="5"/>
        <v>100</v>
      </c>
      <c r="T16" s="60">
        <v>62.0</v>
      </c>
      <c r="U16" s="60">
        <v>86.0</v>
      </c>
      <c r="V16" s="65">
        <f t="shared" si="6"/>
        <v>87</v>
      </c>
      <c r="W16" s="66">
        <f t="shared" si="7"/>
        <v>87.21940506</v>
      </c>
      <c r="X16" s="66">
        <f>VLOOKUP(W16,'Grade Range'!$A$2:$B$11,2)</f>
        <v>2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55">
        <v>2.020117291E9</v>
      </c>
      <c r="D17" s="56" t="s">
        <v>30</v>
      </c>
      <c r="E17" s="57"/>
      <c r="F17" s="58">
        <f t="shared" si="1"/>
        <v>2</v>
      </c>
      <c r="G17" s="59">
        <v>91.0</v>
      </c>
      <c r="H17" s="60">
        <v>113.0</v>
      </c>
      <c r="I17" s="60">
        <v>185.0</v>
      </c>
      <c r="J17" s="61">
        <f t="shared" si="2"/>
        <v>94.20454545</v>
      </c>
      <c r="K17" s="60">
        <v>39.0</v>
      </c>
      <c r="L17" s="60">
        <v>38.0</v>
      </c>
      <c r="M17" s="62">
        <f t="shared" si="3"/>
        <v>82.08333333</v>
      </c>
      <c r="N17" s="60">
        <v>2.0</v>
      </c>
      <c r="O17" s="60">
        <v>4.0</v>
      </c>
      <c r="P17" s="60">
        <v>87.0</v>
      </c>
      <c r="Q17" s="63">
        <f t="shared" si="4"/>
        <v>92.66055046</v>
      </c>
      <c r="R17" s="60">
        <v>6.0</v>
      </c>
      <c r="S17" s="64">
        <f t="shared" si="5"/>
        <v>80</v>
      </c>
      <c r="T17" s="60">
        <v>66.0</v>
      </c>
      <c r="U17" s="60">
        <v>47.0</v>
      </c>
      <c r="V17" s="65">
        <f t="shared" si="6"/>
        <v>78.25</v>
      </c>
      <c r="W17" s="66">
        <f t="shared" si="7"/>
        <v>86.05211287</v>
      </c>
      <c r="X17" s="66">
        <f>VLOOKUP(W17,'Grade Range'!$A$2:$B$11,2)</f>
        <v>2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2.020101614E9</v>
      </c>
      <c r="D18" s="56" t="s">
        <v>31</v>
      </c>
      <c r="E18" s="57"/>
      <c r="F18" s="58">
        <f t="shared" si="1"/>
        <v>2.25</v>
      </c>
      <c r="G18" s="59">
        <v>102.0</v>
      </c>
      <c r="H18" s="60">
        <v>99.0</v>
      </c>
      <c r="I18" s="60">
        <v>183.0</v>
      </c>
      <c r="J18" s="61">
        <f t="shared" si="2"/>
        <v>93.63636364</v>
      </c>
      <c r="K18" s="60">
        <v>44.0</v>
      </c>
      <c r="L18" s="60">
        <v>32.0</v>
      </c>
      <c r="M18" s="62">
        <f t="shared" si="3"/>
        <v>81.66666667</v>
      </c>
      <c r="N18" s="60">
        <v>1.0</v>
      </c>
      <c r="O18" s="60">
        <v>6.0</v>
      </c>
      <c r="P18" s="60">
        <v>85.0</v>
      </c>
      <c r="Q18" s="63">
        <f t="shared" si="4"/>
        <v>92.20183486</v>
      </c>
      <c r="R18" s="60">
        <v>5.0</v>
      </c>
      <c r="S18" s="64">
        <f t="shared" si="5"/>
        <v>75</v>
      </c>
      <c r="T18" s="60">
        <v>46.0</v>
      </c>
      <c r="U18" s="60">
        <v>51.0</v>
      </c>
      <c r="V18" s="65">
        <f t="shared" si="6"/>
        <v>74.25</v>
      </c>
      <c r="W18" s="66">
        <f t="shared" si="7"/>
        <v>84.27951765</v>
      </c>
      <c r="X18" s="66">
        <f>VLOOKUP(W18,'Grade Range'!$A$2:$B$11,2)</f>
        <v>2.25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67">
        <v>2.020115074E9</v>
      </c>
      <c r="D19" s="60" t="s">
        <v>32</v>
      </c>
      <c r="E19" s="57"/>
      <c r="F19" s="58">
        <f t="shared" si="1"/>
        <v>2.25</v>
      </c>
      <c r="G19" s="59">
        <v>118.0</v>
      </c>
      <c r="H19" s="60">
        <v>99.0</v>
      </c>
      <c r="I19" s="60">
        <v>110.0</v>
      </c>
      <c r="J19" s="61">
        <f t="shared" si="2"/>
        <v>87.15909091</v>
      </c>
      <c r="K19" s="60">
        <v>21.0</v>
      </c>
      <c r="L19" s="60">
        <v>40.0</v>
      </c>
      <c r="M19" s="62">
        <f t="shared" si="3"/>
        <v>75.41666667</v>
      </c>
      <c r="N19" s="60">
        <v>1.0</v>
      </c>
      <c r="O19" s="60">
        <v>1.0</v>
      </c>
      <c r="P19" s="60">
        <v>89.0</v>
      </c>
      <c r="Q19" s="63">
        <f t="shared" si="4"/>
        <v>91.74311927</v>
      </c>
      <c r="R19" s="60">
        <v>4.0</v>
      </c>
      <c r="S19" s="64">
        <f t="shared" si="5"/>
        <v>70</v>
      </c>
      <c r="T19" s="60">
        <v>88.0</v>
      </c>
      <c r="U19" s="60">
        <v>62.0</v>
      </c>
      <c r="V19" s="65">
        <f t="shared" si="6"/>
        <v>87.5</v>
      </c>
      <c r="W19" s="66">
        <f t="shared" si="7"/>
        <v>84.7425285</v>
      </c>
      <c r="X19" s="66">
        <f>VLOOKUP(W19,'Grade Range'!$A$2:$B$11,2)</f>
        <v>2.25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67">
        <v>2.020115156E9</v>
      </c>
      <c r="D20" s="60" t="s">
        <v>33</v>
      </c>
      <c r="E20" s="57"/>
      <c r="F20" s="58">
        <f t="shared" si="1"/>
        <v>2.25</v>
      </c>
      <c r="G20" s="59">
        <v>100.0</v>
      </c>
      <c r="H20" s="60">
        <v>110.0</v>
      </c>
      <c r="I20" s="60">
        <v>104.0</v>
      </c>
      <c r="J20" s="61">
        <f t="shared" si="2"/>
        <v>85.68181818</v>
      </c>
      <c r="K20" s="60">
        <v>35.0</v>
      </c>
      <c r="L20" s="60">
        <v>29.0</v>
      </c>
      <c r="M20" s="62">
        <f t="shared" si="3"/>
        <v>76.66666667</v>
      </c>
      <c r="N20" s="60">
        <v>1.0</v>
      </c>
      <c r="O20" s="60">
        <v>1.0</v>
      </c>
      <c r="P20" s="60">
        <v>82.0</v>
      </c>
      <c r="Q20" s="63">
        <f t="shared" si="4"/>
        <v>88.53211009</v>
      </c>
      <c r="R20" s="60">
        <v>4.0</v>
      </c>
      <c r="S20" s="64">
        <f t="shared" si="5"/>
        <v>70</v>
      </c>
      <c r="T20" s="60">
        <v>95.0</v>
      </c>
      <c r="U20" s="60">
        <v>67.0</v>
      </c>
      <c r="V20" s="65">
        <f t="shared" si="6"/>
        <v>90.5</v>
      </c>
      <c r="W20" s="66">
        <f t="shared" si="7"/>
        <v>84.9676953</v>
      </c>
      <c r="X20" s="66">
        <f>VLOOKUP(W20,'Grade Range'!$A$2:$B$11,2)</f>
        <v>2.25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67">
        <v>2.020115353E9</v>
      </c>
      <c r="D21" s="60" t="s">
        <v>34</v>
      </c>
      <c r="E21" s="57"/>
      <c r="F21" s="58">
        <f t="shared" si="1"/>
        <v>2</v>
      </c>
      <c r="G21" s="59">
        <v>85.0</v>
      </c>
      <c r="H21" s="60">
        <v>90.0</v>
      </c>
      <c r="I21" s="60">
        <v>136.0</v>
      </c>
      <c r="J21" s="61">
        <f t="shared" si="2"/>
        <v>85.34090909</v>
      </c>
      <c r="K21" s="60">
        <v>23.0</v>
      </c>
      <c r="L21" s="60">
        <v>46.0</v>
      </c>
      <c r="M21" s="62">
        <f t="shared" si="3"/>
        <v>78.75</v>
      </c>
      <c r="N21" s="60">
        <v>2.0</v>
      </c>
      <c r="O21" s="60">
        <v>6.0</v>
      </c>
      <c r="P21" s="60">
        <v>75.0</v>
      </c>
      <c r="Q21" s="63">
        <f t="shared" si="4"/>
        <v>88.0733945</v>
      </c>
      <c r="R21" s="60">
        <v>7.0</v>
      </c>
      <c r="S21" s="64">
        <f t="shared" si="5"/>
        <v>85</v>
      </c>
      <c r="T21" s="60">
        <v>77.0</v>
      </c>
      <c r="U21" s="60">
        <v>74.0</v>
      </c>
      <c r="V21" s="65">
        <f t="shared" si="6"/>
        <v>87.75</v>
      </c>
      <c r="W21" s="66">
        <f t="shared" si="7"/>
        <v>85.1382819</v>
      </c>
      <c r="X21" s="66">
        <f>VLOOKUP(W21,'Grade Range'!$A$2:$B$11,2)</f>
        <v>2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67">
        <v>2.020114905E9</v>
      </c>
      <c r="D22" s="60" t="s">
        <v>35</v>
      </c>
      <c r="E22" s="57"/>
      <c r="F22" s="58">
        <f t="shared" si="1"/>
        <v>2</v>
      </c>
      <c r="G22" s="59">
        <v>96.0</v>
      </c>
      <c r="H22" s="60">
        <v>115.0</v>
      </c>
      <c r="I22" s="60">
        <v>155.0</v>
      </c>
      <c r="J22" s="61">
        <f t="shared" si="2"/>
        <v>91.59090909</v>
      </c>
      <c r="K22" s="60">
        <v>31.0</v>
      </c>
      <c r="L22" s="60">
        <v>40.0</v>
      </c>
      <c r="M22" s="62">
        <f t="shared" si="3"/>
        <v>79.58333333</v>
      </c>
      <c r="N22" s="60">
        <v>2.0</v>
      </c>
      <c r="O22" s="60">
        <v>4.0</v>
      </c>
      <c r="P22" s="60">
        <v>91.0</v>
      </c>
      <c r="Q22" s="63">
        <f t="shared" si="4"/>
        <v>94.49541284</v>
      </c>
      <c r="R22" s="60">
        <v>5.0</v>
      </c>
      <c r="S22" s="64">
        <f t="shared" si="5"/>
        <v>75</v>
      </c>
      <c r="T22" s="60">
        <v>49.0</v>
      </c>
      <c r="U22" s="60">
        <v>97.0</v>
      </c>
      <c r="V22" s="65">
        <f t="shared" si="6"/>
        <v>86.5</v>
      </c>
      <c r="W22" s="66">
        <f t="shared" si="7"/>
        <v>87.26825132</v>
      </c>
      <c r="X22" s="66">
        <f>VLOOKUP(W22,'Grade Range'!$A$2:$B$11,2)</f>
        <v>2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67">
        <v>2.020115262E9</v>
      </c>
      <c r="D23" s="60" t="s">
        <v>36</v>
      </c>
      <c r="E23" s="57"/>
      <c r="F23" s="58">
        <f t="shared" si="1"/>
        <v>2</v>
      </c>
      <c r="G23" s="59">
        <v>82.0</v>
      </c>
      <c r="H23" s="60">
        <v>99.0</v>
      </c>
      <c r="I23" s="60">
        <v>132.0</v>
      </c>
      <c r="J23" s="61">
        <f t="shared" si="2"/>
        <v>85.56818182</v>
      </c>
      <c r="K23" s="60">
        <v>21.0</v>
      </c>
      <c r="L23" s="60">
        <v>50.0</v>
      </c>
      <c r="M23" s="62">
        <f t="shared" si="3"/>
        <v>79.58333333</v>
      </c>
      <c r="N23" s="60">
        <v>1.0</v>
      </c>
      <c r="O23" s="60">
        <v>1.0</v>
      </c>
      <c r="P23" s="60">
        <v>94.0</v>
      </c>
      <c r="Q23" s="63">
        <f t="shared" si="4"/>
        <v>94.03669725</v>
      </c>
      <c r="R23" s="60">
        <v>10.0</v>
      </c>
      <c r="S23" s="64">
        <f t="shared" si="5"/>
        <v>100</v>
      </c>
      <c r="T23" s="60">
        <v>51.0</v>
      </c>
      <c r="U23" s="60">
        <v>79.0</v>
      </c>
      <c r="V23" s="65">
        <f t="shared" si="6"/>
        <v>82.5</v>
      </c>
      <c r="W23" s="66">
        <f t="shared" si="7"/>
        <v>85.4426258</v>
      </c>
      <c r="X23" s="66">
        <f>VLOOKUP(W23,'Grade Range'!$A$2:$B$11,2)</f>
        <v>2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67">
        <v>2.02011747E9</v>
      </c>
      <c r="D24" s="60" t="s">
        <v>37</v>
      </c>
      <c r="E24" s="57"/>
      <c r="F24" s="58">
        <f t="shared" si="1"/>
        <v>1.75</v>
      </c>
      <c r="G24" s="59">
        <v>100.0</v>
      </c>
      <c r="H24" s="60">
        <v>99.0</v>
      </c>
      <c r="I24" s="60">
        <v>159.0</v>
      </c>
      <c r="J24" s="61">
        <f t="shared" si="2"/>
        <v>90.68181818</v>
      </c>
      <c r="K24" s="60">
        <v>21.0</v>
      </c>
      <c r="L24" s="60">
        <v>58.0</v>
      </c>
      <c r="M24" s="62">
        <f t="shared" si="3"/>
        <v>82.91666667</v>
      </c>
      <c r="N24" s="60">
        <v>1.0</v>
      </c>
      <c r="O24" s="60">
        <v>7.0</v>
      </c>
      <c r="P24" s="60">
        <v>93.0</v>
      </c>
      <c r="Q24" s="63">
        <f t="shared" si="4"/>
        <v>96.33027523</v>
      </c>
      <c r="R24" s="60">
        <v>9.0</v>
      </c>
      <c r="S24" s="64">
        <f t="shared" si="5"/>
        <v>95</v>
      </c>
      <c r="T24" s="60">
        <v>74.0</v>
      </c>
      <c r="U24" s="60">
        <v>83.0</v>
      </c>
      <c r="V24" s="65">
        <f t="shared" si="6"/>
        <v>89.25</v>
      </c>
      <c r="W24" s="66">
        <f t="shared" si="7"/>
        <v>89.76242007</v>
      </c>
      <c r="X24" s="66">
        <f>VLOOKUP(W24,'Grade Range'!$A$2:$B$11,2)</f>
        <v>1.75</v>
      </c>
      <c r="Y24" s="66" t="str">
        <f t="shared" si="8"/>
        <v>Passed</v>
      </c>
      <c r="Z24" s="66"/>
    </row>
    <row r="25" ht="12.0" customHeight="1">
      <c r="A25" s="53">
        <v>13.0</v>
      </c>
      <c r="B25" s="54" t="s">
        <v>25</v>
      </c>
      <c r="C25" s="67">
        <v>2.020115402E9</v>
      </c>
      <c r="D25" s="60" t="s">
        <v>38</v>
      </c>
      <c r="E25" s="57"/>
      <c r="F25" s="58">
        <f t="shared" si="1"/>
        <v>2.25</v>
      </c>
      <c r="G25" s="59">
        <v>88.0</v>
      </c>
      <c r="H25" s="60">
        <v>112.0</v>
      </c>
      <c r="I25" s="60">
        <v>128.0</v>
      </c>
      <c r="J25" s="61">
        <f t="shared" si="2"/>
        <v>87.27272727</v>
      </c>
      <c r="K25" s="60">
        <v>21.0</v>
      </c>
      <c r="L25" s="60">
        <v>49.0</v>
      </c>
      <c r="M25" s="62">
        <f t="shared" si="3"/>
        <v>79.16666667</v>
      </c>
      <c r="N25" s="60">
        <v>1.0</v>
      </c>
      <c r="O25" s="60">
        <v>2.0</v>
      </c>
      <c r="P25" s="60">
        <v>94.0</v>
      </c>
      <c r="Q25" s="63">
        <f t="shared" si="4"/>
        <v>94.49541284</v>
      </c>
      <c r="R25" s="60">
        <v>9.0</v>
      </c>
      <c r="S25" s="64">
        <f t="shared" si="5"/>
        <v>95</v>
      </c>
      <c r="T25" s="60">
        <v>76.0</v>
      </c>
      <c r="U25" s="60">
        <v>34.0</v>
      </c>
      <c r="V25" s="65">
        <f t="shared" si="6"/>
        <v>77.5</v>
      </c>
      <c r="W25" s="66">
        <f t="shared" si="7"/>
        <v>84.18946344</v>
      </c>
      <c r="X25" s="66">
        <f>VLOOKUP(W25,'Grade Range'!$A$2:$B$11,2)</f>
        <v>2.25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67">
        <v>2.020102237E9</v>
      </c>
      <c r="D26" s="60" t="s">
        <v>39</v>
      </c>
      <c r="E26" s="57"/>
      <c r="F26" s="58">
        <f t="shared" si="1"/>
        <v>1.5</v>
      </c>
      <c r="G26" s="59">
        <v>118.0</v>
      </c>
      <c r="H26" s="60">
        <v>119.0</v>
      </c>
      <c r="I26" s="60">
        <v>151.0</v>
      </c>
      <c r="J26" s="61">
        <f t="shared" si="2"/>
        <v>94.09090909</v>
      </c>
      <c r="K26" s="60">
        <v>48.0</v>
      </c>
      <c r="L26" s="60">
        <v>49.0</v>
      </c>
      <c r="M26" s="62">
        <f t="shared" si="3"/>
        <v>90.41666667</v>
      </c>
      <c r="N26" s="60">
        <v>2.0</v>
      </c>
      <c r="O26" s="60">
        <v>1.0</v>
      </c>
      <c r="P26" s="60">
        <v>76.0</v>
      </c>
      <c r="Q26" s="63">
        <f t="shared" si="4"/>
        <v>86.23853211</v>
      </c>
      <c r="R26" s="60">
        <v>10.0</v>
      </c>
      <c r="S26" s="64">
        <f t="shared" si="5"/>
        <v>100</v>
      </c>
      <c r="T26" s="60">
        <v>79.0</v>
      </c>
      <c r="U26" s="60">
        <v>85.0</v>
      </c>
      <c r="V26" s="65">
        <f t="shared" si="6"/>
        <v>91</v>
      </c>
      <c r="W26" s="66">
        <f t="shared" si="7"/>
        <v>91.54638588</v>
      </c>
      <c r="X26" s="66">
        <f>VLOOKUP(W26,'Grade Range'!$A$2:$B$11,2)</f>
        <v>1.5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67">
        <v>2.020115004E9</v>
      </c>
      <c r="D27" s="60" t="s">
        <v>40</v>
      </c>
      <c r="E27" s="57"/>
      <c r="F27" s="58">
        <f t="shared" si="1"/>
        <v>2</v>
      </c>
      <c r="G27" s="59">
        <v>96.0</v>
      </c>
      <c r="H27" s="60">
        <v>113.0</v>
      </c>
      <c r="I27" s="60">
        <v>106.0</v>
      </c>
      <c r="J27" s="61">
        <f t="shared" si="2"/>
        <v>85.79545455</v>
      </c>
      <c r="K27" s="60">
        <v>55.0</v>
      </c>
      <c r="L27" s="60">
        <v>48.0</v>
      </c>
      <c r="M27" s="62">
        <f t="shared" si="3"/>
        <v>92.91666667</v>
      </c>
      <c r="N27" s="60">
        <v>2.0</v>
      </c>
      <c r="O27" s="60">
        <v>1.0</v>
      </c>
      <c r="P27" s="60">
        <v>79.0</v>
      </c>
      <c r="Q27" s="63">
        <f t="shared" si="4"/>
        <v>87.6146789</v>
      </c>
      <c r="R27" s="60">
        <v>2.0</v>
      </c>
      <c r="S27" s="64">
        <f t="shared" si="5"/>
        <v>60</v>
      </c>
      <c r="T27" s="60">
        <v>52.0</v>
      </c>
      <c r="U27" s="60">
        <v>88.0</v>
      </c>
      <c r="V27" s="65">
        <f t="shared" si="6"/>
        <v>85</v>
      </c>
      <c r="W27" s="66">
        <f t="shared" si="7"/>
        <v>85.96417153</v>
      </c>
      <c r="X27" s="66">
        <f>VLOOKUP(W27,'Grade Range'!$A$2:$B$11,2)</f>
        <v>2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67">
        <v>2.020117628E9</v>
      </c>
      <c r="D28" s="60" t="s">
        <v>41</v>
      </c>
      <c r="E28" s="57"/>
      <c r="F28" s="58">
        <f t="shared" si="1"/>
        <v>1.75</v>
      </c>
      <c r="G28" s="59">
        <v>109.0</v>
      </c>
      <c r="H28" s="60">
        <v>100.0</v>
      </c>
      <c r="I28" s="60">
        <v>186.0</v>
      </c>
      <c r="J28" s="61">
        <f t="shared" si="2"/>
        <v>94.88636364</v>
      </c>
      <c r="K28" s="60">
        <v>53.0</v>
      </c>
      <c r="L28" s="60">
        <v>27.0</v>
      </c>
      <c r="M28" s="62">
        <f t="shared" si="3"/>
        <v>83.33333333</v>
      </c>
      <c r="N28" s="60">
        <v>2.0</v>
      </c>
      <c r="O28" s="60">
        <v>5.0</v>
      </c>
      <c r="P28" s="60">
        <v>70.0</v>
      </c>
      <c r="Q28" s="63">
        <f t="shared" si="4"/>
        <v>85.32110092</v>
      </c>
      <c r="R28" s="60">
        <v>10.0</v>
      </c>
      <c r="S28" s="64">
        <f t="shared" si="5"/>
        <v>100</v>
      </c>
      <c r="T28" s="60">
        <v>90.0</v>
      </c>
      <c r="U28" s="60">
        <v>61.0</v>
      </c>
      <c r="V28" s="65">
        <f t="shared" si="6"/>
        <v>87.75</v>
      </c>
      <c r="W28" s="66">
        <f t="shared" si="7"/>
        <v>89.2557409</v>
      </c>
      <c r="X28" s="66">
        <f>VLOOKUP(W28,'Grade Range'!$A$2:$B$11,2)</f>
        <v>1.75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67">
        <v>2.02011558E9</v>
      </c>
      <c r="D29" s="60" t="s">
        <v>42</v>
      </c>
      <c r="E29" s="57"/>
      <c r="F29" s="58">
        <f t="shared" si="1"/>
        <v>2</v>
      </c>
      <c r="G29" s="59">
        <v>105.0</v>
      </c>
      <c r="H29" s="60">
        <v>93.0</v>
      </c>
      <c r="I29" s="60">
        <v>100.0</v>
      </c>
      <c r="J29" s="61">
        <f t="shared" si="2"/>
        <v>83.86363636</v>
      </c>
      <c r="K29" s="60">
        <v>47.0</v>
      </c>
      <c r="L29" s="60">
        <v>49.0</v>
      </c>
      <c r="M29" s="62">
        <f t="shared" si="3"/>
        <v>90</v>
      </c>
      <c r="N29" s="60">
        <v>2.0</v>
      </c>
      <c r="O29" s="60">
        <v>6.0</v>
      </c>
      <c r="P29" s="60">
        <v>82.0</v>
      </c>
      <c r="Q29" s="63">
        <f t="shared" si="4"/>
        <v>91.28440367</v>
      </c>
      <c r="R29" s="60">
        <v>7.0</v>
      </c>
      <c r="S29" s="64">
        <f t="shared" si="5"/>
        <v>85</v>
      </c>
      <c r="T29" s="60">
        <v>67.0</v>
      </c>
      <c r="U29" s="60">
        <v>81.0</v>
      </c>
      <c r="V29" s="65">
        <f t="shared" si="6"/>
        <v>87</v>
      </c>
      <c r="W29" s="66">
        <f t="shared" si="7"/>
        <v>87.20175146</v>
      </c>
      <c r="X29" s="66">
        <f>VLOOKUP(W29,'Grade Range'!$A$2:$B$11,2)</f>
        <v>2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67">
        <v>2.020119182E9</v>
      </c>
      <c r="D30" s="60" t="s">
        <v>43</v>
      </c>
      <c r="E30" s="57"/>
      <c r="F30" s="58">
        <f t="shared" si="1"/>
        <v>2.25</v>
      </c>
      <c r="G30" s="59">
        <v>98.0</v>
      </c>
      <c r="H30" s="60">
        <v>105.0</v>
      </c>
      <c r="I30" s="60">
        <v>192.0</v>
      </c>
      <c r="J30" s="61">
        <f t="shared" si="2"/>
        <v>94.88636364</v>
      </c>
      <c r="K30" s="60">
        <v>34.0</v>
      </c>
      <c r="L30" s="60">
        <v>34.0</v>
      </c>
      <c r="M30" s="62">
        <f t="shared" si="3"/>
        <v>78.33333333</v>
      </c>
      <c r="N30" s="60">
        <v>1.0</v>
      </c>
      <c r="O30" s="60">
        <v>1.0</v>
      </c>
      <c r="P30" s="60">
        <v>100.0</v>
      </c>
      <c r="Q30" s="63">
        <f t="shared" si="4"/>
        <v>96.78899083</v>
      </c>
      <c r="R30" s="60">
        <v>8.0</v>
      </c>
      <c r="S30" s="64">
        <f t="shared" si="5"/>
        <v>90</v>
      </c>
      <c r="T30" s="60">
        <v>48.0</v>
      </c>
      <c r="U30" s="60">
        <v>41.0</v>
      </c>
      <c r="V30" s="65">
        <f t="shared" si="6"/>
        <v>72.25</v>
      </c>
      <c r="W30" s="66">
        <f t="shared" si="7"/>
        <v>84.82592438</v>
      </c>
      <c r="X30" s="66">
        <f>VLOOKUP(W30,'Grade Range'!$A$2:$B$11,2)</f>
        <v>2.25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67">
        <v>2.020115482E9</v>
      </c>
      <c r="D31" s="60" t="s">
        <v>44</v>
      </c>
      <c r="E31" s="57"/>
      <c r="F31" s="58">
        <f t="shared" si="1"/>
        <v>2</v>
      </c>
      <c r="G31" s="59">
        <v>120.0</v>
      </c>
      <c r="H31" s="60">
        <v>93.0</v>
      </c>
      <c r="I31" s="60">
        <v>182.0</v>
      </c>
      <c r="J31" s="61">
        <f t="shared" si="2"/>
        <v>94.88636364</v>
      </c>
      <c r="K31" s="60">
        <v>35.0</v>
      </c>
      <c r="L31" s="60">
        <v>48.0</v>
      </c>
      <c r="M31" s="62">
        <f t="shared" si="3"/>
        <v>84.58333333</v>
      </c>
      <c r="N31" s="60">
        <v>2.0</v>
      </c>
      <c r="O31" s="60">
        <v>6.0</v>
      </c>
      <c r="P31" s="60">
        <v>73.0</v>
      </c>
      <c r="Q31" s="63">
        <f t="shared" si="4"/>
        <v>87.1559633</v>
      </c>
      <c r="R31" s="60">
        <v>9.0</v>
      </c>
      <c r="S31" s="64">
        <f t="shared" si="5"/>
        <v>95</v>
      </c>
      <c r="T31" s="60">
        <v>65.0</v>
      </c>
      <c r="U31" s="60">
        <v>45.0</v>
      </c>
      <c r="V31" s="65">
        <f t="shared" si="6"/>
        <v>77.5</v>
      </c>
      <c r="W31" s="66">
        <f t="shared" si="7"/>
        <v>86.45597025</v>
      </c>
      <c r="X31" s="66">
        <f>VLOOKUP(W31,'Grade Range'!$A$2:$B$11,2)</f>
        <v>2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67">
        <v>2.020117212E9</v>
      </c>
      <c r="D32" s="60" t="s">
        <v>45</v>
      </c>
      <c r="E32" s="57"/>
      <c r="F32" s="58">
        <f t="shared" si="1"/>
        <v>2</v>
      </c>
      <c r="G32" s="59">
        <v>82.0</v>
      </c>
      <c r="H32" s="60">
        <v>116.0</v>
      </c>
      <c r="I32" s="60">
        <v>112.0</v>
      </c>
      <c r="J32" s="61">
        <f t="shared" si="2"/>
        <v>85.22727273</v>
      </c>
      <c r="K32" s="60">
        <v>48.0</v>
      </c>
      <c r="L32" s="60">
        <v>20.0</v>
      </c>
      <c r="M32" s="62">
        <f t="shared" si="3"/>
        <v>78.33333333</v>
      </c>
      <c r="N32" s="60">
        <v>1.0</v>
      </c>
      <c r="O32" s="60">
        <v>7.0</v>
      </c>
      <c r="P32" s="60">
        <v>77.0</v>
      </c>
      <c r="Q32" s="63">
        <f t="shared" si="4"/>
        <v>88.99082569</v>
      </c>
      <c r="R32" s="60">
        <v>7.0</v>
      </c>
      <c r="S32" s="64">
        <f t="shared" si="5"/>
        <v>85</v>
      </c>
      <c r="T32" s="60">
        <v>97.0</v>
      </c>
      <c r="U32" s="60">
        <v>84.0</v>
      </c>
      <c r="V32" s="65">
        <f t="shared" si="6"/>
        <v>95.25</v>
      </c>
      <c r="W32" s="66">
        <f t="shared" si="7"/>
        <v>87.40847234</v>
      </c>
      <c r="X32" s="66">
        <f>VLOOKUP(W32,'Grade Range'!$A$2:$B$11,2)</f>
        <v>2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67">
        <v>2.020100506E9</v>
      </c>
      <c r="D33" s="60" t="s">
        <v>46</v>
      </c>
      <c r="E33" s="57"/>
      <c r="F33" s="58">
        <f t="shared" si="1"/>
        <v>2</v>
      </c>
      <c r="G33" s="59">
        <v>82.0</v>
      </c>
      <c r="H33" s="60">
        <v>90.0</v>
      </c>
      <c r="I33" s="60">
        <v>177.0</v>
      </c>
      <c r="J33" s="61">
        <f t="shared" si="2"/>
        <v>89.65909091</v>
      </c>
      <c r="K33" s="60">
        <v>45.0</v>
      </c>
      <c r="L33" s="60">
        <v>33.0</v>
      </c>
      <c r="M33" s="62">
        <f t="shared" si="3"/>
        <v>82.5</v>
      </c>
      <c r="N33" s="60">
        <v>2.0</v>
      </c>
      <c r="O33" s="60">
        <v>6.0</v>
      </c>
      <c r="P33" s="60">
        <v>91.0</v>
      </c>
      <c r="Q33" s="63">
        <f t="shared" si="4"/>
        <v>95.41284404</v>
      </c>
      <c r="R33" s="60">
        <v>5.0</v>
      </c>
      <c r="S33" s="64">
        <f t="shared" si="5"/>
        <v>75</v>
      </c>
      <c r="T33" s="60">
        <v>58.0</v>
      </c>
      <c r="U33" s="60">
        <v>78.0</v>
      </c>
      <c r="V33" s="65">
        <f t="shared" si="6"/>
        <v>84</v>
      </c>
      <c r="W33" s="66">
        <f t="shared" si="7"/>
        <v>86.65965388</v>
      </c>
      <c r="X33" s="66">
        <f>VLOOKUP(W33,'Grade Range'!$A$2:$B$11,2)</f>
        <v>2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67">
        <v>2.020115457E9</v>
      </c>
      <c r="D34" s="60" t="s">
        <v>47</v>
      </c>
      <c r="E34" s="57"/>
      <c r="F34" s="58">
        <f t="shared" si="1"/>
        <v>2.25</v>
      </c>
      <c r="G34" s="59">
        <v>109.0</v>
      </c>
      <c r="H34" s="60">
        <v>118.0</v>
      </c>
      <c r="I34" s="60">
        <v>130.0</v>
      </c>
      <c r="J34" s="61">
        <f t="shared" si="2"/>
        <v>90.56818182</v>
      </c>
      <c r="K34" s="60">
        <v>21.0</v>
      </c>
      <c r="L34" s="60">
        <v>27.0</v>
      </c>
      <c r="M34" s="62">
        <f t="shared" si="3"/>
        <v>70</v>
      </c>
      <c r="N34" s="60">
        <v>1.0</v>
      </c>
      <c r="O34" s="60">
        <v>1.0</v>
      </c>
      <c r="P34" s="60">
        <v>98.0</v>
      </c>
      <c r="Q34" s="63">
        <f t="shared" si="4"/>
        <v>95.87155963</v>
      </c>
      <c r="R34" s="60">
        <v>3.0</v>
      </c>
      <c r="S34" s="64">
        <f t="shared" si="5"/>
        <v>65</v>
      </c>
      <c r="T34" s="60">
        <v>69.0</v>
      </c>
      <c r="U34" s="60">
        <v>71.0</v>
      </c>
      <c r="V34" s="65">
        <f t="shared" si="6"/>
        <v>85</v>
      </c>
      <c r="W34" s="66">
        <f t="shared" si="7"/>
        <v>84.30118849</v>
      </c>
      <c r="X34" s="66">
        <f>VLOOKUP(W34,'Grade Range'!$A$2:$B$11,2)</f>
        <v>2.25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67">
        <v>2.020115068E9</v>
      </c>
      <c r="D35" s="60" t="s">
        <v>48</v>
      </c>
      <c r="E35" s="57"/>
      <c r="F35" s="58">
        <f t="shared" si="1"/>
        <v>2.25</v>
      </c>
      <c r="G35" s="59">
        <v>101.0</v>
      </c>
      <c r="H35" s="60">
        <v>118.0</v>
      </c>
      <c r="I35" s="60">
        <v>139.0</v>
      </c>
      <c r="J35" s="61">
        <f t="shared" si="2"/>
        <v>90.68181818</v>
      </c>
      <c r="K35" s="60">
        <v>53.0</v>
      </c>
      <c r="L35" s="60">
        <v>21.0</v>
      </c>
      <c r="M35" s="62">
        <f t="shared" si="3"/>
        <v>80.83333333</v>
      </c>
      <c r="N35" s="60">
        <v>2.0</v>
      </c>
      <c r="O35" s="60">
        <v>2.0</v>
      </c>
      <c r="P35" s="60">
        <v>73.0</v>
      </c>
      <c r="Q35" s="63">
        <f t="shared" si="4"/>
        <v>85.32110092</v>
      </c>
      <c r="R35" s="60">
        <v>5.0</v>
      </c>
      <c r="S35" s="64">
        <f t="shared" si="5"/>
        <v>75</v>
      </c>
      <c r="T35" s="60">
        <v>63.0</v>
      </c>
      <c r="U35" s="60">
        <v>60.0</v>
      </c>
      <c r="V35" s="65">
        <f t="shared" si="6"/>
        <v>80.75</v>
      </c>
      <c r="W35" s="66">
        <f t="shared" si="7"/>
        <v>84.14437726</v>
      </c>
      <c r="X35" s="66">
        <f>VLOOKUP(W35,'Grade Range'!$A$2:$B$11,2)</f>
        <v>2.25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67">
        <v>2.020117912E9</v>
      </c>
      <c r="D36" s="60" t="s">
        <v>49</v>
      </c>
      <c r="E36" s="57"/>
      <c r="F36" s="58">
        <f t="shared" si="1"/>
        <v>2.25</v>
      </c>
      <c r="G36" s="59">
        <v>88.0</v>
      </c>
      <c r="H36" s="60">
        <v>103.0</v>
      </c>
      <c r="I36" s="60">
        <v>138.0</v>
      </c>
      <c r="J36" s="61">
        <f t="shared" si="2"/>
        <v>87.38636364</v>
      </c>
      <c r="K36" s="60">
        <v>23.0</v>
      </c>
      <c r="L36" s="60">
        <v>20.0</v>
      </c>
      <c r="M36" s="62">
        <f t="shared" si="3"/>
        <v>67.91666667</v>
      </c>
      <c r="N36" s="60">
        <v>2.0</v>
      </c>
      <c r="O36" s="60">
        <v>4.0</v>
      </c>
      <c r="P36" s="60">
        <v>93.0</v>
      </c>
      <c r="Q36" s="63">
        <f t="shared" si="4"/>
        <v>95.41284404</v>
      </c>
      <c r="R36" s="60">
        <v>4.0</v>
      </c>
      <c r="S36" s="64">
        <f t="shared" si="5"/>
        <v>70</v>
      </c>
      <c r="T36" s="60">
        <v>64.0</v>
      </c>
      <c r="U36" s="60">
        <v>92.0</v>
      </c>
      <c r="V36" s="65">
        <f t="shared" si="6"/>
        <v>89</v>
      </c>
      <c r="W36" s="66">
        <f t="shared" si="7"/>
        <v>84.31116903</v>
      </c>
      <c r="X36" s="66">
        <f>VLOOKUP(W36,'Grade Range'!$A$2:$B$11,2)</f>
        <v>2.25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67">
        <v>2.02011526E9</v>
      </c>
      <c r="D37" s="60" t="s">
        <v>50</v>
      </c>
      <c r="E37" s="57"/>
      <c r="F37" s="58">
        <f t="shared" si="1"/>
        <v>1.75</v>
      </c>
      <c r="G37" s="59">
        <v>111.0</v>
      </c>
      <c r="H37" s="60">
        <v>114.0</v>
      </c>
      <c r="I37" s="60">
        <v>160.0</v>
      </c>
      <c r="J37" s="61">
        <f t="shared" si="2"/>
        <v>93.75</v>
      </c>
      <c r="K37" s="60">
        <v>56.0</v>
      </c>
      <c r="L37" s="60">
        <v>29.0</v>
      </c>
      <c r="M37" s="62">
        <f t="shared" si="3"/>
        <v>85.41666667</v>
      </c>
      <c r="N37" s="60">
        <v>1.0</v>
      </c>
      <c r="O37" s="60">
        <v>1.0</v>
      </c>
      <c r="P37" s="60">
        <v>98.0</v>
      </c>
      <c r="Q37" s="63">
        <f t="shared" si="4"/>
        <v>95.87155963</v>
      </c>
      <c r="R37" s="60">
        <v>5.0</v>
      </c>
      <c r="S37" s="64">
        <f t="shared" si="5"/>
        <v>75</v>
      </c>
      <c r="T37" s="60">
        <v>72.0</v>
      </c>
      <c r="U37" s="60">
        <v>70.0</v>
      </c>
      <c r="V37" s="65">
        <f t="shared" si="6"/>
        <v>85.5</v>
      </c>
      <c r="W37" s="66">
        <f t="shared" si="7"/>
        <v>88.98906728</v>
      </c>
      <c r="X37" s="66">
        <f>VLOOKUP(W37,'Grade Range'!$A$2:$B$11,2)</f>
        <v>1.75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67">
        <v>2.020115492E9</v>
      </c>
      <c r="D38" s="60" t="s">
        <v>51</v>
      </c>
      <c r="E38" s="57"/>
      <c r="F38" s="58">
        <f t="shared" si="1"/>
        <v>2.5</v>
      </c>
      <c r="G38" s="59">
        <v>101.0</v>
      </c>
      <c r="H38" s="60">
        <v>94.0</v>
      </c>
      <c r="I38" s="60">
        <v>116.0</v>
      </c>
      <c r="J38" s="61">
        <f t="shared" si="2"/>
        <v>85.34090909</v>
      </c>
      <c r="K38" s="60">
        <v>25.0</v>
      </c>
      <c r="L38" s="60">
        <v>49.0</v>
      </c>
      <c r="M38" s="62">
        <f t="shared" si="3"/>
        <v>80.83333333</v>
      </c>
      <c r="N38" s="60">
        <v>1.0</v>
      </c>
      <c r="O38" s="60">
        <v>3.0</v>
      </c>
      <c r="P38" s="60">
        <v>79.0</v>
      </c>
      <c r="Q38" s="63">
        <f t="shared" si="4"/>
        <v>88.0733945</v>
      </c>
      <c r="R38" s="60">
        <v>3.0</v>
      </c>
      <c r="S38" s="64">
        <f t="shared" si="5"/>
        <v>65</v>
      </c>
      <c r="T38" s="60">
        <v>36.0</v>
      </c>
      <c r="U38" s="60">
        <v>75.0</v>
      </c>
      <c r="V38" s="65">
        <f t="shared" si="6"/>
        <v>77.75</v>
      </c>
      <c r="W38" s="66">
        <f t="shared" si="7"/>
        <v>81.55494857</v>
      </c>
      <c r="X38" s="66">
        <f>VLOOKUP(W38,'Grade Range'!$A$2:$B$11,2)</f>
        <v>2.5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67">
        <v>2.020115432E9</v>
      </c>
      <c r="D39" s="60" t="s">
        <v>52</v>
      </c>
      <c r="E39" s="57"/>
      <c r="F39" s="58">
        <f t="shared" si="1"/>
        <v>2</v>
      </c>
      <c r="G39" s="59">
        <v>110.0</v>
      </c>
      <c r="H39" s="60">
        <v>112.0</v>
      </c>
      <c r="I39" s="60">
        <v>98.0</v>
      </c>
      <c r="J39" s="61">
        <f t="shared" si="2"/>
        <v>86.36363636</v>
      </c>
      <c r="K39" s="60">
        <v>30.0</v>
      </c>
      <c r="L39" s="60">
        <v>37.0</v>
      </c>
      <c r="M39" s="62">
        <f t="shared" si="3"/>
        <v>77.91666667</v>
      </c>
      <c r="N39" s="60">
        <v>1.0</v>
      </c>
      <c r="O39" s="60">
        <v>4.0</v>
      </c>
      <c r="P39" s="60">
        <v>70.0</v>
      </c>
      <c r="Q39" s="63">
        <f t="shared" si="4"/>
        <v>84.40366972</v>
      </c>
      <c r="R39" s="60">
        <v>6.0</v>
      </c>
      <c r="S39" s="64">
        <f t="shared" si="5"/>
        <v>80</v>
      </c>
      <c r="T39" s="60">
        <v>86.0</v>
      </c>
      <c r="U39" s="60">
        <v>77.0</v>
      </c>
      <c r="V39" s="65">
        <f t="shared" si="6"/>
        <v>90.75</v>
      </c>
      <c r="W39" s="66">
        <f t="shared" si="7"/>
        <v>85.3779747</v>
      </c>
      <c r="X39" s="66">
        <f>VLOOKUP(W39,'Grade Range'!$A$2:$B$11,2)</f>
        <v>2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67">
        <v>2.020115315E9</v>
      </c>
      <c r="D40" s="60" t="s">
        <v>53</v>
      </c>
      <c r="E40" s="57"/>
      <c r="F40" s="58">
        <f t="shared" si="1"/>
        <v>2.25</v>
      </c>
      <c r="G40" s="59">
        <v>112.0</v>
      </c>
      <c r="H40" s="60">
        <v>110.0</v>
      </c>
      <c r="I40" s="60">
        <v>102.0</v>
      </c>
      <c r="J40" s="61">
        <f t="shared" si="2"/>
        <v>86.81818182</v>
      </c>
      <c r="K40" s="60">
        <v>39.0</v>
      </c>
      <c r="L40" s="60">
        <v>42.0</v>
      </c>
      <c r="M40" s="62">
        <f t="shared" si="3"/>
        <v>83.75</v>
      </c>
      <c r="N40" s="60">
        <v>1.0</v>
      </c>
      <c r="O40" s="60">
        <v>1.0</v>
      </c>
      <c r="P40" s="60">
        <v>84.0</v>
      </c>
      <c r="Q40" s="63">
        <f t="shared" si="4"/>
        <v>89.44954128</v>
      </c>
      <c r="R40" s="60">
        <v>9.0</v>
      </c>
      <c r="S40" s="64">
        <f t="shared" si="5"/>
        <v>95</v>
      </c>
      <c r="T40" s="60">
        <v>54.0</v>
      </c>
      <c r="U40" s="60">
        <v>52.0</v>
      </c>
      <c r="V40" s="65">
        <f t="shared" si="6"/>
        <v>76.5</v>
      </c>
      <c r="W40" s="66">
        <f t="shared" si="7"/>
        <v>83.91288574</v>
      </c>
      <c r="X40" s="66">
        <f>VLOOKUP(W40,'Grade Range'!$A$2:$B$11,2)</f>
        <v>2.25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67">
        <v>2.020100748E9</v>
      </c>
      <c r="D41" s="60" t="s">
        <v>54</v>
      </c>
      <c r="E41" s="57"/>
      <c r="F41" s="58">
        <f t="shared" si="1"/>
        <v>2.75</v>
      </c>
      <c r="G41" s="59">
        <v>117.0</v>
      </c>
      <c r="H41" s="60">
        <v>108.0</v>
      </c>
      <c r="I41" s="60">
        <v>119.0</v>
      </c>
      <c r="J41" s="61">
        <f t="shared" si="2"/>
        <v>89.09090909</v>
      </c>
      <c r="K41" s="60">
        <v>23.0</v>
      </c>
      <c r="L41" s="60">
        <v>20.0</v>
      </c>
      <c r="M41" s="62">
        <f t="shared" si="3"/>
        <v>67.91666667</v>
      </c>
      <c r="N41" s="60">
        <v>1.0</v>
      </c>
      <c r="O41" s="60">
        <v>4.0</v>
      </c>
      <c r="P41" s="60">
        <v>70.0</v>
      </c>
      <c r="Q41" s="63">
        <f t="shared" si="4"/>
        <v>84.40366972</v>
      </c>
      <c r="R41" s="60">
        <v>4.0</v>
      </c>
      <c r="S41" s="64">
        <f t="shared" si="5"/>
        <v>70</v>
      </c>
      <c r="T41" s="60">
        <v>45.0</v>
      </c>
      <c r="U41" s="60">
        <v>46.0</v>
      </c>
      <c r="V41" s="65">
        <f t="shared" si="6"/>
        <v>72.75</v>
      </c>
      <c r="W41" s="66">
        <f t="shared" si="7"/>
        <v>78.29615652</v>
      </c>
      <c r="X41" s="66">
        <f>VLOOKUP(W41,'Grade Range'!$A$2:$B$11,2)</f>
        <v>2.75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67">
        <v>2.020115336E9</v>
      </c>
      <c r="D42" s="60" t="s">
        <v>55</v>
      </c>
      <c r="E42" s="57"/>
      <c r="F42" s="58">
        <f t="shared" si="1"/>
        <v>2</v>
      </c>
      <c r="G42" s="59">
        <v>120.0</v>
      </c>
      <c r="H42" s="60">
        <v>109.0</v>
      </c>
      <c r="I42" s="60">
        <v>90.0</v>
      </c>
      <c r="J42" s="61">
        <f t="shared" si="2"/>
        <v>86.25</v>
      </c>
      <c r="K42" s="60">
        <v>52.0</v>
      </c>
      <c r="L42" s="60">
        <v>54.0</v>
      </c>
      <c r="M42" s="62">
        <f t="shared" si="3"/>
        <v>94.16666667</v>
      </c>
      <c r="N42" s="60">
        <v>1.0</v>
      </c>
      <c r="O42" s="60">
        <v>7.0</v>
      </c>
      <c r="P42" s="60">
        <v>72.0</v>
      </c>
      <c r="Q42" s="63">
        <f t="shared" si="4"/>
        <v>86.69724771</v>
      </c>
      <c r="R42" s="60">
        <v>3.0</v>
      </c>
      <c r="S42" s="64">
        <f t="shared" si="5"/>
        <v>65</v>
      </c>
      <c r="T42" s="60">
        <v>93.0</v>
      </c>
      <c r="U42" s="60">
        <v>30.0</v>
      </c>
      <c r="V42" s="65">
        <f t="shared" si="6"/>
        <v>80.75</v>
      </c>
      <c r="W42" s="66">
        <f t="shared" si="7"/>
        <v>85.18792049</v>
      </c>
      <c r="X42" s="66">
        <f>VLOOKUP(W42,'Grade Range'!$A$2:$B$11,2)</f>
        <v>2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67">
        <v>2.0201007E9</v>
      </c>
      <c r="D43" s="60" t="s">
        <v>56</v>
      </c>
      <c r="E43" s="57"/>
      <c r="F43" s="58">
        <f t="shared" si="1"/>
        <v>2.5</v>
      </c>
      <c r="G43" s="59">
        <v>113.0</v>
      </c>
      <c r="H43" s="60">
        <v>117.0</v>
      </c>
      <c r="I43" s="60">
        <v>126.0</v>
      </c>
      <c r="J43" s="61">
        <f t="shared" si="2"/>
        <v>90.45454545</v>
      </c>
      <c r="K43" s="60">
        <v>31.0</v>
      </c>
      <c r="L43" s="60">
        <v>43.0</v>
      </c>
      <c r="M43" s="62">
        <f t="shared" si="3"/>
        <v>80.83333333</v>
      </c>
      <c r="N43" s="60">
        <v>2.0</v>
      </c>
      <c r="O43" s="60">
        <v>5.0</v>
      </c>
      <c r="P43" s="60">
        <v>93.0</v>
      </c>
      <c r="Q43" s="63">
        <f t="shared" si="4"/>
        <v>95.87155963</v>
      </c>
      <c r="R43" s="60">
        <v>4.0</v>
      </c>
      <c r="S43" s="64">
        <f t="shared" si="5"/>
        <v>70</v>
      </c>
      <c r="T43" s="60">
        <v>32.0</v>
      </c>
      <c r="U43" s="60">
        <v>42.0</v>
      </c>
      <c r="V43" s="65">
        <f t="shared" si="6"/>
        <v>68.5</v>
      </c>
      <c r="W43" s="66">
        <f t="shared" si="7"/>
        <v>81.73376425</v>
      </c>
      <c r="X43" s="66">
        <f>VLOOKUP(W43,'Grade Range'!$A$2:$B$11,2)</f>
        <v>2.5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67">
        <v>2.020115243E9</v>
      </c>
      <c r="D44" s="60" t="s">
        <v>57</v>
      </c>
      <c r="E44" s="57"/>
      <c r="F44" s="58">
        <f t="shared" si="1"/>
        <v>2.25</v>
      </c>
      <c r="G44" s="59">
        <v>94.0</v>
      </c>
      <c r="H44" s="60">
        <v>97.0</v>
      </c>
      <c r="I44" s="60">
        <v>140.0</v>
      </c>
      <c r="J44" s="61">
        <f t="shared" si="2"/>
        <v>87.61363636</v>
      </c>
      <c r="K44" s="60">
        <v>47.0</v>
      </c>
      <c r="L44" s="60">
        <v>27.0</v>
      </c>
      <c r="M44" s="62">
        <f t="shared" si="3"/>
        <v>80.83333333</v>
      </c>
      <c r="N44" s="60">
        <v>1.0</v>
      </c>
      <c r="O44" s="60">
        <v>4.0</v>
      </c>
      <c r="P44" s="60">
        <v>88.0</v>
      </c>
      <c r="Q44" s="63">
        <f t="shared" si="4"/>
        <v>92.66055046</v>
      </c>
      <c r="R44" s="60">
        <v>7.0</v>
      </c>
      <c r="S44" s="64">
        <f t="shared" si="5"/>
        <v>85</v>
      </c>
      <c r="T44" s="60">
        <v>84.0</v>
      </c>
      <c r="U44" s="60">
        <v>33.0</v>
      </c>
      <c r="V44" s="65">
        <f t="shared" si="6"/>
        <v>79.25</v>
      </c>
      <c r="W44" s="66">
        <f t="shared" si="7"/>
        <v>84.37484014</v>
      </c>
      <c r="X44" s="66">
        <f>VLOOKUP(W44,'Grade Range'!$A$2:$B$11,2)</f>
        <v>2.25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67">
        <v>2.020114941E9</v>
      </c>
      <c r="D45" s="60" t="s">
        <v>58</v>
      </c>
      <c r="E45" s="57"/>
      <c r="F45" s="58">
        <f t="shared" si="1"/>
        <v>1.5</v>
      </c>
      <c r="G45" s="59">
        <v>113.0</v>
      </c>
      <c r="H45" s="60">
        <v>101.0</v>
      </c>
      <c r="I45" s="60">
        <v>178.0</v>
      </c>
      <c r="J45" s="61">
        <f t="shared" si="2"/>
        <v>94.54545455</v>
      </c>
      <c r="K45" s="60">
        <v>26.0</v>
      </c>
      <c r="L45" s="60">
        <v>45.0</v>
      </c>
      <c r="M45" s="62">
        <f t="shared" si="3"/>
        <v>79.58333333</v>
      </c>
      <c r="N45" s="60">
        <v>1.0</v>
      </c>
      <c r="O45" s="60">
        <v>6.0</v>
      </c>
      <c r="P45" s="60">
        <v>93.0</v>
      </c>
      <c r="Q45" s="63">
        <f t="shared" si="4"/>
        <v>95.87155963</v>
      </c>
      <c r="R45" s="60">
        <v>7.0</v>
      </c>
      <c r="S45" s="64">
        <f t="shared" si="5"/>
        <v>85</v>
      </c>
      <c r="T45" s="60">
        <v>89.0</v>
      </c>
      <c r="U45" s="60">
        <v>90.0</v>
      </c>
      <c r="V45" s="65">
        <f t="shared" si="6"/>
        <v>94.75</v>
      </c>
      <c r="W45" s="66">
        <f t="shared" si="7"/>
        <v>91.33603698</v>
      </c>
      <c r="X45" s="66">
        <f>VLOOKUP(W45,'Grade Range'!$A$2:$B$11,2)</f>
        <v>1.5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67">
        <v>2.020115173E9</v>
      </c>
      <c r="D46" s="60" t="s">
        <v>59</v>
      </c>
      <c r="E46" s="57"/>
      <c r="F46" s="58">
        <f t="shared" si="1"/>
        <v>2.25</v>
      </c>
      <c r="G46" s="59">
        <v>88.0</v>
      </c>
      <c r="H46" s="60">
        <v>111.0</v>
      </c>
      <c r="I46" s="60">
        <v>142.0</v>
      </c>
      <c r="J46" s="61">
        <f t="shared" si="2"/>
        <v>88.75</v>
      </c>
      <c r="K46" s="60">
        <v>37.0</v>
      </c>
      <c r="L46" s="60">
        <v>33.0</v>
      </c>
      <c r="M46" s="62">
        <f t="shared" si="3"/>
        <v>79.16666667</v>
      </c>
      <c r="N46" s="60">
        <v>2.0</v>
      </c>
      <c r="O46" s="60">
        <v>6.0</v>
      </c>
      <c r="P46" s="60">
        <v>72.0</v>
      </c>
      <c r="Q46" s="63">
        <f t="shared" si="4"/>
        <v>86.69724771</v>
      </c>
      <c r="R46" s="60">
        <v>4.0</v>
      </c>
      <c r="S46" s="64">
        <f t="shared" si="5"/>
        <v>70</v>
      </c>
      <c r="T46" s="60">
        <v>57.0</v>
      </c>
      <c r="U46" s="60">
        <v>76.0</v>
      </c>
      <c r="V46" s="65">
        <f t="shared" si="6"/>
        <v>83.25</v>
      </c>
      <c r="W46" s="66">
        <f t="shared" si="7"/>
        <v>83.93792049</v>
      </c>
      <c r="X46" s="66">
        <f>VLOOKUP(W46,'Grade Range'!$A$2:$B$11,2)</f>
        <v>2.25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67">
        <v>2.020117906E9</v>
      </c>
      <c r="D47" s="60" t="s">
        <v>60</v>
      </c>
      <c r="E47" s="57"/>
      <c r="F47" s="58">
        <f t="shared" si="1"/>
        <v>2</v>
      </c>
      <c r="G47" s="59">
        <v>117.0</v>
      </c>
      <c r="H47" s="60">
        <v>92.0</v>
      </c>
      <c r="I47" s="60">
        <v>117.0</v>
      </c>
      <c r="J47" s="61">
        <f t="shared" si="2"/>
        <v>87.04545455</v>
      </c>
      <c r="K47" s="60">
        <v>48.0</v>
      </c>
      <c r="L47" s="60">
        <v>41.0</v>
      </c>
      <c r="M47" s="62">
        <f t="shared" si="3"/>
        <v>87.08333333</v>
      </c>
      <c r="N47" s="60">
        <v>1.0</v>
      </c>
      <c r="O47" s="60">
        <v>4.0</v>
      </c>
      <c r="P47" s="60">
        <v>84.0</v>
      </c>
      <c r="Q47" s="63">
        <f t="shared" si="4"/>
        <v>90.82568807</v>
      </c>
      <c r="R47" s="60">
        <v>3.0</v>
      </c>
      <c r="S47" s="64">
        <f t="shared" si="5"/>
        <v>65</v>
      </c>
      <c r="T47" s="60">
        <v>94.0</v>
      </c>
      <c r="U47" s="60">
        <v>54.0</v>
      </c>
      <c r="V47" s="65">
        <f t="shared" si="6"/>
        <v>87</v>
      </c>
      <c r="W47" s="66">
        <f t="shared" si="7"/>
        <v>86.50415624</v>
      </c>
      <c r="X47" s="66">
        <f>VLOOKUP(W47,'Grade Range'!$A$2:$B$11,2)</f>
        <v>2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67">
        <v>2.02011504E9</v>
      </c>
      <c r="D48" s="60" t="s">
        <v>61</v>
      </c>
      <c r="E48" s="57"/>
      <c r="F48" s="58">
        <f t="shared" si="1"/>
        <v>2</v>
      </c>
      <c r="G48" s="59">
        <v>105.0</v>
      </c>
      <c r="H48" s="60">
        <v>91.0</v>
      </c>
      <c r="I48" s="60">
        <v>168.0</v>
      </c>
      <c r="J48" s="61">
        <f t="shared" si="2"/>
        <v>91.36363636</v>
      </c>
      <c r="K48" s="60">
        <v>42.0</v>
      </c>
      <c r="L48" s="60">
        <v>21.0</v>
      </c>
      <c r="M48" s="62">
        <f t="shared" si="3"/>
        <v>76.25</v>
      </c>
      <c r="N48" s="60">
        <v>2.0</v>
      </c>
      <c r="O48" s="60">
        <v>5.0</v>
      </c>
      <c r="P48" s="60">
        <v>83.0</v>
      </c>
      <c r="Q48" s="63">
        <f t="shared" si="4"/>
        <v>91.28440367</v>
      </c>
      <c r="R48" s="60">
        <v>9.0</v>
      </c>
      <c r="S48" s="64">
        <f t="shared" si="5"/>
        <v>95</v>
      </c>
      <c r="T48" s="60">
        <v>61.0</v>
      </c>
      <c r="U48" s="60">
        <v>93.0</v>
      </c>
      <c r="V48" s="65">
        <f t="shared" si="6"/>
        <v>88.5</v>
      </c>
      <c r="W48" s="66">
        <f t="shared" si="7"/>
        <v>87.65175146</v>
      </c>
      <c r="X48" s="66">
        <f>VLOOKUP(W48,'Grade Range'!$A$2:$B$11,2)</f>
        <v>2</v>
      </c>
      <c r="Y48" s="66" t="str">
        <f t="shared" si="8"/>
        <v>Passed</v>
      </c>
      <c r="Z48" s="66"/>
    </row>
    <row r="49" ht="12.0" customHeight="1">
      <c r="A49" s="53">
        <v>37.0</v>
      </c>
      <c r="B49" s="54" t="s">
        <v>25</v>
      </c>
      <c r="C49" s="67">
        <v>2.020117329E9</v>
      </c>
      <c r="D49" s="60" t="s">
        <v>62</v>
      </c>
      <c r="E49" s="57"/>
      <c r="F49" s="58">
        <f t="shared" si="1"/>
        <v>2.25</v>
      </c>
      <c r="G49" s="59">
        <v>114.0</v>
      </c>
      <c r="H49" s="60">
        <v>108.0</v>
      </c>
      <c r="I49" s="60">
        <v>125.0</v>
      </c>
      <c r="J49" s="61">
        <f t="shared" si="2"/>
        <v>89.43181818</v>
      </c>
      <c r="K49" s="60">
        <v>41.0</v>
      </c>
      <c r="L49" s="60">
        <v>35.0</v>
      </c>
      <c r="M49" s="62">
        <f t="shared" si="3"/>
        <v>81.66666667</v>
      </c>
      <c r="N49" s="60">
        <v>2.0</v>
      </c>
      <c r="O49" s="60">
        <v>7.0</v>
      </c>
      <c r="P49" s="60">
        <v>97.0</v>
      </c>
      <c r="Q49" s="63">
        <f t="shared" si="4"/>
        <v>98.62385321</v>
      </c>
      <c r="R49" s="60">
        <v>1.0</v>
      </c>
      <c r="S49" s="64">
        <f t="shared" si="5"/>
        <v>55</v>
      </c>
      <c r="T49" s="60">
        <v>35.0</v>
      </c>
      <c r="U49" s="60">
        <v>50.0</v>
      </c>
      <c r="V49" s="65">
        <f t="shared" si="6"/>
        <v>71.25</v>
      </c>
      <c r="W49" s="66">
        <f t="shared" si="7"/>
        <v>82.08145677</v>
      </c>
      <c r="X49" s="66">
        <f>VLOOKUP(W49,'Grade Range'!$A$2:$B$11,2)</f>
        <v>2.25</v>
      </c>
      <c r="Y49" s="66" t="str">
        <f t="shared" si="8"/>
        <v>Passed</v>
      </c>
      <c r="Z49" s="66"/>
    </row>
    <row r="50" ht="12.0" customHeight="1">
      <c r="A50" s="53">
        <v>38.0</v>
      </c>
      <c r="B50" s="54" t="s">
        <v>25</v>
      </c>
      <c r="C50" s="67">
        <v>2.020101052E9</v>
      </c>
      <c r="D50" s="60" t="s">
        <v>63</v>
      </c>
      <c r="E50" s="57"/>
      <c r="F50" s="58">
        <f t="shared" si="1"/>
        <v>2</v>
      </c>
      <c r="G50" s="59">
        <v>82.0</v>
      </c>
      <c r="H50" s="60">
        <v>92.0</v>
      </c>
      <c r="I50" s="60">
        <v>95.0</v>
      </c>
      <c r="J50" s="61">
        <f t="shared" si="2"/>
        <v>80.56818182</v>
      </c>
      <c r="K50" s="60">
        <v>47.0</v>
      </c>
      <c r="L50" s="60">
        <v>45.0</v>
      </c>
      <c r="M50" s="62">
        <f t="shared" si="3"/>
        <v>88.33333333</v>
      </c>
      <c r="N50" s="60">
        <v>1.0</v>
      </c>
      <c r="O50" s="60">
        <v>7.0</v>
      </c>
      <c r="P50" s="60">
        <v>98.0</v>
      </c>
      <c r="Q50" s="63">
        <f t="shared" si="4"/>
        <v>98.62385321</v>
      </c>
      <c r="R50" s="60">
        <v>10.0</v>
      </c>
      <c r="S50" s="64">
        <f t="shared" si="5"/>
        <v>100</v>
      </c>
      <c r="T50" s="60">
        <v>75.0</v>
      </c>
      <c r="U50" s="60">
        <v>44.0</v>
      </c>
      <c r="V50" s="65">
        <f t="shared" si="6"/>
        <v>79.75</v>
      </c>
      <c r="W50" s="66">
        <f t="shared" si="7"/>
        <v>85.55569919</v>
      </c>
      <c r="X50" s="66">
        <f>VLOOKUP(W50,'Grade Range'!$A$2:$B$11,2)</f>
        <v>2</v>
      </c>
      <c r="Y50" s="66" t="str">
        <f t="shared" si="8"/>
        <v>Passed</v>
      </c>
      <c r="Z50" s="66"/>
    </row>
    <row r="51" ht="12.0" customHeight="1">
      <c r="A51" s="53">
        <v>39.0</v>
      </c>
      <c r="B51" s="54" t="s">
        <v>25</v>
      </c>
      <c r="C51" s="67">
        <v>2.020115271E9</v>
      </c>
      <c r="D51" s="60" t="s">
        <v>64</v>
      </c>
      <c r="E51" s="57"/>
      <c r="F51" s="58">
        <f t="shared" si="1"/>
        <v>2</v>
      </c>
      <c r="G51" s="59">
        <v>101.0</v>
      </c>
      <c r="H51" s="60">
        <v>92.0</v>
      </c>
      <c r="I51" s="60">
        <v>150.0</v>
      </c>
      <c r="J51" s="61">
        <f t="shared" si="2"/>
        <v>88.97727273</v>
      </c>
      <c r="K51" s="60">
        <v>54.0</v>
      </c>
      <c r="L51" s="60">
        <v>52.0</v>
      </c>
      <c r="M51" s="62">
        <f t="shared" si="3"/>
        <v>94.16666667</v>
      </c>
      <c r="N51" s="60">
        <v>1.0</v>
      </c>
      <c r="O51" s="60">
        <v>4.0</v>
      </c>
      <c r="P51" s="60">
        <v>95.0</v>
      </c>
      <c r="Q51" s="63">
        <f t="shared" si="4"/>
        <v>95.87155963</v>
      </c>
      <c r="R51" s="60">
        <v>6.0</v>
      </c>
      <c r="S51" s="64">
        <f t="shared" si="5"/>
        <v>80</v>
      </c>
      <c r="T51" s="60">
        <v>47.0</v>
      </c>
      <c r="U51" s="60">
        <v>69.0</v>
      </c>
      <c r="V51" s="65">
        <f t="shared" si="6"/>
        <v>79</v>
      </c>
      <c r="W51" s="66">
        <f t="shared" si="7"/>
        <v>87.6072491</v>
      </c>
      <c r="X51" s="66">
        <f>VLOOKUP(W51,'Grade Range'!$A$2:$B$11,2)</f>
        <v>2</v>
      </c>
      <c r="Y51" s="66" t="str">
        <f t="shared" si="8"/>
        <v>Passed</v>
      </c>
      <c r="Z51" s="66"/>
    </row>
    <row r="52" ht="12.0" customHeight="1">
      <c r="A52" s="53">
        <v>40.0</v>
      </c>
      <c r="B52" s="54" t="s">
        <v>25</v>
      </c>
      <c r="C52" s="67">
        <v>2.020101137E9</v>
      </c>
      <c r="D52" s="60" t="s">
        <v>65</v>
      </c>
      <c r="E52" s="57"/>
      <c r="F52" s="58">
        <f t="shared" si="1"/>
        <v>2</v>
      </c>
      <c r="G52" s="59">
        <v>94.0</v>
      </c>
      <c r="H52" s="60">
        <v>108.0</v>
      </c>
      <c r="I52" s="60">
        <v>143.0</v>
      </c>
      <c r="J52" s="61">
        <f t="shared" si="2"/>
        <v>89.20454545</v>
      </c>
      <c r="K52" s="60">
        <v>50.0</v>
      </c>
      <c r="L52" s="60">
        <v>54.0</v>
      </c>
      <c r="M52" s="62">
        <f t="shared" si="3"/>
        <v>93.33333333</v>
      </c>
      <c r="N52" s="60">
        <v>1.0</v>
      </c>
      <c r="O52" s="60">
        <v>1.0</v>
      </c>
      <c r="P52" s="60">
        <v>77.0</v>
      </c>
      <c r="Q52" s="63">
        <f t="shared" si="4"/>
        <v>86.23853211</v>
      </c>
      <c r="R52" s="60">
        <v>8.0</v>
      </c>
      <c r="S52" s="64">
        <f t="shared" si="5"/>
        <v>90</v>
      </c>
      <c r="T52" s="60">
        <v>60.0</v>
      </c>
      <c r="U52" s="60">
        <v>65.0</v>
      </c>
      <c r="V52" s="65">
        <f t="shared" si="6"/>
        <v>81.25</v>
      </c>
      <c r="W52" s="66">
        <f t="shared" si="7"/>
        <v>87.23881012</v>
      </c>
      <c r="X52" s="66">
        <f>VLOOKUP(W52,'Grade Range'!$A$2:$B$11,2)</f>
        <v>2</v>
      </c>
      <c r="Y52" s="66" t="str">
        <f t="shared" si="8"/>
        <v>Passed</v>
      </c>
      <c r="Z52" s="66"/>
    </row>
    <row r="53" ht="12.0" customHeight="1">
      <c r="A53" s="53">
        <v>41.0</v>
      </c>
      <c r="B53" s="54"/>
      <c r="C53" s="67">
        <v>2.020101174E9</v>
      </c>
      <c r="D53" s="60" t="s">
        <v>66</v>
      </c>
      <c r="E53" s="57"/>
      <c r="F53" s="58">
        <f t="shared" si="1"/>
        <v>2.25</v>
      </c>
      <c r="G53" s="59">
        <v>89.0</v>
      </c>
      <c r="H53" s="60">
        <v>116.0</v>
      </c>
      <c r="I53" s="60">
        <v>141.0</v>
      </c>
      <c r="J53" s="61">
        <f t="shared" si="2"/>
        <v>89.31818182</v>
      </c>
      <c r="K53" s="60">
        <v>24.0</v>
      </c>
      <c r="L53" s="60">
        <v>34.0</v>
      </c>
      <c r="M53" s="62">
        <f t="shared" si="3"/>
        <v>74.16666667</v>
      </c>
      <c r="N53" s="60">
        <v>1.0</v>
      </c>
      <c r="O53" s="60">
        <v>7.0</v>
      </c>
      <c r="P53" s="60">
        <v>75.0</v>
      </c>
      <c r="Q53" s="63">
        <f t="shared" si="4"/>
        <v>88.0733945</v>
      </c>
      <c r="R53" s="60">
        <v>1.0</v>
      </c>
      <c r="S53" s="64">
        <f t="shared" si="5"/>
        <v>55</v>
      </c>
      <c r="T53" s="60">
        <v>68.0</v>
      </c>
      <c r="U53" s="60">
        <v>89.0</v>
      </c>
      <c r="V53" s="65">
        <f t="shared" si="6"/>
        <v>89.25</v>
      </c>
      <c r="W53" s="66">
        <f t="shared" si="7"/>
        <v>84.36479705</v>
      </c>
      <c r="X53" s="66">
        <f>VLOOKUP(W53,'Grade Range'!$A$2:$B$11,2)</f>
        <v>2.25</v>
      </c>
      <c r="Y53" s="66" t="str">
        <f t="shared" si="8"/>
        <v>Passed</v>
      </c>
      <c r="Z53" s="66"/>
    </row>
    <row r="54" ht="12.0" customHeight="1">
      <c r="A54" s="53">
        <v>42.0</v>
      </c>
      <c r="B54" s="54" t="s">
        <v>25</v>
      </c>
      <c r="C54" s="67">
        <v>2.020101199E9</v>
      </c>
      <c r="D54" s="60" t="s">
        <v>67</v>
      </c>
      <c r="E54" s="57"/>
      <c r="F54" s="58">
        <f t="shared" si="1"/>
        <v>2</v>
      </c>
      <c r="G54" s="59">
        <v>87.0</v>
      </c>
      <c r="H54" s="60">
        <v>90.0</v>
      </c>
      <c r="I54" s="60">
        <v>172.0</v>
      </c>
      <c r="J54" s="61">
        <f t="shared" si="2"/>
        <v>89.65909091</v>
      </c>
      <c r="K54" s="60">
        <v>47.0</v>
      </c>
      <c r="L54" s="60">
        <v>58.0</v>
      </c>
      <c r="M54" s="62">
        <f t="shared" si="3"/>
        <v>93.75</v>
      </c>
      <c r="N54" s="60">
        <v>1.0</v>
      </c>
      <c r="O54" s="60">
        <v>3.0</v>
      </c>
      <c r="P54" s="60">
        <v>74.0</v>
      </c>
      <c r="Q54" s="63">
        <f t="shared" si="4"/>
        <v>85.77981651</v>
      </c>
      <c r="R54" s="60">
        <v>4.0</v>
      </c>
      <c r="S54" s="64">
        <f t="shared" si="5"/>
        <v>70</v>
      </c>
      <c r="T54" s="60">
        <v>40.0</v>
      </c>
      <c r="U54" s="60">
        <v>72.0</v>
      </c>
      <c r="V54" s="65">
        <f t="shared" si="6"/>
        <v>78</v>
      </c>
      <c r="W54" s="66">
        <f t="shared" si="7"/>
        <v>85.41469975</v>
      </c>
      <c r="X54" s="66">
        <f>VLOOKUP(W54,'Grade Range'!$A$2:$B$11,2)</f>
        <v>2</v>
      </c>
      <c r="Y54" s="66" t="str">
        <f t="shared" si="8"/>
        <v>Passed</v>
      </c>
      <c r="Z54" s="66"/>
    </row>
    <row r="55" ht="12.0" customHeight="1">
      <c r="A55" s="53">
        <v>43.0</v>
      </c>
      <c r="B55" s="54" t="s">
        <v>25</v>
      </c>
      <c r="C55" s="67">
        <v>2.020101318E9</v>
      </c>
      <c r="D55" s="60" t="s">
        <v>68</v>
      </c>
      <c r="E55" s="57"/>
      <c r="F55" s="58">
        <f t="shared" si="1"/>
        <v>1.75</v>
      </c>
      <c r="G55" s="59">
        <v>108.0</v>
      </c>
      <c r="H55" s="60">
        <v>118.0</v>
      </c>
      <c r="I55" s="60">
        <v>163.0</v>
      </c>
      <c r="J55" s="61">
        <f t="shared" si="2"/>
        <v>94.20454545</v>
      </c>
      <c r="K55" s="60">
        <v>33.0</v>
      </c>
      <c r="L55" s="60">
        <v>41.0</v>
      </c>
      <c r="M55" s="62">
        <f t="shared" si="3"/>
        <v>80.83333333</v>
      </c>
      <c r="N55" s="60">
        <v>2.0</v>
      </c>
      <c r="O55" s="60">
        <v>1.0</v>
      </c>
      <c r="P55" s="60">
        <v>74.0</v>
      </c>
      <c r="Q55" s="63">
        <f t="shared" si="4"/>
        <v>85.32110092</v>
      </c>
      <c r="R55" s="60">
        <v>4.0</v>
      </c>
      <c r="S55" s="64">
        <f t="shared" si="5"/>
        <v>70</v>
      </c>
      <c r="T55" s="60">
        <v>80.0</v>
      </c>
      <c r="U55" s="60">
        <v>91.0</v>
      </c>
      <c r="V55" s="65">
        <f t="shared" si="6"/>
        <v>92.75</v>
      </c>
      <c r="W55" s="66">
        <f t="shared" si="7"/>
        <v>88.55119544</v>
      </c>
      <c r="X55" s="66">
        <f>VLOOKUP(W55,'Grade Range'!$A$2:$B$11,2)</f>
        <v>1.75</v>
      </c>
      <c r="Y55" s="66" t="str">
        <f t="shared" si="8"/>
        <v>Passed</v>
      </c>
      <c r="Z55" s="66"/>
    </row>
    <row r="56" ht="12.0" customHeight="1">
      <c r="A56" s="53">
        <v>44.0</v>
      </c>
      <c r="B56" s="54" t="s">
        <v>25</v>
      </c>
      <c r="C56" s="67">
        <v>2.02011708E9</v>
      </c>
      <c r="D56" s="60" t="s">
        <v>69</v>
      </c>
      <c r="E56" s="57"/>
      <c r="F56" s="58">
        <f t="shared" si="1"/>
        <v>2.25</v>
      </c>
      <c r="G56" s="59">
        <v>93.0</v>
      </c>
      <c r="H56" s="60">
        <v>96.0</v>
      </c>
      <c r="I56" s="60">
        <v>111.0</v>
      </c>
      <c r="J56" s="61">
        <f t="shared" si="2"/>
        <v>84.09090909</v>
      </c>
      <c r="K56" s="60">
        <v>21.0</v>
      </c>
      <c r="L56" s="60">
        <v>30.0</v>
      </c>
      <c r="M56" s="62">
        <f t="shared" si="3"/>
        <v>71.25</v>
      </c>
      <c r="N56" s="60">
        <v>1.0</v>
      </c>
      <c r="O56" s="60">
        <v>2.0</v>
      </c>
      <c r="P56" s="60">
        <v>91.0</v>
      </c>
      <c r="Q56" s="63">
        <f t="shared" si="4"/>
        <v>93.11926606</v>
      </c>
      <c r="R56" s="60">
        <v>10.0</v>
      </c>
      <c r="S56" s="64">
        <f t="shared" si="5"/>
        <v>100</v>
      </c>
      <c r="T56" s="60">
        <v>50.0</v>
      </c>
      <c r="U56" s="60">
        <v>94.0</v>
      </c>
      <c r="V56" s="65">
        <f t="shared" si="6"/>
        <v>86</v>
      </c>
      <c r="W56" s="66">
        <f t="shared" si="7"/>
        <v>84.24516264</v>
      </c>
      <c r="X56" s="66">
        <f>VLOOKUP(W56,'Grade Range'!$A$2:$B$11,2)</f>
        <v>2.25</v>
      </c>
      <c r="Y56" s="66" t="str">
        <f t="shared" si="8"/>
        <v>Passed</v>
      </c>
      <c r="Z56" s="66"/>
    </row>
    <row r="57" ht="12.0" customHeight="1">
      <c r="A57" s="53">
        <v>45.0</v>
      </c>
      <c r="B57" s="54" t="s">
        <v>25</v>
      </c>
      <c r="C57" s="67">
        <v>2.020115139E9</v>
      </c>
      <c r="D57" s="60" t="s">
        <v>70</v>
      </c>
      <c r="E57" s="57"/>
      <c r="F57" s="58">
        <f t="shared" si="1"/>
        <v>1.75</v>
      </c>
      <c r="G57" s="59">
        <v>108.0</v>
      </c>
      <c r="H57" s="60">
        <v>115.0</v>
      </c>
      <c r="I57" s="60">
        <v>164.0</v>
      </c>
      <c r="J57" s="61">
        <f t="shared" si="2"/>
        <v>93.97727273</v>
      </c>
      <c r="K57" s="60">
        <v>42.0</v>
      </c>
      <c r="L57" s="60">
        <v>34.0</v>
      </c>
      <c r="M57" s="62">
        <f t="shared" si="3"/>
        <v>81.66666667</v>
      </c>
      <c r="N57" s="60">
        <v>1.0</v>
      </c>
      <c r="O57" s="60">
        <v>6.0</v>
      </c>
      <c r="P57" s="60">
        <v>70.0</v>
      </c>
      <c r="Q57" s="63">
        <f t="shared" si="4"/>
        <v>85.32110092</v>
      </c>
      <c r="R57" s="60">
        <v>4.0</v>
      </c>
      <c r="S57" s="64">
        <f t="shared" si="5"/>
        <v>70</v>
      </c>
      <c r="T57" s="60">
        <v>96.0</v>
      </c>
      <c r="U57" s="60">
        <v>95.0</v>
      </c>
      <c r="V57" s="65">
        <f t="shared" si="6"/>
        <v>97.75</v>
      </c>
      <c r="W57" s="66">
        <f t="shared" si="7"/>
        <v>90.14968029</v>
      </c>
      <c r="X57" s="66">
        <f>VLOOKUP(W57,'Grade Range'!$A$2:$B$11,2)</f>
        <v>1.75</v>
      </c>
      <c r="Y57" s="66" t="str">
        <f t="shared" si="8"/>
        <v>Passed</v>
      </c>
      <c r="Z57" s="66"/>
    </row>
    <row r="58" ht="12.0" customHeight="1">
      <c r="A58" s="53">
        <v>46.0</v>
      </c>
      <c r="B58" s="54" t="s">
        <v>25</v>
      </c>
      <c r="C58" s="67">
        <v>2.020115367E9</v>
      </c>
      <c r="D58" s="60" t="s">
        <v>71</v>
      </c>
      <c r="E58" s="57"/>
      <c r="F58" s="58">
        <f t="shared" si="1"/>
        <v>2</v>
      </c>
      <c r="G58" s="59">
        <v>114.0</v>
      </c>
      <c r="H58" s="60">
        <v>107.0</v>
      </c>
      <c r="I58" s="60">
        <v>109.0</v>
      </c>
      <c r="J58" s="61">
        <f t="shared" si="2"/>
        <v>87.5</v>
      </c>
      <c r="K58" s="60">
        <v>32.0</v>
      </c>
      <c r="L58" s="60">
        <v>57.0</v>
      </c>
      <c r="M58" s="62">
        <f t="shared" si="3"/>
        <v>87.08333333</v>
      </c>
      <c r="N58" s="60">
        <v>1.0</v>
      </c>
      <c r="O58" s="60">
        <v>6.0</v>
      </c>
      <c r="P58" s="60">
        <v>85.0</v>
      </c>
      <c r="Q58" s="63">
        <f t="shared" si="4"/>
        <v>92.20183486</v>
      </c>
      <c r="R58" s="60">
        <v>5.0</v>
      </c>
      <c r="S58" s="64">
        <f t="shared" si="5"/>
        <v>75</v>
      </c>
      <c r="T58" s="60">
        <v>81.0</v>
      </c>
      <c r="U58" s="60">
        <v>66.0</v>
      </c>
      <c r="V58" s="65">
        <f t="shared" si="6"/>
        <v>86.75</v>
      </c>
      <c r="W58" s="66">
        <f t="shared" si="7"/>
        <v>87.2719419</v>
      </c>
      <c r="X58" s="66">
        <f>VLOOKUP(W58,'Grade Range'!$A$2:$B$11,2)</f>
        <v>2</v>
      </c>
      <c r="Y58" s="66" t="str">
        <f t="shared" si="8"/>
        <v>Passed</v>
      </c>
      <c r="Z58" s="66"/>
    </row>
    <row r="59" ht="12.0" customHeight="1">
      <c r="A59" s="53">
        <v>47.0</v>
      </c>
      <c r="B59" s="54" t="s">
        <v>25</v>
      </c>
      <c r="C59" s="67">
        <v>2.020117421E9</v>
      </c>
      <c r="D59" s="60" t="s">
        <v>72</v>
      </c>
      <c r="E59" s="57"/>
      <c r="F59" s="58">
        <f t="shared" si="1"/>
        <v>2.25</v>
      </c>
      <c r="G59" s="59">
        <v>111.0</v>
      </c>
      <c r="H59" s="60">
        <v>94.0</v>
      </c>
      <c r="I59" s="60">
        <v>124.0</v>
      </c>
      <c r="J59" s="61">
        <f t="shared" si="2"/>
        <v>87.38636364</v>
      </c>
      <c r="K59" s="60">
        <v>20.0</v>
      </c>
      <c r="L59" s="60">
        <v>47.0</v>
      </c>
      <c r="M59" s="62">
        <f t="shared" si="3"/>
        <v>77.91666667</v>
      </c>
      <c r="N59" s="60">
        <v>1.0</v>
      </c>
      <c r="O59" s="60">
        <v>3.0</v>
      </c>
      <c r="P59" s="60">
        <v>82.0</v>
      </c>
      <c r="Q59" s="63">
        <f t="shared" si="4"/>
        <v>89.44954128</v>
      </c>
      <c r="R59" s="60">
        <v>7.0</v>
      </c>
      <c r="S59" s="64">
        <f t="shared" si="5"/>
        <v>85</v>
      </c>
      <c r="T59" s="60">
        <v>71.0</v>
      </c>
      <c r="U59" s="60">
        <v>68.0</v>
      </c>
      <c r="V59" s="65">
        <f t="shared" si="6"/>
        <v>84.75</v>
      </c>
      <c r="W59" s="66">
        <f t="shared" si="7"/>
        <v>84.89167362</v>
      </c>
      <c r="X59" s="66">
        <f>VLOOKUP(W59,'Grade Range'!$A$2:$B$11,2)</f>
        <v>2.25</v>
      </c>
      <c r="Y59" s="66" t="str">
        <f t="shared" si="8"/>
        <v>Passed</v>
      </c>
      <c r="Z59" s="66"/>
    </row>
    <row r="60" ht="12.0" customHeight="1">
      <c r="A60" s="53">
        <v>48.0</v>
      </c>
      <c r="B60" s="54" t="s">
        <v>25</v>
      </c>
      <c r="C60" s="67">
        <v>2.020115235E9</v>
      </c>
      <c r="D60" s="60" t="s">
        <v>73</v>
      </c>
      <c r="E60" s="57"/>
      <c r="F60" s="58">
        <f t="shared" si="1"/>
        <v>2.5</v>
      </c>
      <c r="G60" s="59">
        <v>117.0</v>
      </c>
      <c r="H60" s="60">
        <v>106.0</v>
      </c>
      <c r="I60" s="60">
        <v>122.0</v>
      </c>
      <c r="J60" s="61">
        <f t="shared" si="2"/>
        <v>89.20454545</v>
      </c>
      <c r="K60" s="60">
        <v>23.0</v>
      </c>
      <c r="L60" s="60">
        <v>37.0</v>
      </c>
      <c r="M60" s="62">
        <f t="shared" si="3"/>
        <v>75</v>
      </c>
      <c r="N60" s="60">
        <v>1.0</v>
      </c>
      <c r="O60" s="60">
        <v>6.0</v>
      </c>
      <c r="P60" s="60">
        <v>82.0</v>
      </c>
      <c r="Q60" s="63">
        <f t="shared" si="4"/>
        <v>90.82568807</v>
      </c>
      <c r="R60" s="60">
        <v>7.0</v>
      </c>
      <c r="S60" s="64">
        <f t="shared" si="5"/>
        <v>85</v>
      </c>
      <c r="T60" s="60">
        <v>34.0</v>
      </c>
      <c r="U60" s="60">
        <v>43.0</v>
      </c>
      <c r="V60" s="65">
        <f t="shared" si="6"/>
        <v>69.25</v>
      </c>
      <c r="W60" s="66">
        <f t="shared" si="7"/>
        <v>80.41021685</v>
      </c>
      <c r="X60" s="66">
        <f>VLOOKUP(W60,'Grade Range'!$A$2:$B$11,2)</f>
        <v>2.5</v>
      </c>
      <c r="Y60" s="66" t="str">
        <f t="shared" si="8"/>
        <v>Passed</v>
      </c>
      <c r="Z60" s="66"/>
    </row>
    <row r="61" ht="12.0" customHeight="1">
      <c r="A61" s="53">
        <v>49.0</v>
      </c>
      <c r="B61" s="54" t="s">
        <v>25</v>
      </c>
      <c r="C61" s="67">
        <v>2.020115211E9</v>
      </c>
      <c r="D61" s="60" t="s">
        <v>74</v>
      </c>
      <c r="E61" s="57"/>
      <c r="F61" s="58">
        <f t="shared" si="1"/>
        <v>2.5</v>
      </c>
      <c r="G61" s="59">
        <v>108.0</v>
      </c>
      <c r="H61" s="60">
        <v>97.0</v>
      </c>
      <c r="I61" s="60">
        <v>113.0</v>
      </c>
      <c r="J61" s="61">
        <f t="shared" si="2"/>
        <v>86.13636364</v>
      </c>
      <c r="K61" s="60">
        <v>53.0</v>
      </c>
      <c r="L61" s="60">
        <v>33.0</v>
      </c>
      <c r="M61" s="62">
        <f t="shared" si="3"/>
        <v>85.83333333</v>
      </c>
      <c r="N61" s="60">
        <v>2.0</v>
      </c>
      <c r="O61" s="60">
        <v>3.0</v>
      </c>
      <c r="P61" s="60">
        <v>70.0</v>
      </c>
      <c r="Q61" s="63">
        <f t="shared" si="4"/>
        <v>84.40366972</v>
      </c>
      <c r="R61" s="60">
        <v>1.0</v>
      </c>
      <c r="S61" s="64">
        <f t="shared" si="5"/>
        <v>55</v>
      </c>
      <c r="T61" s="60">
        <v>78.0</v>
      </c>
      <c r="U61" s="60">
        <v>36.0</v>
      </c>
      <c r="V61" s="65">
        <f t="shared" si="6"/>
        <v>78.5</v>
      </c>
      <c r="W61" s="66">
        <f t="shared" si="7"/>
        <v>81.96812622</v>
      </c>
      <c r="X61" s="66">
        <f>VLOOKUP(W61,'Grade Range'!$A$2:$B$11,2)</f>
        <v>2.5</v>
      </c>
      <c r="Y61" s="66" t="str">
        <f t="shared" si="8"/>
        <v>Passed</v>
      </c>
      <c r="Z61" s="66"/>
    </row>
    <row r="62" ht="12.0" customHeight="1">
      <c r="A62" s="53">
        <v>50.0</v>
      </c>
      <c r="B62" s="54" t="s">
        <v>25</v>
      </c>
      <c r="C62" s="67">
        <v>2.020101987E9</v>
      </c>
      <c r="D62" s="60" t="s">
        <v>75</v>
      </c>
      <c r="E62" s="57"/>
      <c r="F62" s="58">
        <f t="shared" si="1"/>
        <v>2</v>
      </c>
      <c r="G62" s="59">
        <v>117.0</v>
      </c>
      <c r="H62" s="60">
        <v>103.0</v>
      </c>
      <c r="I62" s="60">
        <v>189.0</v>
      </c>
      <c r="J62" s="61">
        <f t="shared" si="2"/>
        <v>96.47727273</v>
      </c>
      <c r="K62" s="60">
        <v>35.0</v>
      </c>
      <c r="L62" s="60">
        <v>57.0</v>
      </c>
      <c r="M62" s="62">
        <f t="shared" si="3"/>
        <v>88.33333333</v>
      </c>
      <c r="N62" s="60">
        <v>2.0</v>
      </c>
      <c r="O62" s="60">
        <v>2.0</v>
      </c>
      <c r="P62" s="60">
        <v>87.0</v>
      </c>
      <c r="Q62" s="63">
        <f t="shared" si="4"/>
        <v>91.74311927</v>
      </c>
      <c r="R62" s="60">
        <v>2.0</v>
      </c>
      <c r="S62" s="64">
        <f t="shared" si="5"/>
        <v>60</v>
      </c>
      <c r="T62" s="60">
        <v>42.0</v>
      </c>
      <c r="U62" s="60">
        <v>80.0</v>
      </c>
      <c r="V62" s="65">
        <f t="shared" si="6"/>
        <v>80.5</v>
      </c>
      <c r="W62" s="66">
        <f t="shared" si="7"/>
        <v>87.52131637</v>
      </c>
      <c r="X62" s="66">
        <f>VLOOKUP(W62,'Grade Range'!$A$2:$B$11,2)</f>
        <v>2</v>
      </c>
      <c r="Y62" s="66" t="str">
        <f t="shared" si="8"/>
        <v>Passed</v>
      </c>
      <c r="Z62" s="66"/>
    </row>
    <row r="63" ht="12.0" customHeight="1">
      <c r="A63" s="53">
        <v>51.0</v>
      </c>
      <c r="B63" s="54" t="s">
        <v>25</v>
      </c>
      <c r="C63" s="67">
        <v>2.020115018E9</v>
      </c>
      <c r="D63" s="60" t="s">
        <v>76</v>
      </c>
      <c r="E63" s="57"/>
      <c r="F63" s="58">
        <f t="shared" si="1"/>
        <v>2</v>
      </c>
      <c r="G63" s="59">
        <v>98.0</v>
      </c>
      <c r="H63" s="60">
        <v>109.0</v>
      </c>
      <c r="I63" s="60">
        <v>169.0</v>
      </c>
      <c r="J63" s="61">
        <f t="shared" si="2"/>
        <v>92.72727273</v>
      </c>
      <c r="K63" s="60">
        <v>49.0</v>
      </c>
      <c r="L63" s="60">
        <v>25.0</v>
      </c>
      <c r="M63" s="62">
        <f t="shared" si="3"/>
        <v>80.83333333</v>
      </c>
      <c r="N63" s="60">
        <v>1.0</v>
      </c>
      <c r="O63" s="60">
        <v>7.0</v>
      </c>
      <c r="P63" s="60">
        <v>84.0</v>
      </c>
      <c r="Q63" s="63">
        <f t="shared" si="4"/>
        <v>92.20183486</v>
      </c>
      <c r="R63" s="60">
        <v>9.0</v>
      </c>
      <c r="S63" s="64">
        <f t="shared" si="5"/>
        <v>95</v>
      </c>
      <c r="T63" s="60">
        <v>87.0</v>
      </c>
      <c r="U63" s="60">
        <v>40.0</v>
      </c>
      <c r="V63" s="65">
        <f t="shared" si="6"/>
        <v>81.75</v>
      </c>
      <c r="W63" s="66">
        <f t="shared" si="7"/>
        <v>87.09012371</v>
      </c>
      <c r="X63" s="66">
        <f>VLOOKUP(W63,'Grade Range'!$A$2:$B$11,2)</f>
        <v>2</v>
      </c>
      <c r="Y63" s="66" t="str">
        <f t="shared" si="8"/>
        <v>Passed</v>
      </c>
      <c r="Z63" s="66"/>
    </row>
    <row r="64" ht="12.0" customHeight="1">
      <c r="A64" s="53">
        <v>52.0</v>
      </c>
      <c r="B64" s="54" t="s">
        <v>25</v>
      </c>
      <c r="C64" s="67">
        <v>2.020108563E9</v>
      </c>
      <c r="D64" s="60" t="s">
        <v>77</v>
      </c>
      <c r="E64" s="57"/>
      <c r="F64" s="58">
        <f t="shared" si="1"/>
        <v>2.25</v>
      </c>
      <c r="G64" s="59">
        <v>115.0</v>
      </c>
      <c r="H64" s="60">
        <v>111.0</v>
      </c>
      <c r="I64" s="60">
        <v>156.0</v>
      </c>
      <c r="J64" s="61">
        <f t="shared" si="2"/>
        <v>93.40909091</v>
      </c>
      <c r="K64" s="60">
        <v>28.0</v>
      </c>
      <c r="L64" s="60">
        <v>29.0</v>
      </c>
      <c r="M64" s="62">
        <f t="shared" si="3"/>
        <v>73.75</v>
      </c>
      <c r="N64" s="60">
        <v>2.0</v>
      </c>
      <c r="O64" s="60">
        <v>4.0</v>
      </c>
      <c r="P64" s="60">
        <v>78.0</v>
      </c>
      <c r="Q64" s="63">
        <f t="shared" si="4"/>
        <v>88.53211009</v>
      </c>
      <c r="R64" s="60">
        <v>8.0</v>
      </c>
      <c r="S64" s="64">
        <f t="shared" si="5"/>
        <v>90</v>
      </c>
      <c r="T64" s="60">
        <v>53.0</v>
      </c>
      <c r="U64" s="60">
        <v>49.0</v>
      </c>
      <c r="V64" s="65">
        <f t="shared" si="6"/>
        <v>75.5</v>
      </c>
      <c r="W64" s="66">
        <f t="shared" si="7"/>
        <v>83.20254379</v>
      </c>
      <c r="X64" s="66">
        <f>VLOOKUP(W64,'Grade Range'!$A$2:$B$11,2)</f>
        <v>2.25</v>
      </c>
      <c r="Y64" s="66" t="str">
        <f t="shared" si="8"/>
        <v>Passed</v>
      </c>
      <c r="Z64" s="66"/>
    </row>
    <row r="65" ht="12.0" customHeight="1">
      <c r="A65" s="47"/>
      <c r="B65" s="47"/>
      <c r="C65" s="68"/>
      <c r="D65" s="69"/>
      <c r="E65" s="69"/>
      <c r="F65" s="70"/>
      <c r="G65" s="71"/>
      <c r="H65" s="72"/>
      <c r="I65" s="72"/>
      <c r="J65" s="73"/>
      <c r="K65" s="74"/>
      <c r="L65" s="74"/>
      <c r="M65" s="75"/>
      <c r="N65" s="76"/>
      <c r="O65" s="76"/>
      <c r="P65" s="76"/>
      <c r="Q65" s="77"/>
      <c r="R65" s="78"/>
      <c r="S65" s="79"/>
      <c r="T65" s="80"/>
      <c r="U65" s="80"/>
      <c r="V65" s="81"/>
      <c r="W65" s="82"/>
      <c r="X65" s="82"/>
      <c r="Y65" s="82"/>
      <c r="Z65" s="82"/>
    </row>
    <row r="66" ht="12.0" customHeight="1">
      <c r="A66" s="83" t="s">
        <v>78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7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0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0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0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0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0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0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0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0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0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0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0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0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79</v>
      </c>
    </row>
    <row r="5" ht="21.0" customHeight="1">
      <c r="A5" s="4" t="s">
        <v>3</v>
      </c>
      <c r="B5" s="4"/>
      <c r="C5" s="4"/>
      <c r="D5" s="4"/>
      <c r="E5" s="4"/>
      <c r="F5" s="1" t="s">
        <v>80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81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5" t="s">
        <v>83</v>
      </c>
      <c r="H9" s="17"/>
      <c r="I9" s="85" t="s">
        <v>84</v>
      </c>
      <c r="J9" s="17"/>
      <c r="K9" s="85" t="s">
        <v>85</v>
      </c>
      <c r="L9" s="17"/>
      <c r="M9" s="85" t="s">
        <v>86</v>
      </c>
      <c r="N9" s="17"/>
      <c r="O9" s="86" t="s">
        <v>87</v>
      </c>
      <c r="P9" s="87" t="s">
        <v>88</v>
      </c>
      <c r="Q9" s="17"/>
      <c r="R9" s="87" t="s">
        <v>89</v>
      </c>
      <c r="S9" s="17"/>
      <c r="T9" s="87" t="s">
        <v>90</v>
      </c>
      <c r="U9" s="17"/>
      <c r="V9" s="87" t="s">
        <v>91</v>
      </c>
      <c r="W9" s="17"/>
      <c r="X9" s="87" t="s">
        <v>92</v>
      </c>
      <c r="Y9" s="17"/>
      <c r="Z9" s="87" t="s">
        <v>93</v>
      </c>
      <c r="AA9" s="17"/>
      <c r="AB9" s="87" t="s">
        <v>94</v>
      </c>
      <c r="AC9" s="17"/>
      <c r="AD9" s="87" t="s">
        <v>95</v>
      </c>
      <c r="AE9" s="17"/>
      <c r="AF9" s="87" t="s">
        <v>96</v>
      </c>
      <c r="AG9" s="17"/>
      <c r="AH9" s="86" t="s">
        <v>97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4">
        <v>100.0</v>
      </c>
      <c r="H11" s="92">
        <v>0.4</v>
      </c>
      <c r="I11" s="34">
        <v>100.0</v>
      </c>
      <c r="J11" s="92">
        <v>0.4</v>
      </c>
      <c r="K11" s="34">
        <v>100.0</v>
      </c>
      <c r="L11" s="92">
        <v>0.1</v>
      </c>
      <c r="M11" s="34">
        <v>100.0</v>
      </c>
      <c r="N11" s="92">
        <v>0.1</v>
      </c>
      <c r="O11" s="93"/>
      <c r="P11" s="34">
        <v>100.0</v>
      </c>
      <c r="Q11" s="94">
        <v>0.125</v>
      </c>
      <c r="R11" s="34">
        <v>100.0</v>
      </c>
      <c r="S11" s="95">
        <v>0.1</v>
      </c>
      <c r="T11" s="34">
        <v>100.0</v>
      </c>
      <c r="U11" s="94">
        <v>0.075</v>
      </c>
      <c r="V11" s="34">
        <v>100.0</v>
      </c>
      <c r="W11" s="95">
        <v>0.15</v>
      </c>
      <c r="X11" s="34">
        <v>100.0</v>
      </c>
      <c r="Y11" s="95">
        <v>0.15</v>
      </c>
      <c r="Z11" s="34">
        <v>100.0</v>
      </c>
      <c r="AA11" s="94">
        <v>0.075</v>
      </c>
      <c r="AB11" s="34">
        <v>100.0</v>
      </c>
      <c r="AC11" s="95">
        <v>0.1</v>
      </c>
      <c r="AD11" s="34">
        <v>100.0</v>
      </c>
      <c r="AE11" s="94">
        <v>0.125</v>
      </c>
      <c r="AF11" s="34">
        <v>100.0</v>
      </c>
      <c r="AG11" s="95">
        <v>0.1</v>
      </c>
      <c r="AH11" s="93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49"/>
      <c r="J12" s="50"/>
      <c r="K12" s="51"/>
      <c r="L12" s="52"/>
      <c r="M12" s="49"/>
      <c r="N12" s="50"/>
      <c r="O12" s="96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6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7"/>
      <c r="D13" s="98" t="s">
        <v>98</v>
      </c>
      <c r="E13" s="99"/>
      <c r="F13" s="58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7"/>
      <c r="D14" s="111" t="s">
        <v>99</v>
      </c>
      <c r="E14" s="99"/>
      <c r="F14" s="58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7"/>
      <c r="D15" s="111" t="s">
        <v>100</v>
      </c>
      <c r="E15" s="99"/>
      <c r="F15" s="58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7"/>
      <c r="D16" s="111" t="s">
        <v>101</v>
      </c>
      <c r="E16" s="99"/>
      <c r="F16" s="58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7"/>
      <c r="D17" s="111" t="s">
        <v>102</v>
      </c>
      <c r="E17" s="99"/>
      <c r="F17" s="58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7"/>
      <c r="D18" s="111" t="s">
        <v>103</v>
      </c>
      <c r="E18" s="99"/>
      <c r="F18" s="58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7"/>
      <c r="D19" s="111" t="s">
        <v>104</v>
      </c>
      <c r="E19" s="99"/>
      <c r="F19" s="58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7"/>
      <c r="D20" s="111" t="s">
        <v>105</v>
      </c>
      <c r="E20" s="99"/>
      <c r="F20" s="58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7"/>
      <c r="D21" s="111" t="s">
        <v>106</v>
      </c>
      <c r="E21" s="99"/>
      <c r="F21" s="58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7"/>
      <c r="D22" s="111" t="s">
        <v>107</v>
      </c>
      <c r="E22" s="99"/>
      <c r="F22" s="58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7"/>
      <c r="D23" s="111" t="s">
        <v>108</v>
      </c>
      <c r="E23" s="99"/>
      <c r="F23" s="58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7"/>
      <c r="D24" s="111" t="s">
        <v>109</v>
      </c>
      <c r="E24" s="99"/>
      <c r="F24" s="58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12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7"/>
      <c r="D25" s="111" t="s">
        <v>110</v>
      </c>
      <c r="E25" s="99"/>
      <c r="F25" s="58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7"/>
      <c r="D26" s="111" t="s">
        <v>111</v>
      </c>
      <c r="E26" s="99"/>
      <c r="F26" s="58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7"/>
      <c r="D27" s="111" t="s">
        <v>112</v>
      </c>
      <c r="E27" s="99"/>
      <c r="F27" s="58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7"/>
      <c r="D28" s="111" t="s">
        <v>113</v>
      </c>
      <c r="E28" s="99"/>
      <c r="F28" s="58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7"/>
      <c r="D29" s="111" t="s">
        <v>114</v>
      </c>
      <c r="E29" s="99"/>
      <c r="F29" s="58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7"/>
      <c r="D30" s="111" t="s">
        <v>115</v>
      </c>
      <c r="E30" s="99"/>
      <c r="F30" s="58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7"/>
      <c r="D31" s="111" t="s">
        <v>116</v>
      </c>
      <c r="E31" s="99"/>
      <c r="F31" s="58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7"/>
      <c r="D32" s="111" t="s">
        <v>117</v>
      </c>
      <c r="E32" s="99"/>
      <c r="F32" s="58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7"/>
      <c r="D33" s="111" t="s">
        <v>118</v>
      </c>
      <c r="E33" s="99"/>
      <c r="F33" s="58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7"/>
      <c r="D34" s="111" t="s">
        <v>119</v>
      </c>
      <c r="E34" s="99"/>
      <c r="F34" s="58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7"/>
      <c r="D35" s="111" t="s">
        <v>120</v>
      </c>
      <c r="E35" s="99"/>
      <c r="F35" s="58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7"/>
      <c r="D36" s="111" t="s">
        <v>121</v>
      </c>
      <c r="E36" s="99"/>
      <c r="F36" s="58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7"/>
      <c r="D37" s="111" t="s">
        <v>122</v>
      </c>
      <c r="E37" s="99"/>
      <c r="F37" s="58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7"/>
      <c r="D38" s="111" t="s">
        <v>123</v>
      </c>
      <c r="E38" s="99"/>
      <c r="F38" s="58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7"/>
      <c r="D39" s="111" t="s">
        <v>124</v>
      </c>
      <c r="E39" s="99"/>
      <c r="F39" s="58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7"/>
      <c r="D40" s="111" t="s">
        <v>125</v>
      </c>
      <c r="E40" s="99"/>
      <c r="F40" s="58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7"/>
      <c r="D41" s="111" t="s">
        <v>126</v>
      </c>
      <c r="E41" s="99"/>
      <c r="F41" s="58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7"/>
      <c r="D42" s="111" t="s">
        <v>127</v>
      </c>
      <c r="E42" s="99"/>
      <c r="F42" s="58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7"/>
      <c r="D43" s="111" t="s">
        <v>128</v>
      </c>
      <c r="E43" s="99"/>
      <c r="F43" s="58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7"/>
      <c r="D44" s="113" t="s">
        <v>129</v>
      </c>
      <c r="E44" s="99"/>
      <c r="F44" s="58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7"/>
      <c r="D45" s="113" t="s">
        <v>130</v>
      </c>
      <c r="E45" s="99"/>
      <c r="F45" s="58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7"/>
      <c r="B46" s="47"/>
      <c r="C46" s="68"/>
      <c r="D46" s="69"/>
      <c r="E46" s="69"/>
      <c r="F46" s="70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6">
        <f t="shared" si="17"/>
        <v>0</v>
      </c>
      <c r="AJ46" s="66">
        <f>VLOOKUP(AI46,'Grade Range'!$A$2:$B$11,2)</f>
        <v>5</v>
      </c>
      <c r="AK46" s="82"/>
      <c r="AL46" s="82"/>
    </row>
    <row r="47" ht="12.0" customHeight="1">
      <c r="A47" s="83" t="s">
        <v>78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6"/>
      <c r="B49" s="8"/>
      <c r="C49" s="8"/>
      <c r="D49" s="8" t="s">
        <v>131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132</v>
      </c>
      <c r="Q49" s="8"/>
      <c r="R49" s="8"/>
      <c r="S49" s="8"/>
      <c r="T49" s="8"/>
      <c r="U49" s="8"/>
      <c r="V49" s="8"/>
      <c r="W49" s="8"/>
      <c r="X49" s="8"/>
      <c r="Y49" s="8" t="s">
        <v>133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7" t="s">
        <v>134</v>
      </c>
      <c r="H51" s="8"/>
      <c r="I51" s="8"/>
      <c r="J51" s="127"/>
      <c r="N51" s="8"/>
      <c r="O51" s="8"/>
      <c r="P51" s="127" t="s">
        <v>135</v>
      </c>
      <c r="V51" s="8"/>
      <c r="W51" s="8"/>
      <c r="X51" s="8"/>
      <c r="Y51" s="128" t="s">
        <v>136</v>
      </c>
      <c r="Z51" s="128"/>
      <c r="AA51" s="128"/>
      <c r="AB51" s="128"/>
      <c r="AC51" s="129"/>
      <c r="AD51" s="129"/>
      <c r="AE51" s="8"/>
      <c r="AF51" s="8"/>
      <c r="AG51" s="8"/>
      <c r="AH51" s="8"/>
      <c r="AI51" s="130"/>
      <c r="AL51" s="8"/>
    </row>
    <row r="52" ht="27.0" customHeight="1">
      <c r="A52" s="131"/>
      <c r="B52" s="131"/>
      <c r="C52" s="131"/>
      <c r="D52" s="132" t="s">
        <v>137</v>
      </c>
      <c r="H52" s="131"/>
      <c r="I52" s="131"/>
      <c r="J52" s="133"/>
      <c r="N52" s="131"/>
      <c r="O52" s="131"/>
      <c r="P52" s="133" t="s">
        <v>138</v>
      </c>
      <c r="V52" s="131"/>
      <c r="W52" s="131"/>
      <c r="X52" s="131"/>
      <c r="Y52" s="131" t="s">
        <v>139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8"/>
      <c r="B1" s="8"/>
      <c r="C1" s="8"/>
      <c r="D1" s="8" t="s">
        <v>140</v>
      </c>
      <c r="E1" s="8"/>
    </row>
    <row r="2" ht="12.75" customHeight="1">
      <c r="A2" s="135">
        <v>0.0</v>
      </c>
      <c r="B2" s="136">
        <v>5.0</v>
      </c>
      <c r="C2" s="8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8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8"/>
      <c r="D4" s="137" t="s">
        <v>141</v>
      </c>
      <c r="E4" s="136">
        <v>2.75</v>
      </c>
    </row>
    <row r="5" ht="12.75" customHeight="1">
      <c r="A5" s="137">
        <v>79.0</v>
      </c>
      <c r="B5" s="136">
        <v>2.5</v>
      </c>
      <c r="C5" s="8"/>
      <c r="D5" s="137" t="s">
        <v>142</v>
      </c>
      <c r="E5" s="136">
        <v>2.5</v>
      </c>
    </row>
    <row r="6" ht="12.75" customHeight="1">
      <c r="A6" s="137">
        <v>82.0</v>
      </c>
      <c r="B6" s="136">
        <v>2.25</v>
      </c>
      <c r="C6" s="8"/>
      <c r="D6" s="137" t="s">
        <v>143</v>
      </c>
      <c r="E6" s="136">
        <v>2.25</v>
      </c>
    </row>
    <row r="7" ht="12.75" customHeight="1">
      <c r="A7" s="138">
        <v>85.0</v>
      </c>
      <c r="B7" s="139">
        <v>2.0</v>
      </c>
      <c r="C7" s="8"/>
      <c r="D7" s="140" t="s">
        <v>144</v>
      </c>
      <c r="E7" s="141">
        <v>2.0</v>
      </c>
    </row>
    <row r="8" ht="12.75" customHeight="1">
      <c r="A8" s="142">
        <v>88.0</v>
      </c>
      <c r="B8" s="143">
        <v>1.75</v>
      </c>
      <c r="C8" s="8"/>
      <c r="D8" s="137" t="s">
        <v>145</v>
      </c>
      <c r="E8" s="136">
        <v>1.75</v>
      </c>
    </row>
    <row r="9" ht="12.75" customHeight="1">
      <c r="A9" s="137">
        <v>91.0</v>
      </c>
      <c r="B9" s="136">
        <v>1.5</v>
      </c>
      <c r="C9" s="8"/>
      <c r="D9" s="137" t="s">
        <v>146</v>
      </c>
      <c r="E9" s="136">
        <v>1.5</v>
      </c>
    </row>
    <row r="10" ht="12.75" customHeight="1">
      <c r="A10" s="137">
        <v>94.0</v>
      </c>
      <c r="B10" s="136">
        <v>1.25</v>
      </c>
      <c r="C10" s="8"/>
      <c r="D10" s="137" t="s">
        <v>147</v>
      </c>
      <c r="E10" s="136">
        <v>1.25</v>
      </c>
    </row>
    <row r="11" ht="12.75" customHeight="1">
      <c r="A11" s="137">
        <v>97.0</v>
      </c>
      <c r="B11" s="136">
        <v>1.0</v>
      </c>
      <c r="C11" s="8"/>
      <c r="D11" s="137" t="s">
        <v>148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4" t="s">
        <v>149</v>
      </c>
      <c r="B1" s="144" t="s">
        <v>150</v>
      </c>
      <c r="C1" s="144" t="s">
        <v>151</v>
      </c>
      <c r="D1" s="144" t="s">
        <v>152</v>
      </c>
      <c r="E1" s="144" t="s">
        <v>153</v>
      </c>
      <c r="F1" s="144" t="s">
        <v>154</v>
      </c>
      <c r="G1" s="144" t="s">
        <v>155</v>
      </c>
      <c r="H1" s="144" t="s">
        <v>156</v>
      </c>
      <c r="I1" s="144" t="s">
        <v>157</v>
      </c>
      <c r="J1" s="144" t="s">
        <v>158</v>
      </c>
      <c r="K1" s="144" t="s">
        <v>159</v>
      </c>
      <c r="L1" s="144" t="s">
        <v>160</v>
      </c>
    </row>
    <row r="2" ht="12.75" customHeight="1">
      <c r="A2" s="144">
        <v>30.0</v>
      </c>
      <c r="B2" s="144">
        <v>20.0</v>
      </c>
      <c r="C2" s="144">
        <v>10.0</v>
      </c>
      <c r="D2" s="144">
        <v>30.0</v>
      </c>
      <c r="E2" s="144">
        <v>30.0</v>
      </c>
      <c r="F2" s="144">
        <v>15.0</v>
      </c>
      <c r="G2" s="144">
        <v>20.0</v>
      </c>
      <c r="H2" s="144">
        <v>15.0</v>
      </c>
      <c r="I2" s="144">
        <v>15.0</v>
      </c>
      <c r="J2" s="144">
        <v>15.0</v>
      </c>
      <c r="K2" s="144">
        <v>15.0</v>
      </c>
      <c r="L2" s="144">
        <v>15.0</v>
      </c>
    </row>
    <row r="3" ht="12.75" customHeight="1">
      <c r="A3" s="144">
        <v>23.0</v>
      </c>
      <c r="B3" s="144">
        <v>20.0</v>
      </c>
      <c r="C3" s="144">
        <v>8.0</v>
      </c>
      <c r="D3" s="144">
        <v>23.0</v>
      </c>
      <c r="E3" s="144">
        <v>23.0</v>
      </c>
      <c r="F3" s="144">
        <v>12.0</v>
      </c>
      <c r="G3" s="144">
        <v>15.0</v>
      </c>
      <c r="H3" s="144">
        <v>0.0</v>
      </c>
      <c r="I3" s="144">
        <v>15.0</v>
      </c>
      <c r="J3" s="144">
        <v>12.0</v>
      </c>
      <c r="K3" s="144">
        <v>8.0</v>
      </c>
      <c r="L3" s="144">
        <v>15.0</v>
      </c>
      <c r="M3" s="144">
        <f t="shared" ref="M3:M9" si="1">SUM(A3:L3)</f>
        <v>174</v>
      </c>
    </row>
    <row r="4" ht="12.75" customHeight="1">
      <c r="A4" s="144">
        <v>23.0</v>
      </c>
      <c r="B4" s="144">
        <v>15.0</v>
      </c>
      <c r="C4" s="144">
        <v>10.0</v>
      </c>
      <c r="D4" s="144">
        <v>30.0</v>
      </c>
      <c r="E4" s="144">
        <v>30.0</v>
      </c>
      <c r="F4" s="144">
        <v>15.0</v>
      </c>
      <c r="G4" s="144">
        <v>15.0</v>
      </c>
      <c r="H4" s="144">
        <v>15.0</v>
      </c>
      <c r="I4" s="144">
        <v>12.0</v>
      </c>
      <c r="J4" s="144">
        <v>12.0</v>
      </c>
      <c r="K4" s="144">
        <v>0.0</v>
      </c>
      <c r="L4" s="144">
        <v>0.0</v>
      </c>
      <c r="M4" s="144">
        <f t="shared" si="1"/>
        <v>177</v>
      </c>
    </row>
    <row r="5" ht="12.75" customHeight="1">
      <c r="A5" s="144">
        <v>30.0</v>
      </c>
      <c r="B5" s="144">
        <v>15.0</v>
      </c>
      <c r="C5" s="144">
        <v>8.0</v>
      </c>
      <c r="D5" s="144">
        <v>23.0</v>
      </c>
      <c r="E5" s="144">
        <v>15.0</v>
      </c>
      <c r="F5" s="144">
        <v>1.0</v>
      </c>
      <c r="G5" s="144">
        <v>15.0</v>
      </c>
      <c r="H5" s="144">
        <v>12.0</v>
      </c>
      <c r="I5" s="144">
        <v>12.0</v>
      </c>
      <c r="J5" s="144">
        <v>12.0</v>
      </c>
      <c r="K5" s="144">
        <v>0.0</v>
      </c>
      <c r="L5" s="144">
        <v>0.0</v>
      </c>
      <c r="M5" s="144">
        <f t="shared" si="1"/>
        <v>143</v>
      </c>
    </row>
    <row r="6" ht="12.75" customHeight="1">
      <c r="A6" s="144">
        <v>23.0</v>
      </c>
      <c r="B6" s="144">
        <v>15.0</v>
      </c>
      <c r="C6" s="144">
        <v>10.0</v>
      </c>
      <c r="D6" s="144">
        <v>23.0</v>
      </c>
      <c r="E6" s="144">
        <v>23.0</v>
      </c>
      <c r="F6" s="144">
        <v>15.0</v>
      </c>
      <c r="G6" s="144">
        <v>15.0</v>
      </c>
      <c r="H6" s="144">
        <v>1.0</v>
      </c>
      <c r="I6" s="144">
        <v>12.0</v>
      </c>
      <c r="J6" s="144">
        <v>15.0</v>
      </c>
      <c r="K6" s="144">
        <v>0.0</v>
      </c>
      <c r="L6" s="144">
        <v>0.0</v>
      </c>
      <c r="M6" s="144">
        <f t="shared" si="1"/>
        <v>152</v>
      </c>
    </row>
    <row r="7" ht="12.75" customHeight="1">
      <c r="A7" s="144">
        <v>23.0</v>
      </c>
      <c r="B7" s="144">
        <v>15.0</v>
      </c>
      <c r="C7" s="144">
        <v>8.0</v>
      </c>
      <c r="D7" s="144">
        <v>23.0</v>
      </c>
      <c r="E7" s="144">
        <v>23.0</v>
      </c>
      <c r="F7" s="144">
        <v>12.0</v>
      </c>
      <c r="G7" s="144">
        <v>15.0</v>
      </c>
      <c r="H7" s="144">
        <v>12.0</v>
      </c>
      <c r="I7" s="144">
        <v>12.0</v>
      </c>
      <c r="J7" s="144">
        <v>8.0</v>
      </c>
      <c r="K7" s="144">
        <v>8.0</v>
      </c>
      <c r="L7" s="144">
        <v>0.0</v>
      </c>
      <c r="M7" s="144">
        <f t="shared" si="1"/>
        <v>159</v>
      </c>
    </row>
    <row r="8" ht="12.75" customHeight="1">
      <c r="A8" s="144">
        <v>23.0</v>
      </c>
      <c r="B8" s="144">
        <v>15.0</v>
      </c>
      <c r="C8" s="144">
        <v>8.0</v>
      </c>
      <c r="D8" s="144">
        <v>23.0</v>
      </c>
      <c r="E8" s="144">
        <v>23.0</v>
      </c>
      <c r="F8" s="144">
        <v>12.0</v>
      </c>
      <c r="G8" s="144">
        <v>10.0</v>
      </c>
      <c r="H8" s="144">
        <v>4.0</v>
      </c>
      <c r="I8" s="144">
        <v>12.0</v>
      </c>
      <c r="J8" s="144">
        <v>8.0</v>
      </c>
      <c r="K8" s="144">
        <v>0.0</v>
      </c>
      <c r="L8" s="144">
        <v>0.0</v>
      </c>
      <c r="M8" s="144">
        <f t="shared" si="1"/>
        <v>138</v>
      </c>
    </row>
    <row r="9" ht="12.75" customHeight="1">
      <c r="A9" s="144">
        <v>23.0</v>
      </c>
      <c r="B9" s="144">
        <v>20.0</v>
      </c>
      <c r="C9" s="144">
        <v>10.0</v>
      </c>
      <c r="D9" s="144">
        <v>23.0</v>
      </c>
      <c r="E9" s="144">
        <v>15.0</v>
      </c>
      <c r="F9" s="144">
        <v>12.0</v>
      </c>
      <c r="G9" s="144">
        <v>10.0</v>
      </c>
      <c r="H9" s="144">
        <v>1.0</v>
      </c>
      <c r="I9" s="144">
        <v>12.0</v>
      </c>
      <c r="J9" s="144">
        <v>15.0</v>
      </c>
      <c r="K9" s="144">
        <v>8.0</v>
      </c>
      <c r="L9" s="144">
        <v>0.0</v>
      </c>
      <c r="M9" s="144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