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2nd sem\BSIT 1B\"/>
    </mc:Choice>
  </mc:AlternateContent>
  <xr:revisionPtr revIDLastSave="0" documentId="13_ncr:1_{CFBBFA78-828B-4682-8A3A-1054598D083B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Q13" i="4" l="1"/>
  <c r="S13" i="4"/>
  <c r="V13" i="4"/>
  <c r="Q14" i="4"/>
  <c r="S14" i="4"/>
  <c r="V14" i="4"/>
  <c r="Q15" i="4"/>
  <c r="S15" i="4"/>
  <c r="V15" i="4"/>
  <c r="Q16" i="4"/>
  <c r="S16" i="4"/>
  <c r="V16" i="4"/>
  <c r="Q17" i="4"/>
  <c r="S17" i="4"/>
  <c r="V17" i="4"/>
  <c r="Q18" i="4"/>
  <c r="S18" i="4"/>
  <c r="V18" i="4"/>
  <c r="Q19" i="4"/>
  <c r="S19" i="4"/>
  <c r="V19" i="4"/>
  <c r="Q20" i="4"/>
  <c r="S20" i="4"/>
  <c r="V20" i="4"/>
  <c r="Q21" i="4"/>
  <c r="S21" i="4"/>
  <c r="V21" i="4"/>
  <c r="Q22" i="4"/>
  <c r="S22" i="4"/>
  <c r="V22" i="4"/>
  <c r="Q23" i="4"/>
  <c r="S23" i="4"/>
  <c r="V23" i="4"/>
  <c r="Q24" i="4"/>
  <c r="S24" i="4"/>
  <c r="V24" i="4"/>
  <c r="Q25" i="4"/>
  <c r="S25" i="4"/>
  <c r="V25" i="4"/>
  <c r="Q26" i="4"/>
  <c r="S26" i="4"/>
  <c r="V26" i="4"/>
  <c r="Q27" i="4"/>
  <c r="S27" i="4"/>
  <c r="V27" i="4"/>
  <c r="Q28" i="4"/>
  <c r="S28" i="4"/>
  <c r="V28" i="4"/>
  <c r="Q29" i="4"/>
  <c r="S29" i="4"/>
  <c r="V29" i="4"/>
  <c r="Q30" i="4"/>
  <c r="S30" i="4"/>
  <c r="V30" i="4"/>
  <c r="Q31" i="4"/>
  <c r="S31" i="4"/>
  <c r="V31" i="4"/>
  <c r="Q32" i="4"/>
  <c r="S32" i="4"/>
  <c r="V32" i="4"/>
  <c r="Q33" i="4"/>
  <c r="S33" i="4"/>
  <c r="V33" i="4"/>
  <c r="Q34" i="4"/>
  <c r="S34" i="4"/>
  <c r="V34" i="4"/>
  <c r="Q35" i="4"/>
  <c r="S35" i="4"/>
  <c r="V35" i="4"/>
  <c r="Q36" i="4"/>
  <c r="S36" i="4"/>
  <c r="V36" i="4"/>
  <c r="Q37" i="4"/>
  <c r="S37" i="4"/>
  <c r="V37" i="4"/>
  <c r="Q38" i="4"/>
  <c r="S38" i="4"/>
  <c r="V38" i="4"/>
  <c r="Q39" i="4"/>
  <c r="S39" i="4"/>
  <c r="V39" i="4"/>
  <c r="Q40" i="4"/>
  <c r="S40" i="4"/>
  <c r="V40" i="4"/>
  <c r="Q41" i="4"/>
  <c r="S41" i="4"/>
  <c r="V41" i="4"/>
  <c r="Q42" i="4"/>
  <c r="S42" i="4"/>
  <c r="V42" i="4"/>
  <c r="Q43" i="4"/>
  <c r="S43" i="4"/>
  <c r="V43" i="4"/>
  <c r="Q44" i="4"/>
  <c r="S44" i="4"/>
  <c r="V44" i="4"/>
  <c r="Q45" i="4"/>
  <c r="S45" i="4"/>
  <c r="V45" i="4"/>
  <c r="Q46" i="4"/>
  <c r="S46" i="4"/>
  <c r="V46" i="4"/>
  <c r="Q47" i="4"/>
  <c r="S47" i="4"/>
  <c r="V47" i="4"/>
  <c r="Q48" i="4"/>
  <c r="S48" i="4"/>
  <c r="V48" i="4"/>
  <c r="Q49" i="4"/>
  <c r="S49" i="4"/>
  <c r="V49" i="4"/>
  <c r="Q50" i="4"/>
  <c r="S50" i="4"/>
  <c r="V50" i="4"/>
  <c r="Q51" i="4"/>
  <c r="S51" i="4"/>
  <c r="V51" i="4"/>
  <c r="Q52" i="4"/>
  <c r="S52" i="4"/>
  <c r="V52" i="4"/>
  <c r="Q53" i="4"/>
  <c r="S53" i="4"/>
  <c r="V53" i="4"/>
  <c r="Q54" i="4"/>
  <c r="S54" i="4"/>
  <c r="V54" i="4"/>
  <c r="J13" i="4"/>
  <c r="M13" i="4"/>
  <c r="J14" i="4"/>
  <c r="M14" i="4"/>
  <c r="J15" i="4"/>
  <c r="M15" i="4"/>
  <c r="J16" i="4"/>
  <c r="M16" i="4"/>
  <c r="J17" i="4"/>
  <c r="M17" i="4"/>
  <c r="J18" i="4"/>
  <c r="M18" i="4"/>
  <c r="J19" i="4"/>
  <c r="M19" i="4"/>
  <c r="J20" i="4"/>
  <c r="M20" i="4"/>
  <c r="J21" i="4"/>
  <c r="M21" i="4"/>
  <c r="J22" i="4"/>
  <c r="M22" i="4"/>
  <c r="J23" i="4"/>
  <c r="M23" i="4"/>
  <c r="J24" i="4"/>
  <c r="M24" i="4"/>
  <c r="J25" i="4"/>
  <c r="M25" i="4"/>
  <c r="J26" i="4"/>
  <c r="M26" i="4"/>
  <c r="J27" i="4"/>
  <c r="M27" i="4"/>
  <c r="J28" i="4"/>
  <c r="M28" i="4"/>
  <c r="J29" i="4"/>
  <c r="M29" i="4"/>
  <c r="J30" i="4"/>
  <c r="M30" i="4"/>
  <c r="J31" i="4"/>
  <c r="M31" i="4"/>
  <c r="J32" i="4"/>
  <c r="M32" i="4"/>
  <c r="J33" i="4"/>
  <c r="M33" i="4"/>
  <c r="J34" i="4"/>
  <c r="M34" i="4"/>
  <c r="J35" i="4"/>
  <c r="M35" i="4"/>
  <c r="J36" i="4"/>
  <c r="M36" i="4"/>
  <c r="J37" i="4"/>
  <c r="M37" i="4"/>
  <c r="J38" i="4"/>
  <c r="M38" i="4"/>
  <c r="J39" i="4"/>
  <c r="M39" i="4"/>
  <c r="J40" i="4"/>
  <c r="M40" i="4"/>
  <c r="J41" i="4"/>
  <c r="M41" i="4"/>
  <c r="J42" i="4"/>
  <c r="M42" i="4"/>
  <c r="J43" i="4"/>
  <c r="M43" i="4"/>
  <c r="J44" i="4"/>
  <c r="M44" i="4"/>
  <c r="J45" i="4"/>
  <c r="M45" i="4"/>
  <c r="J46" i="4"/>
  <c r="M46" i="4"/>
  <c r="J47" i="4"/>
  <c r="M47" i="4"/>
  <c r="J48" i="4"/>
  <c r="M48" i="4"/>
  <c r="J49" i="4"/>
  <c r="M49" i="4"/>
  <c r="J50" i="4"/>
  <c r="M50" i="4"/>
  <c r="J51" i="4"/>
  <c r="M51" i="4"/>
  <c r="J52" i="4"/>
  <c r="M52" i="4"/>
  <c r="J53" i="4"/>
  <c r="M53" i="4"/>
  <c r="J54" i="4"/>
  <c r="M54" i="4"/>
  <c r="M9" i="11"/>
  <c r="P11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22" i="4" l="1"/>
  <c r="X22" i="4" s="1"/>
  <c r="Y22" i="4" s="1"/>
  <c r="W48" i="4"/>
  <c r="X48" i="4" s="1"/>
  <c r="Y48" i="4" s="1"/>
  <c r="W14" i="4"/>
  <c r="X14" i="4" s="1"/>
  <c r="Y14" i="4" s="1"/>
  <c r="W46" i="4"/>
  <c r="X46" i="4" s="1"/>
  <c r="Y46" i="4" s="1"/>
  <c r="W37" i="4"/>
  <c r="X37" i="4" s="1"/>
  <c r="Y37" i="4" s="1"/>
  <c r="W53" i="4"/>
  <c r="X53" i="4" s="1"/>
  <c r="Y53" i="4" s="1"/>
  <c r="W40" i="4"/>
  <c r="X40" i="4" s="1"/>
  <c r="Y40" i="4" s="1"/>
  <c r="W30" i="4"/>
  <c r="X30" i="4" s="1"/>
  <c r="Y30" i="4" s="1"/>
  <c r="W49" i="4"/>
  <c r="X49" i="4" s="1"/>
  <c r="Y49" i="4" s="1"/>
  <c r="W41" i="4"/>
  <c r="X41" i="4" s="1"/>
  <c r="Y41" i="4" s="1"/>
  <c r="W25" i="4"/>
  <c r="X25" i="4" s="1"/>
  <c r="Y25" i="4" s="1"/>
  <c r="W17" i="4"/>
  <c r="X17" i="4" s="1"/>
  <c r="Y17" i="4" s="1"/>
  <c r="W52" i="4"/>
  <c r="X52" i="4" s="1"/>
  <c r="Y52" i="4" s="1"/>
  <c r="W44" i="4"/>
  <c r="X44" i="4" s="1"/>
  <c r="Y44" i="4" s="1"/>
  <c r="W36" i="4"/>
  <c r="X36" i="4" s="1"/>
  <c r="Y36" i="4" s="1"/>
  <c r="W28" i="4"/>
  <c r="X28" i="4" s="1"/>
  <c r="Y28" i="4" s="1"/>
  <c r="W20" i="4"/>
  <c r="X20" i="4" s="1"/>
  <c r="Y20" i="4" s="1"/>
  <c r="W39" i="4"/>
  <c r="X39" i="4" s="1"/>
  <c r="Y39" i="4" s="1"/>
  <c r="W31" i="4"/>
  <c r="X31" i="4" s="1"/>
  <c r="Y31" i="4" s="1"/>
  <c r="W15" i="4"/>
  <c r="X15" i="4" s="1"/>
  <c r="Y15" i="4" s="1"/>
  <c r="W50" i="4"/>
  <c r="X50" i="4" s="1"/>
  <c r="Y50" i="4" s="1"/>
  <c r="W42" i="4"/>
  <c r="X42" i="4" s="1"/>
  <c r="Y42" i="4" s="1"/>
  <c r="W34" i="4"/>
  <c r="X34" i="4" s="1"/>
  <c r="Y34" i="4" s="1"/>
  <c r="W26" i="4"/>
  <c r="X26" i="4" s="1"/>
  <c r="Y26" i="4" s="1"/>
  <c r="W18" i="4"/>
  <c r="X18" i="4" s="1"/>
  <c r="Y18" i="4" s="1"/>
  <c r="W29" i="4"/>
  <c r="X29" i="4" s="1"/>
  <c r="Y29" i="4" s="1"/>
  <c r="W21" i="4"/>
  <c r="X21" i="4" s="1"/>
  <c r="Y21" i="4" s="1"/>
  <c r="W13" i="4"/>
  <c r="X13" i="4" s="1"/>
  <c r="Y13" i="4" s="1"/>
  <c r="W32" i="4"/>
  <c r="X32" i="4" s="1"/>
  <c r="Y32" i="4" s="1"/>
  <c r="W24" i="4"/>
  <c r="X24" i="4" s="1"/>
  <c r="Y24" i="4" s="1"/>
  <c r="W16" i="4"/>
  <c r="X16" i="4" s="1"/>
  <c r="Y16" i="4" s="1"/>
  <c r="W51" i="4"/>
  <c r="X51" i="4" s="1"/>
  <c r="Y51" i="4" s="1"/>
  <c r="W43" i="4"/>
  <c r="X43" i="4" s="1"/>
  <c r="Y43" i="4" s="1"/>
  <c r="W35" i="4"/>
  <c r="X35" i="4" s="1"/>
  <c r="Y35" i="4" s="1"/>
  <c r="W27" i="4"/>
  <c r="X27" i="4" s="1"/>
  <c r="Y27" i="4" s="1"/>
  <c r="W54" i="4"/>
  <c r="X54" i="4" s="1"/>
  <c r="Y54" i="4" s="1"/>
  <c r="W38" i="4"/>
  <c r="X38" i="4" s="1"/>
  <c r="Y38" i="4" s="1"/>
  <c r="W45" i="4"/>
  <c r="X45" i="4" s="1"/>
  <c r="Y45" i="4" s="1"/>
  <c r="W33" i="4"/>
  <c r="X33" i="4" s="1"/>
  <c r="Y33" i="4" s="1"/>
  <c r="W47" i="4"/>
  <c r="X47" i="4" s="1"/>
  <c r="Y47" i="4" s="1"/>
  <c r="W23" i="4"/>
  <c r="X23" i="4" s="1"/>
  <c r="Y23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<sst xmlns="http://schemas.openxmlformats.org/spreadsheetml/2006/main" count="250" uniqueCount="151">
  <si>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</si>
  <si>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</si>
  <si>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</si>
  <si>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</si>
  <si>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</si>
  <si>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</si>
  <si>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</si>
  <si>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</si>
  <si>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</si>
  <si>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</si>
  <si>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</si>
  <si>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</si>
  <si>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</si>
  <si>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</si>
  <si>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</si>
  <si>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</si>
  <si>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</si>
  <si>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</si>
  <si>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</si>
  <si>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</si>
  <si>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</si>
  <si>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</si>
  <si>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</si>
  <si>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</si>
  <si>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</si>
  <si>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</si>
  <si>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</si>
  <si>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</si>
  <si>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</si>
  <si>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</si>
  <si>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</si>
  <si>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</si>
  <si>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</si>
  <si>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</si>
  <si>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</si>
  <si>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</si>
  <si>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</si>
  <si>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</si>
  <si>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</si>
  <si>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</si>
  <si>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</si>
  <si>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</si>
  <si>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</si>
  <si>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</si>
  <si>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</si>
  <si>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</si>
  <si>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</si>
  <si>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</si>
  <si>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</si>
  <si>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</si>
  <si>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</si>
  <si>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</si>
  <si>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</si>
  <si>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</si>
  <si>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</si>
  <si>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</si>
  <si>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</si>
  <si>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</si>
  <si>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</si>
  <si>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</si>
  <si>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</si>
  <si>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</si>
  <si>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</si>
  <si>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</si>
  <si>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</si>
  <si>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</si>
  <si>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</si>
  <si>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</si>
  <si>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</si>
  <si>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</si>
  <si>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</si>
  <si>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</si>
  <si>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</si>
  <si>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</si>
  <si>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</si>
  <si>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</si>
  <si>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</si>
  <si>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</si>
  <si>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</si>
  <si>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</si>
  <si>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</si>
  <si>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</si>
  <si>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</si>
  <si>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</si>
  <si>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</si>
  <si>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</si>
  <si>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</si>
  <si>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</si>
  <si>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</si>
  <si>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</si>
  <si>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</si>
  <si>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</si>
  <si>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</si>
  <si>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</si>
  <si>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</si>
  <si>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</si>
  <si>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</si>
  <si>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</si>
  <si>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</si>
  <si>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</si>
  <si>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</si>
  <si>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</si>
  <si>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</si>
  <si>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</si>
  <si>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</si>
  <si>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</si>
  <si>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</si>
  <si>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</si>
  <si>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</si>
  <si>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</si>
  <si>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</si>
  <si>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</si>
  <si>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</si>
  <si>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</si>
  <si>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</si>
  <si>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</si>
  <si>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</si>
  <si>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</si>
  <si>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</si>
  <si>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</si>
  <si>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</si>
  <si>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</si>
  <si>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</si>
  <si>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</si>
  <si>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</si>
  <si>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</si>
  <si>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</si>
  <si>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</si>
  <si>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</si>
  <si>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</si>
  <si>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</si>
  <si>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</si>
  <si>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</si>
  <si>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</si>
  <si>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</si>
  <si>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</si>
  <si>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</si>
  <si>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</si>
  <si>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</si>
  <si>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</si>
  <si>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</si>
  <si>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</si>
  <si>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</si>
  <si>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</si>
  <si>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</si>
  <si>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</si>
  <si>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</si>
  <si>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</si>
  <si>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>2nd SEMESTER SY 2022- 2023</t>
  </si>
  <si>
    <t>PE11</t>
  </si>
  <si>
    <t>Physical Education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</si>
</sst>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15" fillId="0" borderId="26" xfId="0" applyFont="1" applyBorder="1"/>
    <xf numFmtId="2" fontId="20" fillId="3" borderId="26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2" fontId="20" fillId="7" borderId="27" xfId="0" applyNumberFormat="1" applyFont="1" applyFill="1" applyBorder="1" applyAlignment="1">
      <alignment horizontal="center"/>
    </xf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1" xfId="0" applyFont="1" applyBorder="1" applyAlignment="1">
      <alignment horizontal="right" wrapText="1"/>
    </xf>
    <xf numFmtId="0" fontId="24" fillId="0" borderId="31" xfId="0" applyFont="1" applyBorder="1" applyAlignment="1">
      <alignment horizontal="right" wrapText="1"/>
    </xf>
    <xf numFmtId="2" fontId="16" fillId="6" borderId="17" xfId="0" applyNumberFormat="1" applyFont="1" applyFill="1" applyBorder="1"/>
    <xf numFmtId="2" fontId="16" fillId="6" borderId="26" xfId="0" applyNumberFormat="1" applyFont="1" applyFill="1" applyBorder="1"/>
    <xf numFmtId="2" fontId="16" fillId="6" borderId="25" xfId="0" applyNumberFormat="1" applyFont="1" applyFill="1" applyBorder="1"/>
    <xf numFmtId="0" fontId="24" fillId="0" borderId="32" xfId="0" applyFont="1" applyBorder="1" applyAlignment="1">
      <alignment horizontal="right" wrapText="1"/>
    </xf>
    <xf numFmtId="0" fontId="24" fillId="0" borderId="33" xfId="0" applyFont="1" applyBorder="1" applyAlignment="1">
      <alignment horizontal="right" wrapText="1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2" zoomScaleNormal="100" workbookViewId="0">
      <pane xSplit="5" topLeftCell="F1" activePane="topRight" state="frozen"/>
      <selection pane="topRight" activeCell="N5" sqref="N5:V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64" t="s">
        <v>0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</row>
    <row r="3" spans="1:29" ht="19.5" customHeight="1" x14ac:dyDescent="0.3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</row>
    <row r="4" spans="1:29" ht="21.75" customHeight="1" x14ac:dyDescent="0.3">
      <c r="A4" s="164" t="s">
        <v>148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149</v>
      </c>
      <c r="G5" s="13"/>
      <c r="H5" s="13"/>
      <c r="I5" s="13"/>
      <c r="J5" s="13"/>
      <c r="K5" s="13"/>
      <c r="L5" s="13"/>
      <c r="M5" s="13"/>
      <c r="N5" s="166"/>
      <c r="O5" s="166"/>
      <c r="P5" s="166"/>
      <c r="Q5" s="165"/>
      <c r="R5" s="165"/>
      <c r="S5" s="165"/>
      <c r="T5" s="165"/>
      <c r="U5" s="165"/>
      <c r="V5" s="165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150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147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7" t="s">
        <v>6</v>
      </c>
      <c r="D9" s="170" t="s">
        <v>7</v>
      </c>
      <c r="E9" s="58"/>
      <c r="F9" s="171" t="s">
        <v>8</v>
      </c>
      <c r="G9" s="174" t="s">
        <v>9</v>
      </c>
      <c r="H9" s="175"/>
      <c r="I9" s="175"/>
      <c r="J9" s="176"/>
      <c r="K9" s="174" t="s">
        <v>10</v>
      </c>
      <c r="L9" s="175"/>
      <c r="M9" s="176"/>
      <c r="N9" s="174" t="s">
        <v>11</v>
      </c>
      <c r="O9" s="177"/>
      <c r="P9" s="177"/>
      <c r="Q9" s="176"/>
      <c r="R9" s="174" t="s">
        <v>12</v>
      </c>
      <c r="S9" s="176"/>
      <c r="T9" s="174" t="s">
        <v>13</v>
      </c>
      <c r="U9" s="175"/>
      <c r="V9" s="176"/>
      <c r="W9" s="179" t="s">
        <v>14</v>
      </c>
      <c r="X9" s="175"/>
      <c r="Y9" s="175"/>
      <c r="Z9" s="176"/>
    </row>
    <row r="10" spans="1:29" ht="12" customHeight="1" thickBot="1" x14ac:dyDescent="0.25">
      <c r="A10" s="18"/>
      <c r="B10" s="19"/>
      <c r="C10" s="168"/>
      <c r="D10" s="168"/>
      <c r="E10" s="56"/>
      <c r="F10" s="172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0">
        <v>1</v>
      </c>
      <c r="O10" s="131">
        <v>2</v>
      </c>
      <c r="P10" s="131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9"/>
      <c r="D11" s="169"/>
      <c r="E11" s="57"/>
      <c r="F11" s="173"/>
      <c r="G11" s="27">
        <v>120</v>
      </c>
      <c r="H11" s="28">
        <v>120</v>
      </c>
      <c r="I11" s="28">
        <v>200</v>
      </c>
      <c r="J11" s="44">
        <v>0.3</v>
      </c>
      <c r="K11" s="27">
        <v>60</v>
      </c>
      <c r="L11" s="28">
        <v>60</v>
      </c>
      <c r="M11" s="47">
        <v>0.2</v>
      </c>
      <c r="N11" s="27">
        <v>2</v>
      </c>
      <c r="O11" s="59">
        <v>7</v>
      </c>
      <c r="P11" s="59">
        <f>I11/2</f>
        <v>100</v>
      </c>
      <c r="Q11" s="49">
        <v>0.15</v>
      </c>
      <c r="R11" s="27">
        <v>10</v>
      </c>
      <c r="S11" s="52">
        <v>0.05</v>
      </c>
      <c r="T11" s="27">
        <v>100</v>
      </c>
      <c r="U11" s="27">
        <v>100</v>
      </c>
      <c r="V11" s="54">
        <v>0.3</v>
      </c>
      <c r="W11" s="29"/>
      <c r="X11" s="29"/>
      <c r="Y11" s="30"/>
      <c r="Z11" s="29"/>
      <c r="AB11" s="178"/>
      <c r="AC11" s="178"/>
    </row>
    <row r="12" spans="1:29" ht="12" customHeight="1" thickBot="1" x14ac:dyDescent="0.25">
      <c r="A12" s="31"/>
      <c r="B12" s="32"/>
      <c r="C12" s="32"/>
      <c r="D12" s="33"/>
      <c r="E12" s="33"/>
      <c r="F12" s="67"/>
      <c r="G12" s="34"/>
      <c r="H12" s="34"/>
      <c r="I12" s="34"/>
      <c r="J12" s="45"/>
      <c r="K12" s="34"/>
      <c r="L12" s="34"/>
      <c r="M12" s="45"/>
      <c r="N12" s="35"/>
      <c r="O12" s="35"/>
      <c r="P12" s="35"/>
      <c r="Q12" s="50"/>
      <c r="R12" s="34"/>
      <c r="S12" s="45"/>
      <c r="T12" s="34"/>
      <c r="U12" s="34"/>
      <c r="V12" s="45"/>
      <c r="W12" s="35"/>
      <c r="X12" s="35"/>
      <c r="Y12" s="35"/>
      <c r="Z12" s="35"/>
    </row>
    <row r="13" spans="1:29" ht="12" customHeight="1" thickBot="1" x14ac:dyDescent="0.25">
      <c r="A13" s="36">
        <v>1</v>
      </c>
      <c r="B13" s="36" t="s">
        <v>21</v>
      </c>
      <c r="C13" s="152">
        <v>2022116878</v>
      </c>
      <c r="D13" s="37" t="s">
        <v>105</v>
      </c>
      <c r="E13" s="37"/>
      <c r="F13" s="159">
        <f t="shared" ref="F13:F46" si="0">X13</f>
        <v>2.25</v>
      </c>
      <c r="G13" s="157">
        <v>93</v>
      </c>
      <c r="H13" s="162">
        <v>96</v>
      </c>
      <c r="I13" s="162">
        <v>111</v>
      </c>
      <c r="J13" s="46">
        <f>SUM(G13:I13)/SUM($G$11:$I$11)*50+50</f>
        <v>84.090909090909093</v>
      </c>
      <c r="K13" s="157">
        <v>21</v>
      </c>
      <c r="L13" s="162">
        <v>27</v>
      </c>
      <c r="M13" s="48">
        <f>SUM(K13:L13)/SUM($K$11:$L$11)*50+50</f>
        <v>70</v>
      </c>
      <c r="N13" s="157">
        <v>1</v>
      </c>
      <c r="O13" s="162">
        <v>1</v>
      </c>
      <c r="P13" s="162">
        <v>82</v>
      </c>
      <c r="Q13" s="51">
        <f>SUM(N13:P13)/SUM($N$11:$P$11)*50+50</f>
        <v>88.532110091743121</v>
      </c>
      <c r="R13" s="157">
        <v>5</v>
      </c>
      <c r="S13" s="53">
        <f>SUM(R13:R13)/SUM($R$11:$R$11)*50+50</f>
        <v>75</v>
      </c>
      <c r="T13" s="157">
        <v>67</v>
      </c>
      <c r="U13" s="162">
        <v>81</v>
      </c>
      <c r="V13" s="55">
        <f>(T13/$T$11*50+50)*0.5+(U13/$U$11*50+50)*0.5</f>
        <v>87</v>
      </c>
      <c r="W13" s="38">
        <f>(J13*0.3)+(M13*0.2)+(Q13*0.15)+(S13*0.05)+(V13*0.3)</f>
        <v>82.357089241034188</v>
      </c>
      <c r="X13" s="38">
        <f>VLOOKUP(W13,'Grade Range'!$A$2:$B$11,2)</f>
        <v>2.25</v>
      </c>
      <c r="Y13" s="38" t="str">
        <f t="shared" ref="Y13:Y54" si="1">IF(X13&lt;=3,"Passed","Failed")</f>
        <v>Passed</v>
      </c>
      <c r="Z13" s="38"/>
    </row>
    <row r="14" spans="1:29" ht="12" customHeight="1" thickBot="1" x14ac:dyDescent="0.25">
      <c r="A14" s="36">
        <v>2</v>
      </c>
      <c r="B14" s="36" t="s">
        <v>21</v>
      </c>
      <c r="C14" s="152">
        <v>2022115181</v>
      </c>
      <c r="D14" s="37" t="s">
        <v>106</v>
      </c>
      <c r="E14" s="37"/>
      <c r="F14" s="159">
        <f t="shared" si="0"/>
        <v>2</v>
      </c>
      <c r="G14" s="158">
        <v>101</v>
      </c>
      <c r="H14" s="163">
        <v>94</v>
      </c>
      <c r="I14" s="163">
        <v>116</v>
      </c>
      <c r="J14" s="46">
        <f t="shared" ref="J14:J54" si="2">SUM(G14:I14)/SUM($G$11:$I$11)*50+50</f>
        <v>85.340909090909093</v>
      </c>
      <c r="K14" s="158">
        <v>35</v>
      </c>
      <c r="L14" s="163">
        <v>29</v>
      </c>
      <c r="M14" s="48">
        <f t="shared" ref="M14:M54" si="3">SUM(K14:L14)/SUM($K$11:$L$11)*50+50</f>
        <v>76.666666666666671</v>
      </c>
      <c r="N14" s="158">
        <v>1</v>
      </c>
      <c r="O14" s="163">
        <v>1</v>
      </c>
      <c r="P14" s="163">
        <v>98</v>
      </c>
      <c r="Q14" s="51">
        <f t="shared" ref="Q14:Q53" si="4">SUM(N14:P14)/SUM($N$11:$P$11)*50+50</f>
        <v>95.871559633027516</v>
      </c>
      <c r="R14" s="158">
        <v>4</v>
      </c>
      <c r="S14" s="53">
        <f t="shared" ref="S14:S54" si="5">SUM(R14:R14)/SUM($R$11:$R$11)*50+50</f>
        <v>70</v>
      </c>
      <c r="T14" s="158">
        <v>90</v>
      </c>
      <c r="U14" s="163">
        <v>61</v>
      </c>
      <c r="V14" s="55">
        <f t="shared" ref="V14:V54" si="6">(T14/$T$11*50+50)*0.5+(U14/$U$11*50+50)*0.5</f>
        <v>87.75</v>
      </c>
      <c r="W14" s="38">
        <f t="shared" ref="W14:W54" si="7">(J14*0.3)+(M14*0.2)+(Q14*0.15)+(S14*0.05)+(V14*0.3)</f>
        <v>85.141340005560195</v>
      </c>
      <c r="X14" s="38">
        <f>VLOOKUP(W14,'Grade Range'!$A$2:$B$11,2)</f>
        <v>2</v>
      </c>
      <c r="Y14" s="38" t="str">
        <f t="shared" si="1"/>
        <v>Passed</v>
      </c>
      <c r="Z14" s="38"/>
    </row>
    <row r="15" spans="1:29" ht="12" customHeight="1" thickBot="1" x14ac:dyDescent="0.25">
      <c r="A15" s="36">
        <v>3</v>
      </c>
      <c r="B15" s="36" t="s">
        <v>21</v>
      </c>
      <c r="C15" s="152">
        <v>2022115369</v>
      </c>
      <c r="D15" s="37" t="s">
        <v>107</v>
      </c>
      <c r="E15" s="37"/>
      <c r="F15" s="159">
        <f t="shared" si="0"/>
        <v>1.75</v>
      </c>
      <c r="G15" s="158">
        <v>105</v>
      </c>
      <c r="H15" s="163">
        <v>91</v>
      </c>
      <c r="I15" s="163">
        <v>168</v>
      </c>
      <c r="J15" s="46">
        <f t="shared" si="2"/>
        <v>91.363636363636374</v>
      </c>
      <c r="K15" s="158">
        <v>54</v>
      </c>
      <c r="L15" s="163">
        <v>52</v>
      </c>
      <c r="M15" s="48">
        <f t="shared" si="3"/>
        <v>94.166666666666657</v>
      </c>
      <c r="N15" s="158">
        <v>1</v>
      </c>
      <c r="O15" s="163">
        <v>2</v>
      </c>
      <c r="P15" s="163">
        <v>91</v>
      </c>
      <c r="Q15" s="51">
        <f t="shared" si="4"/>
        <v>93.11926605504587</v>
      </c>
      <c r="R15" s="158">
        <v>5</v>
      </c>
      <c r="S15" s="53">
        <f t="shared" si="5"/>
        <v>75</v>
      </c>
      <c r="T15" s="158">
        <v>42</v>
      </c>
      <c r="U15" s="163">
        <v>80</v>
      </c>
      <c r="V15" s="55">
        <f t="shared" si="6"/>
        <v>80.5</v>
      </c>
      <c r="W15" s="38">
        <f t="shared" si="7"/>
        <v>88.11031415068112</v>
      </c>
      <c r="X15" s="38">
        <f>VLOOKUP(W15,'Grade Range'!$A$2:$B$11,2)</f>
        <v>1.75</v>
      </c>
      <c r="Y15" s="38" t="str">
        <f t="shared" si="1"/>
        <v>Passed</v>
      </c>
      <c r="Z15" s="38"/>
    </row>
    <row r="16" spans="1:29" ht="12" customHeight="1" thickBot="1" x14ac:dyDescent="0.25">
      <c r="A16" s="36">
        <v>4</v>
      </c>
      <c r="B16" s="36" t="s">
        <v>21</v>
      </c>
      <c r="C16" s="152">
        <v>2022108594</v>
      </c>
      <c r="D16" s="37" t="s">
        <v>108</v>
      </c>
      <c r="E16" s="37"/>
      <c r="F16" s="159">
        <f t="shared" si="0"/>
        <v>1.75</v>
      </c>
      <c r="G16" s="158">
        <v>82</v>
      </c>
      <c r="H16" s="163">
        <v>90</v>
      </c>
      <c r="I16" s="163">
        <v>177</v>
      </c>
      <c r="J16" s="46">
        <f t="shared" si="2"/>
        <v>89.659090909090907</v>
      </c>
      <c r="K16" s="158">
        <v>32</v>
      </c>
      <c r="L16" s="163">
        <v>57</v>
      </c>
      <c r="M16" s="48">
        <f t="shared" si="3"/>
        <v>87.083333333333343</v>
      </c>
      <c r="N16" s="158">
        <v>2</v>
      </c>
      <c r="O16" s="163">
        <v>4</v>
      </c>
      <c r="P16" s="163">
        <v>93</v>
      </c>
      <c r="Q16" s="51">
        <f t="shared" si="4"/>
        <v>95.412844036697237</v>
      </c>
      <c r="R16" s="158">
        <v>7</v>
      </c>
      <c r="S16" s="53">
        <f t="shared" si="5"/>
        <v>85</v>
      </c>
      <c r="T16" s="158">
        <v>88</v>
      </c>
      <c r="U16" s="163">
        <v>62</v>
      </c>
      <c r="V16" s="55">
        <f t="shared" si="6"/>
        <v>87.5</v>
      </c>
      <c r="W16" s="38">
        <f t="shared" si="7"/>
        <v>89.126320544898519</v>
      </c>
      <c r="X16" s="38">
        <f>VLOOKUP(W16,'Grade Range'!$A$2:$B$11,2)</f>
        <v>1.75</v>
      </c>
      <c r="Y16" s="38" t="str">
        <f t="shared" si="1"/>
        <v>Passed</v>
      </c>
      <c r="Z16" s="38"/>
    </row>
    <row r="17" spans="1:26" ht="12" customHeight="1" thickBot="1" x14ac:dyDescent="0.25">
      <c r="A17" s="36">
        <v>5</v>
      </c>
      <c r="B17" s="36" t="s">
        <v>21</v>
      </c>
      <c r="C17" s="152">
        <v>2022115354</v>
      </c>
      <c r="D17" s="37" t="s">
        <v>109</v>
      </c>
      <c r="E17" s="37"/>
      <c r="F17" s="159">
        <f t="shared" si="0"/>
        <v>1.75</v>
      </c>
      <c r="G17" s="158">
        <v>100</v>
      </c>
      <c r="H17" s="163">
        <v>110</v>
      </c>
      <c r="I17" s="163">
        <v>104</v>
      </c>
      <c r="J17" s="46">
        <f t="shared" si="2"/>
        <v>85.681818181818187</v>
      </c>
      <c r="K17" s="158">
        <v>50</v>
      </c>
      <c r="L17" s="163">
        <v>54</v>
      </c>
      <c r="M17" s="48">
        <f t="shared" si="3"/>
        <v>93.333333333333343</v>
      </c>
      <c r="N17" s="158">
        <v>2</v>
      </c>
      <c r="O17" s="163">
        <v>6</v>
      </c>
      <c r="P17" s="163">
        <v>72</v>
      </c>
      <c r="Q17" s="51">
        <f t="shared" si="4"/>
        <v>86.697247706422019</v>
      </c>
      <c r="R17" s="158">
        <v>9</v>
      </c>
      <c r="S17" s="53">
        <f t="shared" si="5"/>
        <v>95</v>
      </c>
      <c r="T17" s="158">
        <v>80</v>
      </c>
      <c r="U17" s="163">
        <v>91</v>
      </c>
      <c r="V17" s="55">
        <f t="shared" si="6"/>
        <v>92.75</v>
      </c>
      <c r="W17" s="38">
        <f t="shared" si="7"/>
        <v>89.95079927717542</v>
      </c>
      <c r="X17" s="38">
        <f>VLOOKUP(W17,'Grade Range'!$A$2:$B$11,2)</f>
        <v>1.75</v>
      </c>
      <c r="Y17" s="38" t="str">
        <f t="shared" si="1"/>
        <v>Passed</v>
      </c>
      <c r="Z17" s="38"/>
    </row>
    <row r="18" spans="1:26" ht="12" customHeight="1" thickBot="1" x14ac:dyDescent="0.25">
      <c r="A18" s="36">
        <v>6</v>
      </c>
      <c r="B18" s="36" t="s">
        <v>21</v>
      </c>
      <c r="C18" s="152">
        <v>2022117209</v>
      </c>
      <c r="D18" s="37" t="s">
        <v>110</v>
      </c>
      <c r="E18" s="37"/>
      <c r="F18" s="159">
        <f t="shared" si="0"/>
        <v>1.75</v>
      </c>
      <c r="G18" s="158">
        <v>86</v>
      </c>
      <c r="H18" s="163">
        <v>114</v>
      </c>
      <c r="I18" s="163">
        <v>181</v>
      </c>
      <c r="J18" s="46">
        <f t="shared" si="2"/>
        <v>93.295454545454547</v>
      </c>
      <c r="K18" s="158">
        <v>48</v>
      </c>
      <c r="L18" s="163">
        <v>41</v>
      </c>
      <c r="M18" s="48">
        <f t="shared" si="3"/>
        <v>87.083333333333343</v>
      </c>
      <c r="N18" s="158">
        <v>2</v>
      </c>
      <c r="O18" s="163">
        <v>5</v>
      </c>
      <c r="P18" s="163">
        <v>83</v>
      </c>
      <c r="Q18" s="51">
        <f t="shared" si="4"/>
        <v>91.284403669724782</v>
      </c>
      <c r="R18" s="158">
        <v>6</v>
      </c>
      <c r="S18" s="53">
        <f t="shared" si="5"/>
        <v>80</v>
      </c>
      <c r="T18" s="158">
        <v>77</v>
      </c>
      <c r="U18" s="163">
        <v>74</v>
      </c>
      <c r="V18" s="55">
        <f t="shared" si="6"/>
        <v>87.75</v>
      </c>
      <c r="W18" s="38">
        <f t="shared" si="7"/>
        <v>89.422963580761746</v>
      </c>
      <c r="X18" s="38">
        <f>VLOOKUP(W18,'Grade Range'!$A$2:$B$11,2)</f>
        <v>1.75</v>
      </c>
      <c r="Y18" s="38" t="str">
        <f t="shared" si="1"/>
        <v>Passed</v>
      </c>
      <c r="Z18" s="38"/>
    </row>
    <row r="19" spans="1:26" ht="12" customHeight="1" thickBot="1" x14ac:dyDescent="0.25">
      <c r="A19" s="36">
        <v>7</v>
      </c>
      <c r="B19" s="36" t="s">
        <v>21</v>
      </c>
      <c r="C19" s="152">
        <v>2022115421</v>
      </c>
      <c r="D19" s="37" t="s">
        <v>111</v>
      </c>
      <c r="E19" s="37"/>
      <c r="F19" s="159">
        <f t="shared" si="0"/>
        <v>2.25</v>
      </c>
      <c r="G19" s="158">
        <v>105</v>
      </c>
      <c r="H19" s="163">
        <v>93</v>
      </c>
      <c r="I19" s="163">
        <v>100</v>
      </c>
      <c r="J19" s="46">
        <f t="shared" si="2"/>
        <v>83.86363636363636</v>
      </c>
      <c r="K19" s="158">
        <v>53</v>
      </c>
      <c r="L19" s="163">
        <v>21</v>
      </c>
      <c r="M19" s="48">
        <f t="shared" si="3"/>
        <v>80.833333333333343</v>
      </c>
      <c r="N19" s="158">
        <v>2</v>
      </c>
      <c r="O19" s="163">
        <v>6</v>
      </c>
      <c r="P19" s="163">
        <v>82</v>
      </c>
      <c r="Q19" s="51">
        <f t="shared" si="4"/>
        <v>91.284403669724782</v>
      </c>
      <c r="R19" s="158">
        <v>8</v>
      </c>
      <c r="S19" s="53">
        <f t="shared" si="5"/>
        <v>90</v>
      </c>
      <c r="T19" s="158">
        <v>87</v>
      </c>
      <c r="U19" s="163">
        <v>40</v>
      </c>
      <c r="V19" s="55">
        <f t="shared" si="6"/>
        <v>81.75</v>
      </c>
      <c r="W19" s="38">
        <f t="shared" si="7"/>
        <v>84.043418126216295</v>
      </c>
      <c r="X19" s="38">
        <f>VLOOKUP(W19,'Grade Range'!$A$2:$B$11,2)</f>
        <v>2.25</v>
      </c>
      <c r="Y19" s="38" t="str">
        <f t="shared" si="1"/>
        <v>Passed</v>
      </c>
      <c r="Z19" s="38"/>
    </row>
    <row r="20" spans="1:26" ht="12" customHeight="1" thickBot="1" x14ac:dyDescent="0.25">
      <c r="A20" s="36">
        <v>8</v>
      </c>
      <c r="B20" s="36"/>
      <c r="C20" s="152">
        <v>2022115430</v>
      </c>
      <c r="D20" s="37" t="s">
        <v>112</v>
      </c>
      <c r="E20" s="37"/>
      <c r="F20" s="159">
        <f t="shared" si="0"/>
        <v>2</v>
      </c>
      <c r="G20" s="158">
        <v>88</v>
      </c>
      <c r="H20" s="163">
        <v>112</v>
      </c>
      <c r="I20" s="163">
        <v>128</v>
      </c>
      <c r="J20" s="46">
        <f t="shared" si="2"/>
        <v>87.27272727272728</v>
      </c>
      <c r="K20" s="158">
        <v>47</v>
      </c>
      <c r="L20" s="163">
        <v>27</v>
      </c>
      <c r="M20" s="48">
        <f t="shared" si="3"/>
        <v>80.833333333333343</v>
      </c>
      <c r="N20" s="158">
        <v>1</v>
      </c>
      <c r="O20" s="163">
        <v>1</v>
      </c>
      <c r="P20" s="163">
        <v>94</v>
      </c>
      <c r="Q20" s="51">
        <f t="shared" si="4"/>
        <v>94.036697247706428</v>
      </c>
      <c r="R20" s="158">
        <v>7</v>
      </c>
      <c r="S20" s="53">
        <f t="shared" si="5"/>
        <v>85</v>
      </c>
      <c r="T20" s="158">
        <v>81</v>
      </c>
      <c r="U20" s="163">
        <v>66</v>
      </c>
      <c r="V20" s="55">
        <f t="shared" si="6"/>
        <v>86.75</v>
      </c>
      <c r="W20" s="38">
        <f t="shared" si="7"/>
        <v>86.728989435640813</v>
      </c>
      <c r="X20" s="38">
        <f>VLOOKUP(W20,'Grade Range'!$A$2:$B$11,2)</f>
        <v>2</v>
      </c>
      <c r="Y20" s="38" t="str">
        <f t="shared" si="1"/>
        <v>Passed</v>
      </c>
      <c r="Z20" s="38"/>
    </row>
    <row r="21" spans="1:26" ht="12" customHeight="1" thickBot="1" x14ac:dyDescent="0.25">
      <c r="A21" s="36">
        <v>9</v>
      </c>
      <c r="B21" s="36" t="s">
        <v>21</v>
      </c>
      <c r="C21" s="152">
        <v>2022115508</v>
      </c>
      <c r="D21" s="37" t="s">
        <v>113</v>
      </c>
      <c r="E21" s="37"/>
      <c r="F21" s="159">
        <f t="shared" si="0"/>
        <v>2</v>
      </c>
      <c r="G21" s="158">
        <v>113</v>
      </c>
      <c r="H21" s="163">
        <v>117</v>
      </c>
      <c r="I21" s="163">
        <v>126</v>
      </c>
      <c r="J21" s="46">
        <f t="shared" si="2"/>
        <v>90.454545454545453</v>
      </c>
      <c r="K21" s="158">
        <v>41</v>
      </c>
      <c r="L21" s="163">
        <v>35</v>
      </c>
      <c r="M21" s="48">
        <f t="shared" si="3"/>
        <v>81.666666666666657</v>
      </c>
      <c r="N21" s="158">
        <v>1</v>
      </c>
      <c r="O21" s="163">
        <v>6</v>
      </c>
      <c r="P21" s="163">
        <v>82</v>
      </c>
      <c r="Q21" s="51">
        <f t="shared" si="4"/>
        <v>90.825688073394502</v>
      </c>
      <c r="R21" s="158">
        <v>10</v>
      </c>
      <c r="S21" s="53">
        <f t="shared" si="5"/>
        <v>100</v>
      </c>
      <c r="T21" s="158">
        <v>75</v>
      </c>
      <c r="U21" s="163">
        <v>44</v>
      </c>
      <c r="V21" s="55">
        <f t="shared" si="6"/>
        <v>79.75</v>
      </c>
      <c r="W21" s="38">
        <f t="shared" si="7"/>
        <v>86.018550180706143</v>
      </c>
      <c r="X21" s="38">
        <f>VLOOKUP(W21,'Grade Range'!$A$2:$B$11,2)</f>
        <v>2</v>
      </c>
      <c r="Y21" s="38" t="str">
        <f t="shared" si="1"/>
        <v>Passed</v>
      </c>
      <c r="Z21" s="38"/>
    </row>
    <row r="22" spans="1:26" ht="12" customHeight="1" thickBot="1" x14ac:dyDescent="0.25">
      <c r="A22" s="36">
        <v>10</v>
      </c>
      <c r="B22" s="36" t="s">
        <v>21</v>
      </c>
      <c r="C22" s="152">
        <v>2022115002</v>
      </c>
      <c r="D22" s="37" t="s">
        <v>114</v>
      </c>
      <c r="E22" s="37"/>
      <c r="F22" s="159">
        <f t="shared" si="0"/>
        <v>2.25</v>
      </c>
      <c r="G22" s="158">
        <v>85</v>
      </c>
      <c r="H22" s="163">
        <v>90</v>
      </c>
      <c r="I22" s="163">
        <v>136</v>
      </c>
      <c r="J22" s="46">
        <f t="shared" si="2"/>
        <v>85.340909090909093</v>
      </c>
      <c r="K22" s="158">
        <v>28</v>
      </c>
      <c r="L22" s="163">
        <v>29</v>
      </c>
      <c r="M22" s="48">
        <f t="shared" si="3"/>
        <v>73.75</v>
      </c>
      <c r="N22" s="158">
        <v>2</v>
      </c>
      <c r="O22" s="163">
        <v>1</v>
      </c>
      <c r="P22" s="163">
        <v>79</v>
      </c>
      <c r="Q22" s="51">
        <f t="shared" si="4"/>
        <v>87.614678899082577</v>
      </c>
      <c r="R22" s="158">
        <v>10</v>
      </c>
      <c r="S22" s="53">
        <f t="shared" si="5"/>
        <v>100</v>
      </c>
      <c r="T22" s="158">
        <v>72</v>
      </c>
      <c r="U22" s="163">
        <v>70</v>
      </c>
      <c r="V22" s="55">
        <f t="shared" si="6"/>
        <v>85.5</v>
      </c>
      <c r="W22" s="38">
        <f t="shared" si="7"/>
        <v>84.144474562135116</v>
      </c>
      <c r="X22" s="38">
        <f>VLOOKUP(W22,'Grade Range'!$A$2:$B$11,2)</f>
        <v>2.25</v>
      </c>
      <c r="Y22" s="38" t="str">
        <f t="shared" si="1"/>
        <v>Passed</v>
      </c>
      <c r="Z22" s="38"/>
    </row>
    <row r="23" spans="1:26" ht="12" customHeight="1" thickBot="1" x14ac:dyDescent="0.25">
      <c r="A23" s="36">
        <v>11</v>
      </c>
      <c r="B23" s="36" t="s">
        <v>21</v>
      </c>
      <c r="C23" s="152">
        <v>2022115474</v>
      </c>
      <c r="D23" s="37" t="s">
        <v>115</v>
      </c>
      <c r="E23" s="37"/>
      <c r="F23" s="159">
        <f t="shared" si="0"/>
        <v>2</v>
      </c>
      <c r="G23" s="158">
        <v>96</v>
      </c>
      <c r="H23" s="163">
        <v>113</v>
      </c>
      <c r="I23" s="163">
        <v>106</v>
      </c>
      <c r="J23" s="46">
        <f t="shared" si="2"/>
        <v>85.795454545454547</v>
      </c>
      <c r="K23" s="158">
        <v>31</v>
      </c>
      <c r="L23" s="163">
        <v>40</v>
      </c>
      <c r="M23" s="48">
        <f t="shared" si="3"/>
        <v>79.583333333333329</v>
      </c>
      <c r="N23" s="158">
        <v>2</v>
      </c>
      <c r="O23" s="163">
        <v>7</v>
      </c>
      <c r="P23" s="163">
        <v>81</v>
      </c>
      <c r="Q23" s="51">
        <f t="shared" si="4"/>
        <v>91.284403669724782</v>
      </c>
      <c r="R23" s="158">
        <v>7</v>
      </c>
      <c r="S23" s="53">
        <f t="shared" si="5"/>
        <v>85</v>
      </c>
      <c r="T23" s="158">
        <v>86</v>
      </c>
      <c r="U23" s="163">
        <v>77</v>
      </c>
      <c r="V23" s="55">
        <f t="shared" si="6"/>
        <v>90.75</v>
      </c>
      <c r="W23" s="38">
        <f t="shared" si="7"/>
        <v>86.822963580761751</v>
      </c>
      <c r="X23" s="38">
        <f>VLOOKUP(W23,'Grade Range'!$A$2:$B$11,2)</f>
        <v>2</v>
      </c>
      <c r="Y23" s="38" t="str">
        <f t="shared" si="1"/>
        <v>Passed</v>
      </c>
      <c r="Z23" s="38"/>
    </row>
    <row r="24" spans="1:26" ht="12" customHeight="1" thickBot="1" x14ac:dyDescent="0.25">
      <c r="A24" s="36">
        <v>12</v>
      </c>
      <c r="B24" s="36" t="s">
        <v>21</v>
      </c>
      <c r="C24" s="152">
        <v>2022114977</v>
      </c>
      <c r="D24" s="37" t="s">
        <v>116</v>
      </c>
      <c r="E24" s="37"/>
      <c r="F24" s="159">
        <f t="shared" si="0"/>
        <v>1.75</v>
      </c>
      <c r="G24" s="158">
        <v>111</v>
      </c>
      <c r="H24" s="163">
        <v>114</v>
      </c>
      <c r="I24" s="163">
        <v>160</v>
      </c>
      <c r="J24" s="46">
        <f t="shared" si="2"/>
        <v>93.75</v>
      </c>
      <c r="K24" s="158">
        <v>39</v>
      </c>
      <c r="L24" s="163">
        <v>42</v>
      </c>
      <c r="M24" s="48">
        <f t="shared" si="3"/>
        <v>83.75</v>
      </c>
      <c r="N24" s="158">
        <v>1</v>
      </c>
      <c r="O24" s="163">
        <v>4</v>
      </c>
      <c r="P24" s="163">
        <v>95</v>
      </c>
      <c r="Q24" s="51">
        <f t="shared" si="4"/>
        <v>95.871559633027516</v>
      </c>
      <c r="R24" s="158">
        <v>3</v>
      </c>
      <c r="S24" s="53">
        <f t="shared" si="5"/>
        <v>65</v>
      </c>
      <c r="T24" s="158">
        <v>79</v>
      </c>
      <c r="U24" s="163">
        <v>85</v>
      </c>
      <c r="V24" s="55">
        <f t="shared" si="6"/>
        <v>91</v>
      </c>
      <c r="W24" s="38">
        <f t="shared" si="7"/>
        <v>89.805733944954127</v>
      </c>
      <c r="X24" s="38">
        <f>VLOOKUP(W24,'Grade Range'!$A$2:$B$11,2)</f>
        <v>1.75</v>
      </c>
      <c r="Y24" s="38" t="str">
        <f t="shared" si="1"/>
        <v>Passed</v>
      </c>
      <c r="Z24" s="38"/>
    </row>
    <row r="25" spans="1:26" ht="12" customHeight="1" thickBot="1" x14ac:dyDescent="0.25">
      <c r="A25" s="36">
        <v>13</v>
      </c>
      <c r="B25" s="36" t="s">
        <v>21</v>
      </c>
      <c r="C25" s="152">
        <v>2022117840</v>
      </c>
      <c r="D25" s="37" t="s">
        <v>117</v>
      </c>
      <c r="E25" s="37"/>
      <c r="F25" s="159">
        <f t="shared" si="0"/>
        <v>2</v>
      </c>
      <c r="G25" s="158">
        <v>94</v>
      </c>
      <c r="H25" s="163">
        <v>97</v>
      </c>
      <c r="I25" s="163">
        <v>140</v>
      </c>
      <c r="J25" s="46">
        <f t="shared" si="2"/>
        <v>87.613636363636374</v>
      </c>
      <c r="K25" s="158">
        <v>20</v>
      </c>
      <c r="L25" s="163">
        <v>47</v>
      </c>
      <c r="M25" s="48">
        <f t="shared" si="3"/>
        <v>77.916666666666671</v>
      </c>
      <c r="N25" s="158">
        <v>1</v>
      </c>
      <c r="O25" s="163">
        <v>4</v>
      </c>
      <c r="P25" s="163">
        <v>88</v>
      </c>
      <c r="Q25" s="51">
        <f t="shared" si="4"/>
        <v>92.660550458715591</v>
      </c>
      <c r="R25" s="158">
        <v>4</v>
      </c>
      <c r="S25" s="53">
        <f t="shared" si="5"/>
        <v>70</v>
      </c>
      <c r="T25" s="158">
        <v>61</v>
      </c>
      <c r="U25" s="163">
        <v>93</v>
      </c>
      <c r="V25" s="55">
        <f t="shared" si="6"/>
        <v>88.5</v>
      </c>
      <c r="W25" s="38">
        <f t="shared" si="7"/>
        <v>85.816506811231591</v>
      </c>
      <c r="X25" s="38">
        <f>VLOOKUP(W25,'Grade Range'!$A$2:$B$11,2)</f>
        <v>2</v>
      </c>
      <c r="Y25" s="38" t="str">
        <f t="shared" si="1"/>
        <v>Passed</v>
      </c>
      <c r="Z25" s="38"/>
    </row>
    <row r="26" spans="1:26" ht="12" customHeight="1" thickBot="1" x14ac:dyDescent="0.25">
      <c r="A26" s="36">
        <v>14</v>
      </c>
      <c r="B26" s="36" t="s">
        <v>21</v>
      </c>
      <c r="C26" s="152">
        <v>2022115307</v>
      </c>
      <c r="D26" s="37" t="s">
        <v>118</v>
      </c>
      <c r="E26" s="37"/>
      <c r="F26" s="159">
        <f t="shared" si="0"/>
        <v>1.75</v>
      </c>
      <c r="G26" s="158">
        <v>98</v>
      </c>
      <c r="H26" s="163">
        <v>105</v>
      </c>
      <c r="I26" s="163">
        <v>192</v>
      </c>
      <c r="J26" s="46">
        <f t="shared" si="2"/>
        <v>94.886363636363626</v>
      </c>
      <c r="K26" s="158">
        <v>34</v>
      </c>
      <c r="L26" s="163">
        <v>34</v>
      </c>
      <c r="M26" s="48">
        <f t="shared" si="3"/>
        <v>78.333333333333329</v>
      </c>
      <c r="N26" s="158">
        <v>1</v>
      </c>
      <c r="O26" s="163">
        <v>7</v>
      </c>
      <c r="P26" s="163">
        <v>84</v>
      </c>
      <c r="Q26" s="51">
        <f t="shared" si="4"/>
        <v>92.201834862385326</v>
      </c>
      <c r="R26" s="158">
        <v>10</v>
      </c>
      <c r="S26" s="53">
        <f t="shared" si="5"/>
        <v>100</v>
      </c>
      <c r="T26" s="158">
        <v>74</v>
      </c>
      <c r="U26" s="163">
        <v>83</v>
      </c>
      <c r="V26" s="55">
        <f t="shared" si="6"/>
        <v>89.25</v>
      </c>
      <c r="W26" s="38">
        <f t="shared" si="7"/>
        <v>89.737850986933552</v>
      </c>
      <c r="X26" s="38">
        <f>VLOOKUP(W26,'Grade Range'!$A$2:$B$11,2)</f>
        <v>1.75</v>
      </c>
      <c r="Y26" s="38" t="str">
        <f t="shared" si="1"/>
        <v>Passed</v>
      </c>
      <c r="Z26" s="38"/>
    </row>
    <row r="27" spans="1:26" ht="12" customHeight="1" thickBot="1" x14ac:dyDescent="0.25">
      <c r="A27" s="36">
        <v>15</v>
      </c>
      <c r="B27" s="36" t="s">
        <v>21</v>
      </c>
      <c r="C27" s="152">
        <v>2022115360</v>
      </c>
      <c r="D27" s="37" t="s">
        <v>119</v>
      </c>
      <c r="E27" s="37"/>
      <c r="F27" s="159">
        <f t="shared" si="0"/>
        <v>2</v>
      </c>
      <c r="G27" s="158">
        <v>91</v>
      </c>
      <c r="H27" s="163">
        <v>113</v>
      </c>
      <c r="I27" s="163">
        <v>185</v>
      </c>
      <c r="J27" s="46">
        <f t="shared" si="2"/>
        <v>94.204545454545453</v>
      </c>
      <c r="K27" s="158">
        <v>39</v>
      </c>
      <c r="L27" s="163">
        <v>38</v>
      </c>
      <c r="M27" s="48">
        <f t="shared" si="3"/>
        <v>82.083333333333343</v>
      </c>
      <c r="N27" s="158">
        <v>1</v>
      </c>
      <c r="O27" s="163">
        <v>6</v>
      </c>
      <c r="P27" s="163">
        <v>70</v>
      </c>
      <c r="Q27" s="51">
        <f t="shared" si="4"/>
        <v>85.321100917431195</v>
      </c>
      <c r="R27" s="158">
        <v>9</v>
      </c>
      <c r="S27" s="53">
        <f t="shared" si="5"/>
        <v>95</v>
      </c>
      <c r="T27" s="158">
        <v>71</v>
      </c>
      <c r="U27" s="163">
        <v>68</v>
      </c>
      <c r="V27" s="55">
        <f t="shared" si="6"/>
        <v>84.75</v>
      </c>
      <c r="W27" s="38">
        <f t="shared" si="7"/>
        <v>87.651195440644983</v>
      </c>
      <c r="X27" s="38">
        <f>VLOOKUP(W27,'Grade Range'!$A$2:$B$11,2)</f>
        <v>2</v>
      </c>
      <c r="Y27" s="38" t="str">
        <f t="shared" si="1"/>
        <v>Passed</v>
      </c>
      <c r="Z27" s="38"/>
    </row>
    <row r="28" spans="1:26" ht="12" customHeight="1" thickBot="1" x14ac:dyDescent="0.25">
      <c r="A28" s="36">
        <v>16</v>
      </c>
      <c r="B28" s="36" t="s">
        <v>21</v>
      </c>
      <c r="C28" s="152">
        <v>2022117290</v>
      </c>
      <c r="D28" s="37" t="s">
        <v>120</v>
      </c>
      <c r="E28" s="37"/>
      <c r="F28" s="159">
        <f t="shared" si="0"/>
        <v>2</v>
      </c>
      <c r="G28" s="158">
        <v>114</v>
      </c>
      <c r="H28" s="163">
        <v>108</v>
      </c>
      <c r="I28" s="163">
        <v>125</v>
      </c>
      <c r="J28" s="46">
        <f t="shared" si="2"/>
        <v>89.431818181818187</v>
      </c>
      <c r="K28" s="158">
        <v>35</v>
      </c>
      <c r="L28" s="163">
        <v>48</v>
      </c>
      <c r="M28" s="48">
        <f t="shared" si="3"/>
        <v>84.583333333333343</v>
      </c>
      <c r="N28" s="158">
        <v>1</v>
      </c>
      <c r="O28" s="163">
        <v>1</v>
      </c>
      <c r="P28" s="163">
        <v>100</v>
      </c>
      <c r="Q28" s="51">
        <f t="shared" si="4"/>
        <v>96.788990825688074</v>
      </c>
      <c r="R28" s="158">
        <v>9</v>
      </c>
      <c r="S28" s="53">
        <f t="shared" si="5"/>
        <v>95</v>
      </c>
      <c r="T28" s="158">
        <v>73</v>
      </c>
      <c r="U28" s="163">
        <v>48</v>
      </c>
      <c r="V28" s="55">
        <f t="shared" si="6"/>
        <v>80.25</v>
      </c>
      <c r="W28" s="38">
        <f t="shared" si="7"/>
        <v>87.089560745065342</v>
      </c>
      <c r="X28" s="38">
        <f>VLOOKUP(W28,'Grade Range'!$A$2:$B$11,2)</f>
        <v>2</v>
      </c>
      <c r="Y28" s="38" t="str">
        <f t="shared" si="1"/>
        <v>Passed</v>
      </c>
      <c r="Z28" s="38"/>
    </row>
    <row r="29" spans="1:26" ht="12" customHeight="1" thickBot="1" x14ac:dyDescent="0.25">
      <c r="A29" s="36">
        <v>17</v>
      </c>
      <c r="B29" s="36" t="s">
        <v>21</v>
      </c>
      <c r="C29" s="152">
        <v>2022108591</v>
      </c>
      <c r="D29" s="37" t="s">
        <v>121</v>
      </c>
      <c r="E29" s="37"/>
      <c r="F29" s="159">
        <f t="shared" si="0"/>
        <v>1.75</v>
      </c>
      <c r="G29" s="158">
        <v>118</v>
      </c>
      <c r="H29" s="163">
        <v>119</v>
      </c>
      <c r="I29" s="163">
        <v>151</v>
      </c>
      <c r="J29" s="46">
        <f t="shared" si="2"/>
        <v>94.090909090909093</v>
      </c>
      <c r="K29" s="158">
        <v>53</v>
      </c>
      <c r="L29" s="163">
        <v>33</v>
      </c>
      <c r="M29" s="48">
        <f t="shared" si="3"/>
        <v>85.833333333333343</v>
      </c>
      <c r="N29" s="158">
        <v>2</v>
      </c>
      <c r="O29" s="163">
        <v>4</v>
      </c>
      <c r="P29" s="163">
        <v>91</v>
      </c>
      <c r="Q29" s="51">
        <f t="shared" si="4"/>
        <v>94.495412844036707</v>
      </c>
      <c r="R29" s="158">
        <v>4</v>
      </c>
      <c r="S29" s="53">
        <f t="shared" si="5"/>
        <v>70</v>
      </c>
      <c r="T29" s="158">
        <v>57</v>
      </c>
      <c r="U29" s="163">
        <v>76</v>
      </c>
      <c r="V29" s="55">
        <f t="shared" si="6"/>
        <v>83.25</v>
      </c>
      <c r="W29" s="38">
        <f t="shared" si="7"/>
        <v>88.043251320544897</v>
      </c>
      <c r="X29" s="38">
        <f>VLOOKUP(W29,'Grade Range'!$A$2:$B$11,2)</f>
        <v>1.75</v>
      </c>
      <c r="Y29" s="38" t="str">
        <f t="shared" si="1"/>
        <v>Passed</v>
      </c>
      <c r="Z29" s="38"/>
    </row>
    <row r="30" spans="1:26" ht="12" customHeight="1" thickBot="1" x14ac:dyDescent="0.25">
      <c r="A30" s="36">
        <v>18</v>
      </c>
      <c r="B30" s="36" t="s">
        <v>21</v>
      </c>
      <c r="C30" s="152">
        <v>2022115371</v>
      </c>
      <c r="D30" s="37" t="s">
        <v>122</v>
      </c>
      <c r="E30" s="37"/>
      <c r="F30" s="159">
        <f t="shared" si="0"/>
        <v>2.5</v>
      </c>
      <c r="G30" s="158">
        <v>101</v>
      </c>
      <c r="H30" s="163">
        <v>118</v>
      </c>
      <c r="I30" s="163">
        <v>139</v>
      </c>
      <c r="J30" s="46">
        <f t="shared" si="2"/>
        <v>90.681818181818187</v>
      </c>
      <c r="K30" s="158">
        <v>23</v>
      </c>
      <c r="L30" s="163">
        <v>20</v>
      </c>
      <c r="M30" s="48">
        <f t="shared" si="3"/>
        <v>67.916666666666671</v>
      </c>
      <c r="N30" s="158">
        <v>1</v>
      </c>
      <c r="O30" s="163">
        <v>7</v>
      </c>
      <c r="P30" s="163">
        <v>75</v>
      </c>
      <c r="Q30" s="51">
        <f t="shared" si="4"/>
        <v>88.073394495412842</v>
      </c>
      <c r="R30" s="158">
        <v>3</v>
      </c>
      <c r="S30" s="53">
        <f t="shared" si="5"/>
        <v>65</v>
      </c>
      <c r="T30" s="158">
        <v>65</v>
      </c>
      <c r="U30" s="163">
        <v>45</v>
      </c>
      <c r="V30" s="55">
        <f t="shared" si="6"/>
        <v>77.5</v>
      </c>
      <c r="W30" s="38">
        <f t="shared" si="7"/>
        <v>80.498887962190722</v>
      </c>
      <c r="X30" s="38">
        <f>VLOOKUP(W30,'Grade Range'!$A$2:$B$11,2)</f>
        <v>2.5</v>
      </c>
      <c r="Y30" s="38" t="str">
        <f t="shared" si="1"/>
        <v>Passed</v>
      </c>
      <c r="Z30" s="38"/>
    </row>
    <row r="31" spans="1:26" ht="12" customHeight="1" thickBot="1" x14ac:dyDescent="0.25">
      <c r="A31" s="36">
        <v>19</v>
      </c>
      <c r="B31" s="36" t="s">
        <v>21</v>
      </c>
      <c r="C31" s="152">
        <v>2022115206</v>
      </c>
      <c r="D31" s="37" t="s">
        <v>123</v>
      </c>
      <c r="E31" s="37"/>
      <c r="F31" s="159">
        <f t="shared" si="0"/>
        <v>2</v>
      </c>
      <c r="G31" s="158">
        <v>120</v>
      </c>
      <c r="H31" s="163">
        <v>109</v>
      </c>
      <c r="I31" s="163">
        <v>90</v>
      </c>
      <c r="J31" s="46">
        <f t="shared" si="2"/>
        <v>86.25</v>
      </c>
      <c r="K31" s="158">
        <v>58</v>
      </c>
      <c r="L31" s="163">
        <v>45</v>
      </c>
      <c r="M31" s="48">
        <f t="shared" si="3"/>
        <v>92.916666666666657</v>
      </c>
      <c r="N31" s="158">
        <v>2</v>
      </c>
      <c r="O31" s="163">
        <v>2</v>
      </c>
      <c r="P31" s="163">
        <v>73</v>
      </c>
      <c r="Q31" s="51">
        <f t="shared" si="4"/>
        <v>85.321100917431195</v>
      </c>
      <c r="R31" s="158">
        <v>5</v>
      </c>
      <c r="S31" s="53">
        <f t="shared" si="5"/>
        <v>75</v>
      </c>
      <c r="T31" s="158">
        <v>63</v>
      </c>
      <c r="U31" s="163">
        <v>60</v>
      </c>
      <c r="V31" s="55">
        <f t="shared" si="6"/>
        <v>80.75</v>
      </c>
      <c r="W31" s="38">
        <f t="shared" si="7"/>
        <v>85.231498470948011</v>
      </c>
      <c r="X31" s="38">
        <f>VLOOKUP(W31,'Grade Range'!$A$2:$B$11,2)</f>
        <v>2</v>
      </c>
      <c r="Y31" s="38" t="str">
        <f t="shared" si="1"/>
        <v>Passed</v>
      </c>
      <c r="Z31" s="38"/>
    </row>
    <row r="32" spans="1:26" ht="12" customHeight="1" thickBot="1" x14ac:dyDescent="0.25">
      <c r="A32" s="36">
        <v>20</v>
      </c>
      <c r="B32" s="36" t="s">
        <v>21</v>
      </c>
      <c r="C32" s="152">
        <v>2022115010</v>
      </c>
      <c r="D32" s="37" t="s">
        <v>124</v>
      </c>
      <c r="E32" s="37"/>
      <c r="F32" s="159">
        <f t="shared" si="0"/>
        <v>2</v>
      </c>
      <c r="G32" s="158">
        <v>117</v>
      </c>
      <c r="H32" s="163">
        <v>103</v>
      </c>
      <c r="I32" s="163">
        <v>189</v>
      </c>
      <c r="J32" s="46">
        <f t="shared" si="2"/>
        <v>96.47727272727272</v>
      </c>
      <c r="K32" s="158">
        <v>47</v>
      </c>
      <c r="L32" s="163">
        <v>58</v>
      </c>
      <c r="M32" s="48">
        <f t="shared" si="3"/>
        <v>93.75</v>
      </c>
      <c r="N32" s="158">
        <v>2</v>
      </c>
      <c r="O32" s="163">
        <v>4</v>
      </c>
      <c r="P32" s="163">
        <v>78</v>
      </c>
      <c r="Q32" s="51">
        <f t="shared" si="4"/>
        <v>88.532110091743121</v>
      </c>
      <c r="R32" s="158">
        <v>7</v>
      </c>
      <c r="S32" s="53">
        <f t="shared" si="5"/>
        <v>85</v>
      </c>
      <c r="T32" s="158">
        <v>45</v>
      </c>
      <c r="U32" s="163">
        <v>46</v>
      </c>
      <c r="V32" s="55">
        <f t="shared" si="6"/>
        <v>72.75</v>
      </c>
      <c r="W32" s="38">
        <f t="shared" si="7"/>
        <v>87.047998331943276</v>
      </c>
      <c r="X32" s="38">
        <f>VLOOKUP(W32,'Grade Range'!$A$2:$B$11,2)</f>
        <v>2</v>
      </c>
      <c r="Y32" s="38" t="str">
        <f t="shared" si="1"/>
        <v>Passed</v>
      </c>
      <c r="Z32" s="38"/>
    </row>
    <row r="33" spans="1:26" ht="12" customHeight="1" thickBot="1" x14ac:dyDescent="0.25">
      <c r="A33" s="36">
        <v>21</v>
      </c>
      <c r="B33" s="36" t="s">
        <v>21</v>
      </c>
      <c r="C33" s="152">
        <v>2022117384</v>
      </c>
      <c r="D33" s="37" t="s">
        <v>125</v>
      </c>
      <c r="E33" s="37"/>
      <c r="F33" s="159">
        <f t="shared" si="0"/>
        <v>2</v>
      </c>
      <c r="G33" s="158">
        <v>117</v>
      </c>
      <c r="H33" s="163">
        <v>106</v>
      </c>
      <c r="I33" s="163">
        <v>122</v>
      </c>
      <c r="J33" s="46">
        <f t="shared" si="2"/>
        <v>89.204545454545453</v>
      </c>
      <c r="K33" s="158">
        <v>48</v>
      </c>
      <c r="L33" s="163">
        <v>20</v>
      </c>
      <c r="M33" s="48">
        <f t="shared" si="3"/>
        <v>78.333333333333329</v>
      </c>
      <c r="N33" s="158">
        <v>1</v>
      </c>
      <c r="O33" s="163">
        <v>7</v>
      </c>
      <c r="P33" s="163">
        <v>98</v>
      </c>
      <c r="Q33" s="51">
        <f t="shared" si="4"/>
        <v>98.623853211009177</v>
      </c>
      <c r="R33" s="158">
        <v>10</v>
      </c>
      <c r="S33" s="53">
        <f t="shared" si="5"/>
        <v>100</v>
      </c>
      <c r="T33" s="158">
        <v>66</v>
      </c>
      <c r="U33" s="163">
        <v>47</v>
      </c>
      <c r="V33" s="55">
        <f t="shared" si="6"/>
        <v>78.25</v>
      </c>
      <c r="W33" s="38">
        <f t="shared" si="7"/>
        <v>85.696608284681673</v>
      </c>
      <c r="X33" s="38">
        <f>VLOOKUP(W33,'Grade Range'!$A$2:$B$11,2)</f>
        <v>2</v>
      </c>
      <c r="Y33" s="38" t="str">
        <f t="shared" si="1"/>
        <v>Passed</v>
      </c>
      <c r="Z33" s="38"/>
    </row>
    <row r="34" spans="1:26" ht="12" customHeight="1" thickBot="1" x14ac:dyDescent="0.25">
      <c r="A34" s="36">
        <v>22</v>
      </c>
      <c r="B34" s="36" t="s">
        <v>21</v>
      </c>
      <c r="C34" s="152">
        <v>2022117886</v>
      </c>
      <c r="D34" s="37" t="s">
        <v>126</v>
      </c>
      <c r="E34" s="37"/>
      <c r="F34" s="159">
        <f t="shared" si="0"/>
        <v>2</v>
      </c>
      <c r="G34" s="158">
        <v>109</v>
      </c>
      <c r="H34" s="163">
        <v>100</v>
      </c>
      <c r="I34" s="163">
        <v>186</v>
      </c>
      <c r="J34" s="46">
        <f t="shared" si="2"/>
        <v>94.886363636363626</v>
      </c>
      <c r="K34" s="158">
        <v>26</v>
      </c>
      <c r="L34" s="163">
        <v>45</v>
      </c>
      <c r="M34" s="48">
        <f t="shared" si="3"/>
        <v>79.583333333333329</v>
      </c>
      <c r="N34" s="158">
        <v>1</v>
      </c>
      <c r="O34" s="163">
        <v>1</v>
      </c>
      <c r="P34" s="163">
        <v>84</v>
      </c>
      <c r="Q34" s="51">
        <f t="shared" si="4"/>
        <v>89.449541284403665</v>
      </c>
      <c r="R34" s="158">
        <v>4</v>
      </c>
      <c r="S34" s="53">
        <f t="shared" si="5"/>
        <v>70</v>
      </c>
      <c r="T34" s="158">
        <v>50</v>
      </c>
      <c r="U34" s="163">
        <v>94</v>
      </c>
      <c r="V34" s="55">
        <f t="shared" si="6"/>
        <v>86</v>
      </c>
      <c r="W34" s="38">
        <f t="shared" si="7"/>
        <v>87.100006950236306</v>
      </c>
      <c r="X34" s="38">
        <f>VLOOKUP(W34,'Grade Range'!$A$2:$B$11,2)</f>
        <v>2</v>
      </c>
      <c r="Y34" s="38" t="str">
        <f t="shared" si="1"/>
        <v>Passed</v>
      </c>
      <c r="Z34" s="38"/>
    </row>
    <row r="35" spans="1:26" ht="12" customHeight="1" thickBot="1" x14ac:dyDescent="0.25">
      <c r="A35" s="36">
        <v>23</v>
      </c>
      <c r="B35" s="36" t="s">
        <v>21</v>
      </c>
      <c r="C35" s="152">
        <v>2022100204</v>
      </c>
      <c r="D35" s="37" t="s">
        <v>127</v>
      </c>
      <c r="E35" s="37"/>
      <c r="F35" s="159">
        <f t="shared" si="0"/>
        <v>2</v>
      </c>
      <c r="G35" s="158">
        <v>98</v>
      </c>
      <c r="H35" s="163">
        <v>109</v>
      </c>
      <c r="I35" s="163">
        <v>169</v>
      </c>
      <c r="J35" s="46">
        <f t="shared" si="2"/>
        <v>92.72727272727272</v>
      </c>
      <c r="K35" s="158">
        <v>23</v>
      </c>
      <c r="L35" s="163">
        <v>22</v>
      </c>
      <c r="M35" s="48">
        <f t="shared" si="3"/>
        <v>68.75</v>
      </c>
      <c r="N35" s="158">
        <v>1</v>
      </c>
      <c r="O35" s="163">
        <v>7</v>
      </c>
      <c r="P35" s="163">
        <v>93</v>
      </c>
      <c r="Q35" s="51">
        <f t="shared" si="4"/>
        <v>96.330275229357795</v>
      </c>
      <c r="R35" s="158">
        <v>9</v>
      </c>
      <c r="S35" s="53">
        <f t="shared" si="5"/>
        <v>95</v>
      </c>
      <c r="T35" s="158">
        <v>95</v>
      </c>
      <c r="U35" s="163">
        <v>67</v>
      </c>
      <c r="V35" s="55">
        <f t="shared" si="6"/>
        <v>90.5</v>
      </c>
      <c r="W35" s="38">
        <f t="shared" si="7"/>
        <v>87.917723102585484</v>
      </c>
      <c r="X35" s="38">
        <f>VLOOKUP(W35,'Grade Range'!$A$2:$B$11,2)</f>
        <v>2</v>
      </c>
      <c r="Y35" s="38" t="str">
        <f t="shared" si="1"/>
        <v>Passed</v>
      </c>
      <c r="Z35" s="38"/>
    </row>
    <row r="36" spans="1:26" ht="12" customHeight="1" thickBot="1" x14ac:dyDescent="0.25">
      <c r="A36" s="36">
        <v>24</v>
      </c>
      <c r="B36" s="36" t="s">
        <v>21</v>
      </c>
      <c r="C36" s="152">
        <v>2022117774</v>
      </c>
      <c r="D36" s="37" t="s">
        <v>128</v>
      </c>
      <c r="E36" s="37"/>
      <c r="F36" s="159">
        <f t="shared" si="0"/>
        <v>2</v>
      </c>
      <c r="G36" s="158">
        <v>118</v>
      </c>
      <c r="H36" s="163">
        <v>99</v>
      </c>
      <c r="I36" s="163">
        <v>110</v>
      </c>
      <c r="J36" s="46">
        <f t="shared" si="2"/>
        <v>87.159090909090907</v>
      </c>
      <c r="K36" s="158">
        <v>42</v>
      </c>
      <c r="L36" s="163">
        <v>34</v>
      </c>
      <c r="M36" s="48">
        <f t="shared" si="3"/>
        <v>81.666666666666657</v>
      </c>
      <c r="N36" s="158">
        <v>1</v>
      </c>
      <c r="O36" s="163">
        <v>1</v>
      </c>
      <c r="P36" s="163">
        <v>98</v>
      </c>
      <c r="Q36" s="51">
        <f t="shared" si="4"/>
        <v>95.871559633027516</v>
      </c>
      <c r="R36" s="158">
        <v>7</v>
      </c>
      <c r="S36" s="53">
        <f t="shared" si="5"/>
        <v>85</v>
      </c>
      <c r="T36" s="158">
        <v>60</v>
      </c>
      <c r="U36" s="163">
        <v>65</v>
      </c>
      <c r="V36" s="55">
        <f t="shared" si="6"/>
        <v>81.25</v>
      </c>
      <c r="W36" s="38">
        <f t="shared" si="7"/>
        <v>85.486794551014725</v>
      </c>
      <c r="X36" s="38">
        <f>VLOOKUP(W36,'Grade Range'!$A$2:$B$11,2)</f>
        <v>2</v>
      </c>
      <c r="Y36" s="38" t="str">
        <f t="shared" si="1"/>
        <v>Passed</v>
      </c>
      <c r="Z36" s="38"/>
    </row>
    <row r="37" spans="1:26" ht="12" customHeight="1" thickBot="1" x14ac:dyDescent="0.25">
      <c r="A37" s="36">
        <v>25</v>
      </c>
      <c r="B37" s="36" t="s">
        <v>21</v>
      </c>
      <c r="C37" s="152">
        <v>2022108390</v>
      </c>
      <c r="D37" s="37" t="s">
        <v>129</v>
      </c>
      <c r="E37" s="37"/>
      <c r="F37" s="159">
        <f t="shared" si="0"/>
        <v>2</v>
      </c>
      <c r="G37" s="158">
        <v>117</v>
      </c>
      <c r="H37" s="163">
        <v>92</v>
      </c>
      <c r="I37" s="163">
        <v>117</v>
      </c>
      <c r="J37" s="46">
        <f t="shared" si="2"/>
        <v>87.045454545454547</v>
      </c>
      <c r="K37" s="158">
        <v>21</v>
      </c>
      <c r="L37" s="163">
        <v>49</v>
      </c>
      <c r="M37" s="48">
        <f t="shared" si="3"/>
        <v>79.166666666666671</v>
      </c>
      <c r="N37" s="158">
        <v>2</v>
      </c>
      <c r="O37" s="163">
        <v>2</v>
      </c>
      <c r="P37" s="163">
        <v>87</v>
      </c>
      <c r="Q37" s="51">
        <f t="shared" si="4"/>
        <v>91.743119266055047</v>
      </c>
      <c r="R37" s="158">
        <v>10</v>
      </c>
      <c r="S37" s="53">
        <f t="shared" si="5"/>
        <v>100</v>
      </c>
      <c r="T37" s="158">
        <v>49</v>
      </c>
      <c r="U37" s="163">
        <v>97</v>
      </c>
      <c r="V37" s="55">
        <f t="shared" si="6"/>
        <v>86.5</v>
      </c>
      <c r="W37" s="38">
        <f t="shared" si="7"/>
        <v>86.658437586877966</v>
      </c>
      <c r="X37" s="38">
        <f>VLOOKUP(W37,'Grade Range'!$A$2:$B$11,2)</f>
        <v>2</v>
      </c>
      <c r="Y37" s="38" t="str">
        <f t="shared" si="1"/>
        <v>Passed</v>
      </c>
      <c r="Z37" s="38"/>
    </row>
    <row r="38" spans="1:26" ht="12" customHeight="1" thickBot="1" x14ac:dyDescent="0.25">
      <c r="A38" s="36">
        <v>26</v>
      </c>
      <c r="B38" s="36" t="s">
        <v>21</v>
      </c>
      <c r="C38" s="152">
        <v>2022118331</v>
      </c>
      <c r="D38" s="37" t="s">
        <v>130</v>
      </c>
      <c r="E38" s="37"/>
      <c r="F38" s="159">
        <f t="shared" si="0"/>
        <v>2.25</v>
      </c>
      <c r="G38" s="158">
        <v>109</v>
      </c>
      <c r="H38" s="163">
        <v>118</v>
      </c>
      <c r="I38" s="163">
        <v>130</v>
      </c>
      <c r="J38" s="46">
        <f t="shared" si="2"/>
        <v>90.568181818181813</v>
      </c>
      <c r="K38" s="158">
        <v>53</v>
      </c>
      <c r="L38" s="163">
        <v>27</v>
      </c>
      <c r="M38" s="48">
        <f t="shared" si="3"/>
        <v>83.333333333333329</v>
      </c>
      <c r="N38" s="158">
        <v>2</v>
      </c>
      <c r="O38" s="163">
        <v>3</v>
      </c>
      <c r="P38" s="163">
        <v>70</v>
      </c>
      <c r="Q38" s="51">
        <f t="shared" si="4"/>
        <v>84.403669724770651</v>
      </c>
      <c r="R38" s="158">
        <v>9</v>
      </c>
      <c r="S38" s="53">
        <f t="shared" si="5"/>
        <v>95</v>
      </c>
      <c r="T38" s="158">
        <v>46</v>
      </c>
      <c r="U38" s="163">
        <v>51</v>
      </c>
      <c r="V38" s="55">
        <f t="shared" si="6"/>
        <v>74.25</v>
      </c>
      <c r="W38" s="38">
        <f t="shared" si="7"/>
        <v>83.522671670836814</v>
      </c>
      <c r="X38" s="38">
        <f>VLOOKUP(W38,'Grade Range'!$A$2:$B$11,2)</f>
        <v>2.25</v>
      </c>
      <c r="Y38" s="38" t="str">
        <f t="shared" si="1"/>
        <v>Passed</v>
      </c>
      <c r="Z38" s="38"/>
    </row>
    <row r="39" spans="1:26" ht="12" customHeight="1" thickBot="1" x14ac:dyDescent="0.25">
      <c r="A39" s="36">
        <v>27</v>
      </c>
      <c r="B39" s="36" t="s">
        <v>21</v>
      </c>
      <c r="C39" s="152">
        <v>2022115254</v>
      </c>
      <c r="D39" s="37" t="s">
        <v>131</v>
      </c>
      <c r="E39" s="37"/>
      <c r="F39" s="159">
        <f t="shared" si="0"/>
        <v>2.25</v>
      </c>
      <c r="G39" s="158">
        <v>100</v>
      </c>
      <c r="H39" s="163">
        <v>99</v>
      </c>
      <c r="I39" s="163">
        <v>159</v>
      </c>
      <c r="J39" s="46">
        <f t="shared" si="2"/>
        <v>90.681818181818187</v>
      </c>
      <c r="K39" s="158">
        <v>31</v>
      </c>
      <c r="L39" s="163">
        <v>43</v>
      </c>
      <c r="M39" s="48">
        <f t="shared" si="3"/>
        <v>80.833333333333343</v>
      </c>
      <c r="N39" s="158">
        <v>1</v>
      </c>
      <c r="O39" s="163">
        <v>7</v>
      </c>
      <c r="P39" s="163">
        <v>72</v>
      </c>
      <c r="Q39" s="51">
        <f t="shared" si="4"/>
        <v>86.697247706422019</v>
      </c>
      <c r="R39" s="158">
        <v>2</v>
      </c>
      <c r="S39" s="53">
        <f t="shared" si="5"/>
        <v>60</v>
      </c>
      <c r="T39" s="158">
        <v>47</v>
      </c>
      <c r="U39" s="163">
        <v>69</v>
      </c>
      <c r="V39" s="55">
        <f t="shared" si="6"/>
        <v>79</v>
      </c>
      <c r="W39" s="38">
        <f t="shared" si="7"/>
        <v>83.07579927717542</v>
      </c>
      <c r="X39" s="38">
        <f>VLOOKUP(W39,'Grade Range'!$A$2:$B$11,2)</f>
        <v>2.25</v>
      </c>
      <c r="Y39" s="38" t="str">
        <f t="shared" si="1"/>
        <v>Passed</v>
      </c>
      <c r="Z39" s="38"/>
    </row>
    <row r="40" spans="1:26" ht="12" customHeight="1" thickBot="1" x14ac:dyDescent="0.25">
      <c r="A40" s="36">
        <v>28</v>
      </c>
      <c r="B40" s="36" t="s">
        <v>21</v>
      </c>
      <c r="C40" s="152">
        <v>2022115197</v>
      </c>
      <c r="D40" s="37" t="s">
        <v>132</v>
      </c>
      <c r="E40" s="37"/>
      <c r="F40" s="159">
        <f t="shared" si="0"/>
        <v>2</v>
      </c>
      <c r="G40" s="158">
        <v>101</v>
      </c>
      <c r="H40" s="163">
        <v>92</v>
      </c>
      <c r="I40" s="163">
        <v>150</v>
      </c>
      <c r="J40" s="46">
        <f t="shared" si="2"/>
        <v>88.97727272727272</v>
      </c>
      <c r="K40" s="158">
        <v>24</v>
      </c>
      <c r="L40" s="163">
        <v>34</v>
      </c>
      <c r="M40" s="48">
        <f t="shared" si="3"/>
        <v>74.166666666666671</v>
      </c>
      <c r="N40" s="158">
        <v>1</v>
      </c>
      <c r="O40" s="163">
        <v>6</v>
      </c>
      <c r="P40" s="163">
        <v>85</v>
      </c>
      <c r="Q40" s="51">
        <f t="shared" si="4"/>
        <v>92.201834862385326</v>
      </c>
      <c r="R40" s="158">
        <v>6</v>
      </c>
      <c r="S40" s="53">
        <f t="shared" si="5"/>
        <v>80</v>
      </c>
      <c r="T40" s="158">
        <v>94</v>
      </c>
      <c r="U40" s="163">
        <v>54</v>
      </c>
      <c r="V40" s="55">
        <f t="shared" si="6"/>
        <v>87</v>
      </c>
      <c r="W40" s="38">
        <f t="shared" si="7"/>
        <v>85.456790380872945</v>
      </c>
      <c r="X40" s="38">
        <f>VLOOKUP(W40,'Grade Range'!$A$2:$B$11,2)</f>
        <v>2</v>
      </c>
      <c r="Y40" s="38" t="str">
        <f t="shared" si="1"/>
        <v>Passed</v>
      </c>
      <c r="Z40" s="38"/>
    </row>
    <row r="41" spans="1:26" ht="12" customHeight="1" thickBot="1" x14ac:dyDescent="0.25">
      <c r="A41" s="36">
        <v>29</v>
      </c>
      <c r="B41" s="36" t="s">
        <v>21</v>
      </c>
      <c r="C41" s="152">
        <v>2022117379</v>
      </c>
      <c r="D41" s="37" t="s">
        <v>133</v>
      </c>
      <c r="E41" s="37"/>
      <c r="F41" s="159">
        <f t="shared" si="0"/>
        <v>2.25</v>
      </c>
      <c r="G41" s="158">
        <v>112</v>
      </c>
      <c r="H41" s="163">
        <v>110</v>
      </c>
      <c r="I41" s="163">
        <v>102</v>
      </c>
      <c r="J41" s="46">
        <f t="shared" si="2"/>
        <v>86.818181818181813</v>
      </c>
      <c r="K41" s="158">
        <v>56</v>
      </c>
      <c r="L41" s="163">
        <v>29</v>
      </c>
      <c r="M41" s="48">
        <f t="shared" si="3"/>
        <v>85.416666666666671</v>
      </c>
      <c r="N41" s="158">
        <v>1</v>
      </c>
      <c r="O41" s="163">
        <v>4</v>
      </c>
      <c r="P41" s="163">
        <v>70</v>
      </c>
      <c r="Q41" s="51">
        <f t="shared" si="4"/>
        <v>84.403669724770651</v>
      </c>
      <c r="R41" s="158">
        <v>7</v>
      </c>
      <c r="S41" s="53">
        <f t="shared" si="5"/>
        <v>85</v>
      </c>
      <c r="T41" s="158">
        <v>78</v>
      </c>
      <c r="U41" s="163">
        <v>36</v>
      </c>
      <c r="V41" s="55">
        <f t="shared" si="6"/>
        <v>78.5</v>
      </c>
      <c r="W41" s="38">
        <f t="shared" si="7"/>
        <v>83.589338337503477</v>
      </c>
      <c r="X41" s="38">
        <f>VLOOKUP(W41,'Grade Range'!$A$2:$B$11,2)</f>
        <v>2.25</v>
      </c>
      <c r="Y41" s="38" t="str">
        <f t="shared" si="1"/>
        <v>Passed</v>
      </c>
      <c r="Z41" s="38"/>
    </row>
    <row r="42" spans="1:26" ht="12" customHeight="1" thickBot="1" x14ac:dyDescent="0.25">
      <c r="A42" s="36">
        <v>30</v>
      </c>
      <c r="B42" s="36" t="s">
        <v>21</v>
      </c>
      <c r="C42" s="152">
        <v>2022100248</v>
      </c>
      <c r="D42" s="37" t="s">
        <v>134</v>
      </c>
      <c r="E42" s="37"/>
      <c r="F42" s="159">
        <f t="shared" si="0"/>
        <v>2</v>
      </c>
      <c r="G42" s="158">
        <v>88</v>
      </c>
      <c r="H42" s="163">
        <v>111</v>
      </c>
      <c r="I42" s="163">
        <v>142</v>
      </c>
      <c r="J42" s="46">
        <f t="shared" si="2"/>
        <v>88.75</v>
      </c>
      <c r="K42" s="158">
        <v>55</v>
      </c>
      <c r="L42" s="163">
        <v>48</v>
      </c>
      <c r="M42" s="48">
        <f t="shared" si="3"/>
        <v>92.916666666666657</v>
      </c>
      <c r="N42" s="158">
        <v>2</v>
      </c>
      <c r="O42" s="163">
        <v>6</v>
      </c>
      <c r="P42" s="163">
        <v>73</v>
      </c>
      <c r="Q42" s="51">
        <f t="shared" si="4"/>
        <v>87.155963302752298</v>
      </c>
      <c r="R42" s="158">
        <v>4</v>
      </c>
      <c r="S42" s="53">
        <f t="shared" si="5"/>
        <v>70</v>
      </c>
      <c r="T42" s="158">
        <v>36</v>
      </c>
      <c r="U42" s="163">
        <v>75</v>
      </c>
      <c r="V42" s="55">
        <f t="shared" si="6"/>
        <v>77.75</v>
      </c>
      <c r="W42" s="38">
        <f t="shared" si="7"/>
        <v>85.106727828746173</v>
      </c>
      <c r="X42" s="38">
        <f>VLOOKUP(W42,'Grade Range'!$A$2:$B$11,2)</f>
        <v>2</v>
      </c>
      <c r="Y42" s="38" t="str">
        <f t="shared" si="1"/>
        <v>Passed</v>
      </c>
      <c r="Z42" s="38"/>
    </row>
    <row r="43" spans="1:26" ht="12" customHeight="1" thickBot="1" x14ac:dyDescent="0.25">
      <c r="A43" s="36">
        <v>31</v>
      </c>
      <c r="B43" s="36" t="s">
        <v>21</v>
      </c>
      <c r="C43" s="152">
        <v>2022117256</v>
      </c>
      <c r="D43" s="37" t="s">
        <v>135</v>
      </c>
      <c r="E43" s="37"/>
      <c r="F43" s="159">
        <f t="shared" si="0"/>
        <v>1.75</v>
      </c>
      <c r="G43" s="158">
        <v>108</v>
      </c>
      <c r="H43" s="163">
        <v>115</v>
      </c>
      <c r="I43" s="163">
        <v>164</v>
      </c>
      <c r="J43" s="46">
        <f t="shared" si="2"/>
        <v>93.97727272727272</v>
      </c>
      <c r="K43" s="158">
        <v>52</v>
      </c>
      <c r="L43" s="163">
        <v>54</v>
      </c>
      <c r="M43" s="48">
        <f t="shared" si="3"/>
        <v>94.166666666666657</v>
      </c>
      <c r="N43" s="158">
        <v>1</v>
      </c>
      <c r="O43" s="163">
        <v>3</v>
      </c>
      <c r="P43" s="163">
        <v>74</v>
      </c>
      <c r="Q43" s="51">
        <f t="shared" si="4"/>
        <v>85.77981651376146</v>
      </c>
      <c r="R43" s="158">
        <v>5</v>
      </c>
      <c r="S43" s="53">
        <f t="shared" si="5"/>
        <v>75</v>
      </c>
      <c r="T43" s="158">
        <v>92</v>
      </c>
      <c r="U43" s="163">
        <v>53</v>
      </c>
      <c r="V43" s="55">
        <f t="shared" si="6"/>
        <v>86.25</v>
      </c>
      <c r="W43" s="38">
        <f t="shared" si="7"/>
        <v>89.518487628579365</v>
      </c>
      <c r="X43" s="38">
        <f>VLOOKUP(W43,'Grade Range'!$A$2:$B$11,2)</f>
        <v>1.75</v>
      </c>
      <c r="Y43" s="38" t="str">
        <f t="shared" si="1"/>
        <v>Passed</v>
      </c>
      <c r="Z43" s="38"/>
    </row>
    <row r="44" spans="1:26" ht="12" customHeight="1" thickBot="1" x14ac:dyDescent="0.25">
      <c r="A44" s="36">
        <v>32</v>
      </c>
      <c r="B44" s="36" t="s">
        <v>21</v>
      </c>
      <c r="C44" s="152">
        <v>2022101429</v>
      </c>
      <c r="D44" s="37" t="s">
        <v>136</v>
      </c>
      <c r="E44" s="37"/>
      <c r="F44" s="159">
        <f t="shared" si="0"/>
        <v>2</v>
      </c>
      <c r="G44" s="158">
        <v>102</v>
      </c>
      <c r="H44" s="163">
        <v>99</v>
      </c>
      <c r="I44" s="163">
        <v>183</v>
      </c>
      <c r="J44" s="46">
        <f t="shared" si="2"/>
        <v>93.636363636363626</v>
      </c>
      <c r="K44" s="158">
        <v>48</v>
      </c>
      <c r="L44" s="163">
        <v>49</v>
      </c>
      <c r="M44" s="48">
        <f t="shared" si="3"/>
        <v>90.416666666666657</v>
      </c>
      <c r="N44" s="158">
        <v>1</v>
      </c>
      <c r="O44" s="163">
        <v>1</v>
      </c>
      <c r="P44" s="163">
        <v>77</v>
      </c>
      <c r="Q44" s="51">
        <f t="shared" si="4"/>
        <v>86.238532110091739</v>
      </c>
      <c r="R44" s="158">
        <v>1</v>
      </c>
      <c r="S44" s="53">
        <f t="shared" si="5"/>
        <v>55</v>
      </c>
      <c r="T44" s="158">
        <v>58</v>
      </c>
      <c r="U44" s="163">
        <v>78</v>
      </c>
      <c r="V44" s="55">
        <f t="shared" si="6"/>
        <v>84</v>
      </c>
      <c r="W44" s="38">
        <f t="shared" si="7"/>
        <v>87.060022240756183</v>
      </c>
      <c r="X44" s="38">
        <f>VLOOKUP(W44,'Grade Range'!$A$2:$B$11,2)</f>
        <v>2</v>
      </c>
      <c r="Y44" s="38" t="str">
        <f t="shared" si="1"/>
        <v>Passed</v>
      </c>
      <c r="Z44" s="38"/>
    </row>
    <row r="45" spans="1:26" ht="12" customHeight="1" thickBot="1" x14ac:dyDescent="0.25">
      <c r="A45" s="36">
        <v>33</v>
      </c>
      <c r="B45" s="36" t="s">
        <v>21</v>
      </c>
      <c r="C45" s="152">
        <v>2022114936</v>
      </c>
      <c r="D45" s="37" t="s">
        <v>137</v>
      </c>
      <c r="E45" s="37"/>
      <c r="F45" s="159">
        <f t="shared" si="0"/>
        <v>2.25</v>
      </c>
      <c r="G45" s="158">
        <v>96</v>
      </c>
      <c r="H45" s="163">
        <v>115</v>
      </c>
      <c r="I45" s="163">
        <v>155</v>
      </c>
      <c r="J45" s="46">
        <f t="shared" si="2"/>
        <v>91.590909090909093</v>
      </c>
      <c r="K45" s="158">
        <v>33</v>
      </c>
      <c r="L45" s="163">
        <v>41</v>
      </c>
      <c r="M45" s="48">
        <f t="shared" si="3"/>
        <v>80.833333333333343</v>
      </c>
      <c r="N45" s="158">
        <v>1</v>
      </c>
      <c r="O45" s="163">
        <v>3</v>
      </c>
      <c r="P45" s="163">
        <v>82</v>
      </c>
      <c r="Q45" s="51">
        <f t="shared" si="4"/>
        <v>89.449541284403665</v>
      </c>
      <c r="R45" s="158">
        <v>3</v>
      </c>
      <c r="S45" s="53">
        <f t="shared" si="5"/>
        <v>65</v>
      </c>
      <c r="T45" s="158">
        <v>54</v>
      </c>
      <c r="U45" s="163">
        <v>52</v>
      </c>
      <c r="V45" s="55">
        <f t="shared" si="6"/>
        <v>76.5</v>
      </c>
      <c r="W45" s="38">
        <f t="shared" si="7"/>
        <v>83.261370586599938</v>
      </c>
      <c r="X45" s="38">
        <f>VLOOKUP(W45,'Grade Range'!$A$2:$B$11,2)</f>
        <v>2.25</v>
      </c>
      <c r="Y45" s="38" t="str">
        <f t="shared" si="1"/>
        <v>Passed</v>
      </c>
      <c r="Z45" s="38"/>
    </row>
    <row r="46" spans="1:26" ht="12" customHeight="1" thickBot="1" x14ac:dyDescent="0.25">
      <c r="A46" s="36">
        <v>34</v>
      </c>
      <c r="B46" s="36" t="s">
        <v>21</v>
      </c>
      <c r="C46" s="152">
        <v>2022117704</v>
      </c>
      <c r="D46" s="37" t="s">
        <v>138</v>
      </c>
      <c r="E46" s="37"/>
      <c r="F46" s="159">
        <f t="shared" si="0"/>
        <v>2.5</v>
      </c>
      <c r="G46" s="158">
        <v>82</v>
      </c>
      <c r="H46" s="163">
        <v>99</v>
      </c>
      <c r="I46" s="163">
        <v>132</v>
      </c>
      <c r="J46" s="46">
        <f t="shared" si="2"/>
        <v>85.568181818181813</v>
      </c>
      <c r="K46" s="158">
        <v>37</v>
      </c>
      <c r="L46" s="163">
        <v>33</v>
      </c>
      <c r="M46" s="48">
        <f t="shared" si="3"/>
        <v>79.166666666666671</v>
      </c>
      <c r="N46" s="158">
        <v>2</v>
      </c>
      <c r="O46" s="163">
        <v>6</v>
      </c>
      <c r="P46" s="163">
        <v>75</v>
      </c>
      <c r="Q46" s="51">
        <f t="shared" si="4"/>
        <v>88.073394495412842</v>
      </c>
      <c r="R46" s="158">
        <v>4</v>
      </c>
      <c r="S46" s="53">
        <f t="shared" si="5"/>
        <v>70</v>
      </c>
      <c r="T46" s="158">
        <v>53</v>
      </c>
      <c r="U46" s="163">
        <v>49</v>
      </c>
      <c r="V46" s="55">
        <f t="shared" si="6"/>
        <v>75.5</v>
      </c>
      <c r="W46" s="38">
        <f t="shared" si="7"/>
        <v>80.864797053099807</v>
      </c>
      <c r="X46" s="38">
        <f>VLOOKUP(W46,'Grade Range'!$A$2:$B$11,2)</f>
        <v>2.5</v>
      </c>
      <c r="Y46" s="38" t="str">
        <f t="shared" si="1"/>
        <v>Passed</v>
      </c>
      <c r="Z46" s="38"/>
    </row>
    <row r="47" spans="1:26" ht="12" customHeight="1" thickBot="1" x14ac:dyDescent="0.25">
      <c r="A47" s="132">
        <v>35</v>
      </c>
      <c r="B47" s="132" t="s">
        <v>21</v>
      </c>
      <c r="C47" s="153">
        <v>2022114992</v>
      </c>
      <c r="D47" s="133" t="s">
        <v>139</v>
      </c>
      <c r="E47" s="133"/>
      <c r="F47" s="160">
        <f t="shared" ref="F47:F54" si="8">X47</f>
        <v>2.25</v>
      </c>
      <c r="G47" s="158">
        <v>88</v>
      </c>
      <c r="H47" s="163">
        <v>103</v>
      </c>
      <c r="I47" s="163">
        <v>138</v>
      </c>
      <c r="J47" s="134">
        <f t="shared" si="2"/>
        <v>87.386363636363626</v>
      </c>
      <c r="K47" s="158">
        <v>47</v>
      </c>
      <c r="L47" s="163">
        <v>45</v>
      </c>
      <c r="M47" s="135">
        <f t="shared" si="3"/>
        <v>88.333333333333343</v>
      </c>
      <c r="N47" s="158">
        <v>1</v>
      </c>
      <c r="O47" s="163">
        <v>6</v>
      </c>
      <c r="P47" s="163">
        <v>85</v>
      </c>
      <c r="Q47" s="136">
        <f t="shared" si="4"/>
        <v>92.201834862385326</v>
      </c>
      <c r="R47" s="158">
        <v>7</v>
      </c>
      <c r="S47" s="137">
        <f t="shared" si="5"/>
        <v>85</v>
      </c>
      <c r="T47" s="158">
        <v>48</v>
      </c>
      <c r="U47" s="163">
        <v>41</v>
      </c>
      <c r="V47" s="138">
        <f t="shared" si="6"/>
        <v>72.25</v>
      </c>
      <c r="W47" s="139">
        <f t="shared" si="7"/>
        <v>83.637850986933543</v>
      </c>
      <c r="X47" s="139">
        <f>VLOOKUP(W47,'Grade Range'!$A$2:$B$11,2)</f>
        <v>2.25</v>
      </c>
      <c r="Y47" s="139" t="str">
        <f t="shared" si="1"/>
        <v>Passed</v>
      </c>
      <c r="Z47" s="139"/>
    </row>
    <row r="48" spans="1:26" ht="12" customHeight="1" thickBot="1" x14ac:dyDescent="0.25">
      <c r="A48" s="140">
        <v>36</v>
      </c>
      <c r="B48" s="140" t="s">
        <v>21</v>
      </c>
      <c r="C48" s="154">
        <v>2022115129</v>
      </c>
      <c r="D48" s="141" t="s">
        <v>140</v>
      </c>
      <c r="E48" s="141"/>
      <c r="F48" s="161">
        <f t="shared" si="8"/>
        <v>2.5</v>
      </c>
      <c r="G48" s="158">
        <v>108</v>
      </c>
      <c r="H48" s="163">
        <v>118</v>
      </c>
      <c r="I48" s="163">
        <v>163</v>
      </c>
      <c r="J48" s="142">
        <f t="shared" si="2"/>
        <v>94.204545454545453</v>
      </c>
      <c r="K48" s="158">
        <v>23</v>
      </c>
      <c r="L48" s="163">
        <v>20</v>
      </c>
      <c r="M48" s="143">
        <f t="shared" si="3"/>
        <v>67.916666666666671</v>
      </c>
      <c r="N48" s="158">
        <v>2</v>
      </c>
      <c r="O48" s="163">
        <v>6</v>
      </c>
      <c r="P48" s="163">
        <v>91</v>
      </c>
      <c r="Q48" s="144">
        <f t="shared" si="4"/>
        <v>95.412844036697237</v>
      </c>
      <c r="R48" s="158">
        <v>5</v>
      </c>
      <c r="S48" s="145">
        <f t="shared" si="5"/>
        <v>75</v>
      </c>
      <c r="T48" s="158">
        <v>35</v>
      </c>
      <c r="U48" s="163">
        <v>50</v>
      </c>
      <c r="V48" s="146">
        <f t="shared" si="6"/>
        <v>71.25</v>
      </c>
      <c r="W48" s="147">
        <f t="shared" si="7"/>
        <v>81.28162357520155</v>
      </c>
      <c r="X48" s="147">
        <f>VLOOKUP(W48,'Grade Range'!$A$2:$B$11,2)</f>
        <v>2.5</v>
      </c>
      <c r="Y48" s="147" t="str">
        <f t="shared" si="1"/>
        <v>Passed</v>
      </c>
      <c r="Z48" s="147"/>
    </row>
    <row r="49" spans="1:26" ht="12" customHeight="1" thickBot="1" x14ac:dyDescent="0.25">
      <c r="A49" s="148">
        <v>37</v>
      </c>
      <c r="B49" s="149" t="s">
        <v>21</v>
      </c>
      <c r="C49" s="155">
        <v>2022114980</v>
      </c>
      <c r="D49" s="148" t="s">
        <v>141</v>
      </c>
      <c r="E49" s="148"/>
      <c r="F49" s="161">
        <f t="shared" si="8"/>
        <v>2</v>
      </c>
      <c r="G49" s="158">
        <v>87</v>
      </c>
      <c r="H49" s="163">
        <v>90</v>
      </c>
      <c r="I49" s="163">
        <v>172</v>
      </c>
      <c r="J49" s="142">
        <f t="shared" si="2"/>
        <v>89.659090909090907</v>
      </c>
      <c r="K49" s="158">
        <v>45</v>
      </c>
      <c r="L49" s="163">
        <v>33</v>
      </c>
      <c r="M49" s="143">
        <f t="shared" si="3"/>
        <v>82.5</v>
      </c>
      <c r="N49" s="158">
        <v>2</v>
      </c>
      <c r="O49" s="163">
        <v>4</v>
      </c>
      <c r="P49" s="163">
        <v>87</v>
      </c>
      <c r="Q49" s="144">
        <f t="shared" si="4"/>
        <v>92.660550458715591</v>
      </c>
      <c r="R49" s="158">
        <v>4</v>
      </c>
      <c r="S49" s="145">
        <f t="shared" si="5"/>
        <v>70</v>
      </c>
      <c r="T49" s="158">
        <v>51</v>
      </c>
      <c r="U49" s="163">
        <v>79</v>
      </c>
      <c r="V49" s="146">
        <f t="shared" si="6"/>
        <v>82.5</v>
      </c>
      <c r="W49" s="147">
        <f t="shared" si="7"/>
        <v>85.546809841534611</v>
      </c>
      <c r="X49" s="147">
        <f>VLOOKUP(W49,'Grade Range'!$A$2:$B$11,2)</f>
        <v>2</v>
      </c>
      <c r="Y49" s="147" t="str">
        <f t="shared" si="1"/>
        <v>Passed</v>
      </c>
      <c r="Z49" s="149"/>
    </row>
    <row r="50" spans="1:26" ht="12" customHeight="1" thickBot="1" x14ac:dyDescent="0.25">
      <c r="A50" s="140">
        <v>38</v>
      </c>
      <c r="B50" s="150" t="s">
        <v>21</v>
      </c>
      <c r="C50" s="156">
        <v>2022114966</v>
      </c>
      <c r="D50" s="140" t="s">
        <v>142</v>
      </c>
      <c r="E50" s="140"/>
      <c r="F50" s="161">
        <f t="shared" si="8"/>
        <v>1.75</v>
      </c>
      <c r="G50" s="158">
        <v>113</v>
      </c>
      <c r="H50" s="163">
        <v>101</v>
      </c>
      <c r="I50" s="163">
        <v>178</v>
      </c>
      <c r="J50" s="142">
        <f t="shared" si="2"/>
        <v>94.545454545454547</v>
      </c>
      <c r="K50" s="158">
        <v>35</v>
      </c>
      <c r="L50" s="163">
        <v>57</v>
      </c>
      <c r="M50" s="143">
        <f t="shared" si="3"/>
        <v>88.333333333333343</v>
      </c>
      <c r="N50" s="158">
        <v>1</v>
      </c>
      <c r="O50" s="163">
        <v>3</v>
      </c>
      <c r="P50" s="163">
        <v>79</v>
      </c>
      <c r="Q50" s="144">
        <f t="shared" si="4"/>
        <v>88.073394495412842</v>
      </c>
      <c r="R50" s="158">
        <v>5</v>
      </c>
      <c r="S50" s="145">
        <f t="shared" si="5"/>
        <v>75</v>
      </c>
      <c r="T50" s="158">
        <v>62</v>
      </c>
      <c r="U50" s="163">
        <v>86</v>
      </c>
      <c r="V50" s="146">
        <f t="shared" si="6"/>
        <v>87</v>
      </c>
      <c r="W50" s="147">
        <f t="shared" si="7"/>
        <v>89.091312204614951</v>
      </c>
      <c r="X50" s="147">
        <f>VLOOKUP(W50,'Grade Range'!$A$2:$B$11,2)</f>
        <v>1.75</v>
      </c>
      <c r="Y50" s="147" t="str">
        <f t="shared" si="1"/>
        <v>Passed</v>
      </c>
      <c r="Z50" s="150"/>
    </row>
    <row r="51" spans="1:26" ht="12" customHeight="1" thickBot="1" x14ac:dyDescent="0.25">
      <c r="A51" s="140">
        <v>39</v>
      </c>
      <c r="B51" s="150" t="s">
        <v>21</v>
      </c>
      <c r="C51" s="156">
        <v>2022114994</v>
      </c>
      <c r="D51" s="140" t="s">
        <v>143</v>
      </c>
      <c r="E51" s="140"/>
      <c r="F51" s="161">
        <f t="shared" si="8"/>
        <v>2</v>
      </c>
      <c r="G51" s="158">
        <v>111</v>
      </c>
      <c r="H51" s="163">
        <v>94</v>
      </c>
      <c r="I51" s="163">
        <v>124</v>
      </c>
      <c r="J51" s="142">
        <f t="shared" si="2"/>
        <v>87.386363636363626</v>
      </c>
      <c r="K51" s="158">
        <v>23</v>
      </c>
      <c r="L51" s="163">
        <v>27</v>
      </c>
      <c r="M51" s="143">
        <f t="shared" si="3"/>
        <v>70.833333333333343</v>
      </c>
      <c r="N51" s="158">
        <v>1</v>
      </c>
      <c r="O51" s="163">
        <v>1</v>
      </c>
      <c r="P51" s="163">
        <v>89</v>
      </c>
      <c r="Q51" s="144">
        <f t="shared" si="4"/>
        <v>91.743119266055047</v>
      </c>
      <c r="R51" s="158">
        <v>8</v>
      </c>
      <c r="S51" s="145">
        <f t="shared" si="5"/>
        <v>90</v>
      </c>
      <c r="T51" s="158">
        <v>64</v>
      </c>
      <c r="U51" s="163">
        <v>92</v>
      </c>
      <c r="V51" s="146">
        <f t="shared" si="6"/>
        <v>89</v>
      </c>
      <c r="W51" s="147">
        <f t="shared" si="7"/>
        <v>85.344043647484014</v>
      </c>
      <c r="X51" s="147">
        <f>VLOOKUP(W51,'Grade Range'!$A$2:$B$11,2)</f>
        <v>2</v>
      </c>
      <c r="Y51" s="147" t="str">
        <f t="shared" si="1"/>
        <v>Passed</v>
      </c>
      <c r="Z51" s="150"/>
    </row>
    <row r="52" spans="1:26" ht="12" customHeight="1" thickBot="1" x14ac:dyDescent="0.25">
      <c r="A52" s="140">
        <v>40</v>
      </c>
      <c r="B52" s="150" t="s">
        <v>21</v>
      </c>
      <c r="C52" s="156">
        <v>2022108115</v>
      </c>
      <c r="D52" s="140" t="s">
        <v>144</v>
      </c>
      <c r="E52" s="140"/>
      <c r="F52" s="161">
        <f t="shared" si="8"/>
        <v>2</v>
      </c>
      <c r="G52" s="158">
        <v>89</v>
      </c>
      <c r="H52" s="163">
        <v>116</v>
      </c>
      <c r="I52" s="163">
        <v>141</v>
      </c>
      <c r="J52" s="142">
        <f t="shared" si="2"/>
        <v>89.318181818181813</v>
      </c>
      <c r="K52" s="158">
        <v>49</v>
      </c>
      <c r="L52" s="163">
        <v>25</v>
      </c>
      <c r="M52" s="143">
        <f t="shared" si="3"/>
        <v>80.833333333333343</v>
      </c>
      <c r="N52" s="158">
        <v>1</v>
      </c>
      <c r="O52" s="163">
        <v>2</v>
      </c>
      <c r="P52" s="163">
        <v>75</v>
      </c>
      <c r="Q52" s="144">
        <f t="shared" si="4"/>
        <v>85.77981651376146</v>
      </c>
      <c r="R52" s="158">
        <v>10</v>
      </c>
      <c r="S52" s="145">
        <f t="shared" si="5"/>
        <v>100</v>
      </c>
      <c r="T52" s="158">
        <v>68</v>
      </c>
      <c r="U52" s="163">
        <v>89</v>
      </c>
      <c r="V52" s="146">
        <f t="shared" si="6"/>
        <v>89.25</v>
      </c>
      <c r="W52" s="147">
        <f t="shared" si="7"/>
        <v>87.604093689185419</v>
      </c>
      <c r="X52" s="147">
        <f>VLOOKUP(W52,'Grade Range'!$A$2:$B$11,2)</f>
        <v>2</v>
      </c>
      <c r="Y52" s="147" t="str">
        <f t="shared" si="1"/>
        <v>Passed</v>
      </c>
      <c r="Z52" s="150"/>
    </row>
    <row r="53" spans="1:26" ht="12" customHeight="1" thickBot="1" x14ac:dyDescent="0.25">
      <c r="A53" s="140">
        <v>41</v>
      </c>
      <c r="B53" s="150" t="s">
        <v>21</v>
      </c>
      <c r="C53" s="156">
        <v>2022115563</v>
      </c>
      <c r="D53" s="140" t="s">
        <v>145</v>
      </c>
      <c r="E53" s="140"/>
      <c r="F53" s="161">
        <f t="shared" si="8"/>
        <v>2.25</v>
      </c>
      <c r="G53" s="158">
        <v>120</v>
      </c>
      <c r="H53" s="163">
        <v>93</v>
      </c>
      <c r="I53" s="163">
        <v>182</v>
      </c>
      <c r="J53" s="142">
        <f t="shared" si="2"/>
        <v>94.886363636363626</v>
      </c>
      <c r="K53" s="158">
        <v>23</v>
      </c>
      <c r="L53" s="163">
        <v>46</v>
      </c>
      <c r="M53" s="151">
        <f>SUM(K53:L53)/SUM($K$11:$L$11)*50+50</f>
        <v>78.75</v>
      </c>
      <c r="N53" s="158">
        <v>2</v>
      </c>
      <c r="O53" s="163">
        <v>1</v>
      </c>
      <c r="P53" s="163">
        <v>89</v>
      </c>
      <c r="Q53" s="144">
        <f t="shared" si="4"/>
        <v>92.201834862385326</v>
      </c>
      <c r="R53" s="158">
        <v>8</v>
      </c>
      <c r="S53" s="145">
        <f t="shared" si="5"/>
        <v>90</v>
      </c>
      <c r="T53" s="158">
        <v>31</v>
      </c>
      <c r="U53" s="163">
        <v>55</v>
      </c>
      <c r="V53" s="146">
        <f t="shared" si="6"/>
        <v>71.5</v>
      </c>
      <c r="W53" s="147">
        <f t="shared" si="7"/>
        <v>83.996184320266892</v>
      </c>
      <c r="X53" s="147">
        <f>VLOOKUP(W53,'Grade Range'!$A$2:$B$11,2)</f>
        <v>2.25</v>
      </c>
      <c r="Y53" s="147" t="str">
        <f t="shared" si="1"/>
        <v>Passed</v>
      </c>
      <c r="Z53" s="150"/>
    </row>
    <row r="54" spans="1:26" ht="12" customHeight="1" thickBot="1" x14ac:dyDescent="0.25">
      <c r="A54" s="140">
        <v>42</v>
      </c>
      <c r="B54" s="150" t="s">
        <v>21</v>
      </c>
      <c r="C54" s="156">
        <v>2022115849</v>
      </c>
      <c r="D54" s="140" t="s">
        <v>146</v>
      </c>
      <c r="E54" s="140"/>
      <c r="F54" s="161">
        <f t="shared" si="8"/>
        <v>2</v>
      </c>
      <c r="G54" s="158">
        <v>108</v>
      </c>
      <c r="H54" s="163">
        <v>97</v>
      </c>
      <c r="I54" s="163">
        <v>113</v>
      </c>
      <c r="J54" s="142">
        <f t="shared" si="2"/>
        <v>86.13636363636364</v>
      </c>
      <c r="K54" s="158">
        <v>21</v>
      </c>
      <c r="L54" s="163">
        <v>50</v>
      </c>
      <c r="M54" s="143">
        <f t="shared" si="3"/>
        <v>79.583333333333329</v>
      </c>
      <c r="N54" s="158">
        <v>1</v>
      </c>
      <c r="O54" s="163">
        <v>6</v>
      </c>
      <c r="P54" s="163">
        <v>93</v>
      </c>
      <c r="Q54" s="144">
        <f>SUM(N54:P54)/SUM($N$11:$P$11)*50+50</f>
        <v>95.871559633027516</v>
      </c>
      <c r="R54" s="158">
        <v>9</v>
      </c>
      <c r="S54" s="145">
        <f t="shared" si="5"/>
        <v>95</v>
      </c>
      <c r="T54" s="158">
        <v>52</v>
      </c>
      <c r="U54" s="163">
        <v>88</v>
      </c>
      <c r="V54" s="146">
        <f t="shared" si="6"/>
        <v>85</v>
      </c>
      <c r="W54" s="147">
        <f t="shared" si="7"/>
        <v>86.388309702529881</v>
      </c>
      <c r="X54" s="147">
        <f>VLOOKUP(W54,'Grade Range'!$A$2:$B$11,2)</f>
        <v>2</v>
      </c>
      <c r="Y54" s="147" t="str">
        <f t="shared" si="1"/>
        <v>Passed</v>
      </c>
      <c r="Z54" s="150"/>
    </row>
    <row r="55" spans="1:26" ht="12" customHeight="1" thickBot="1" x14ac:dyDescent="0.25">
      <c r="A55" s="180" t="s">
        <v>22</v>
      </c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2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B11:AC11"/>
    <mergeCell ref="R9:S9"/>
    <mergeCell ref="T9:V9"/>
    <mergeCell ref="W9:Z9"/>
    <mergeCell ref="A55:Z55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42:Y54 Y57:Y1048576">
    <cfRule type="cellIs" dxfId="19" priority="7" operator="equal">
      <formula>"Failed"</formula>
    </cfRule>
  </conditionalFormatting>
  <conditionalFormatting sqref="D41">
    <cfRule type="duplicateValues" dxfId="18" priority="6"/>
  </conditionalFormatting>
  <conditionalFormatting sqref="Y41">
    <cfRule type="cellIs" dxfId="17" priority="5" operator="equal">
      <formula>"Failed"</formula>
    </cfRule>
  </conditionalFormatting>
  <conditionalFormatting sqref="Y55">
    <cfRule type="cellIs" dxfId="16" priority="3" operator="equal">
      <formula>"Failed"</formula>
    </cfRule>
  </conditionalFormatting>
  <conditionalFormatting sqref="D1:D40 D42:D54 D57:D1048576">
    <cfRule type="duplicateValues" dxfId="15" priority="16"/>
  </conditionalFormatting>
  <conditionalFormatting sqref="D55">
    <cfRule type="duplicateValues" dxfId="14" priority="17"/>
  </conditionalFormatting>
  <conditionalFormatting sqref="C13:C54">
    <cfRule type="duplicateValues" dxfId="13" priority="1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64" t="s">
        <v>0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</row>
    <row r="3" spans="1:38" ht="19.5" customHeight="1" x14ac:dyDescent="0.3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</row>
    <row r="4" spans="1:38" ht="21.75" customHeight="1" x14ac:dyDescent="0.3">
      <c r="A4" s="93" t="s">
        <v>2</v>
      </c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6"/>
      <c r="L5" s="165"/>
      <c r="M5" s="165"/>
      <c r="N5" s="165"/>
      <c r="P5" s="13"/>
      <c r="Q5" s="13"/>
      <c r="R5" s="13"/>
      <c r="S5" s="13"/>
      <c r="T5" s="166"/>
      <c r="U5" s="166"/>
      <c r="V5" s="166"/>
      <c r="W5" s="166"/>
      <c r="X5" s="13"/>
      <c r="Y5" s="13"/>
      <c r="Z5" s="13"/>
      <c r="AA5" s="13"/>
      <c r="AB5" s="166"/>
      <c r="AC5" s="166"/>
      <c r="AD5" s="166"/>
      <c r="AE5" s="166"/>
      <c r="AF5" s="68"/>
      <c r="AG5" s="68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7" t="s">
        <v>6</v>
      </c>
      <c r="D9" s="170" t="s">
        <v>7</v>
      </c>
      <c r="E9" s="58"/>
      <c r="F9" s="171" t="s">
        <v>8</v>
      </c>
      <c r="G9" s="183" t="s">
        <v>77</v>
      </c>
      <c r="H9" s="184"/>
      <c r="I9" s="183" t="s">
        <v>78</v>
      </c>
      <c r="J9" s="184"/>
      <c r="K9" s="183" t="s">
        <v>79</v>
      </c>
      <c r="L9" s="184"/>
      <c r="M9" s="183" t="s">
        <v>80</v>
      </c>
      <c r="N9" s="184"/>
      <c r="O9" s="121" t="s">
        <v>81</v>
      </c>
      <c r="P9" s="185" t="s">
        <v>83</v>
      </c>
      <c r="Q9" s="186"/>
      <c r="R9" s="185" t="s">
        <v>84</v>
      </c>
      <c r="S9" s="186"/>
      <c r="T9" s="185" t="s">
        <v>85</v>
      </c>
      <c r="U9" s="186"/>
      <c r="V9" s="185" t="s">
        <v>86</v>
      </c>
      <c r="W9" s="186"/>
      <c r="X9" s="185" t="s">
        <v>87</v>
      </c>
      <c r="Y9" s="186"/>
      <c r="Z9" s="185" t="s">
        <v>88</v>
      </c>
      <c r="AA9" s="186"/>
      <c r="AB9" s="185" t="s">
        <v>89</v>
      </c>
      <c r="AC9" s="186"/>
      <c r="AD9" s="185" t="s">
        <v>90</v>
      </c>
      <c r="AE9" s="186"/>
      <c r="AF9" s="185" t="s">
        <v>91</v>
      </c>
      <c r="AG9" s="186"/>
      <c r="AH9" s="121" t="s">
        <v>82</v>
      </c>
      <c r="AI9" s="179" t="s">
        <v>14</v>
      </c>
      <c r="AJ9" s="175"/>
      <c r="AK9" s="175"/>
      <c r="AL9" s="176"/>
    </row>
    <row r="10" spans="1:38" ht="12" customHeight="1" thickBot="1" x14ac:dyDescent="0.25">
      <c r="A10" s="18"/>
      <c r="B10" s="19"/>
      <c r="C10" s="168"/>
      <c r="D10" s="168"/>
      <c r="E10" s="56"/>
      <c r="F10" s="172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2"/>
      <c r="P10" s="114">
        <v>1</v>
      </c>
      <c r="Q10" s="115"/>
      <c r="R10" s="114">
        <v>1</v>
      </c>
      <c r="S10" s="116" t="s">
        <v>15</v>
      </c>
      <c r="T10" s="114">
        <v>1</v>
      </c>
      <c r="U10" s="116" t="s">
        <v>15</v>
      </c>
      <c r="V10" s="114">
        <v>1</v>
      </c>
      <c r="W10" s="116" t="s">
        <v>15</v>
      </c>
      <c r="X10" s="114">
        <v>1</v>
      </c>
      <c r="Y10" s="115"/>
      <c r="Z10" s="114">
        <v>1</v>
      </c>
      <c r="AA10" s="116" t="s">
        <v>15</v>
      </c>
      <c r="AB10" s="114">
        <v>1</v>
      </c>
      <c r="AC10" s="116" t="s">
        <v>15</v>
      </c>
      <c r="AD10" s="114">
        <v>1</v>
      </c>
      <c r="AE10" s="116" t="s">
        <v>15</v>
      </c>
      <c r="AF10" s="114">
        <v>1</v>
      </c>
      <c r="AG10" s="116" t="s">
        <v>15</v>
      </c>
      <c r="AH10" s="122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9"/>
      <c r="D11" s="169"/>
      <c r="E11" s="57"/>
      <c r="F11" s="173"/>
      <c r="G11" s="27">
        <v>100</v>
      </c>
      <c r="H11" s="88">
        <v>0.4</v>
      </c>
      <c r="I11" s="27">
        <v>100</v>
      </c>
      <c r="J11" s="89">
        <v>0.4</v>
      </c>
      <c r="K11" s="27">
        <v>100</v>
      </c>
      <c r="L11" s="90">
        <v>0.1</v>
      </c>
      <c r="M11" s="27">
        <v>100</v>
      </c>
      <c r="N11" s="91">
        <v>0.1</v>
      </c>
      <c r="O11" s="123"/>
      <c r="P11" s="27">
        <v>100</v>
      </c>
      <c r="Q11" s="117">
        <v>0.125</v>
      </c>
      <c r="R11" s="27">
        <v>100</v>
      </c>
      <c r="S11" s="111">
        <v>0.1</v>
      </c>
      <c r="T11" s="27">
        <v>100</v>
      </c>
      <c r="U11" s="118">
        <v>7.4999999999999997E-2</v>
      </c>
      <c r="V11" s="27">
        <v>100</v>
      </c>
      <c r="W11" s="113">
        <v>0.15</v>
      </c>
      <c r="X11" s="27">
        <v>100</v>
      </c>
      <c r="Y11" s="110">
        <v>0.15</v>
      </c>
      <c r="Z11" s="27">
        <v>100</v>
      </c>
      <c r="AA11" s="119">
        <v>7.4999999999999997E-2</v>
      </c>
      <c r="AB11" s="27">
        <v>100</v>
      </c>
      <c r="AC11" s="112">
        <v>0.1</v>
      </c>
      <c r="AD11" s="27">
        <v>100</v>
      </c>
      <c r="AE11" s="120">
        <v>0.125</v>
      </c>
      <c r="AF11" s="27">
        <v>100</v>
      </c>
      <c r="AG11" s="113">
        <v>0.1</v>
      </c>
      <c r="AH11" s="123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7"/>
      <c r="G12" s="34"/>
      <c r="H12" s="45"/>
      <c r="I12" s="34"/>
      <c r="J12" s="45"/>
      <c r="K12" s="35"/>
      <c r="L12" s="50"/>
      <c r="M12" s="34"/>
      <c r="N12" s="45"/>
      <c r="O12" s="124"/>
      <c r="P12" s="34"/>
      <c r="Q12" s="45"/>
      <c r="R12" s="34"/>
      <c r="S12" s="45"/>
      <c r="T12" s="35"/>
      <c r="U12" s="50"/>
      <c r="V12" s="34"/>
      <c r="W12" s="45"/>
      <c r="X12" s="34"/>
      <c r="Y12" s="45"/>
      <c r="Z12" s="34"/>
      <c r="AA12" s="45"/>
      <c r="AB12" s="35"/>
      <c r="AC12" s="50"/>
      <c r="AD12" s="34"/>
      <c r="AE12" s="45"/>
      <c r="AF12" s="34"/>
      <c r="AG12" s="45"/>
      <c r="AH12" s="124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65"/>
      <c r="D13" s="69" t="s">
        <v>44</v>
      </c>
      <c r="E13" s="64"/>
      <c r="F13" s="43">
        <f t="shared" ref="F13:F45" si="0">AJ13</f>
        <v>5</v>
      </c>
      <c r="G13" s="72"/>
      <c r="H13" s="73">
        <f t="shared" ref="H13:H45" si="1">SUM(G13:G13)/SUM($G$11:$G$11)*50+50</f>
        <v>50</v>
      </c>
      <c r="I13" s="74"/>
      <c r="J13" s="75">
        <f t="shared" ref="J13:J45" si="2">SUM(I13:I13)/SUM($I$11:$I$11)*50+50</f>
        <v>50</v>
      </c>
      <c r="K13" s="76"/>
      <c r="L13" s="77">
        <f t="shared" ref="L13:L45" si="3">SUM(K13:K13)/SUM($K$11:$K$11)*50+50</f>
        <v>50</v>
      </c>
      <c r="M13" s="78"/>
      <c r="N13" s="79">
        <f t="shared" ref="N13:N45" si="4">SUM(M13:M13)/SUM($M$11:$M$11)*50+50</f>
        <v>50</v>
      </c>
      <c r="O13" s="125">
        <f>($H13*$H$11)+($J13*$J$11)+($L13*$L$11)+($N13*$N$11)</f>
        <v>50</v>
      </c>
      <c r="P13" s="94"/>
      <c r="Q13" s="95">
        <f t="shared" ref="Q13:Q45" si="5">SUM(P13:P13)/SUM($G$11:$G$11)*50+50</f>
        <v>50</v>
      </c>
      <c r="R13" s="96"/>
      <c r="S13" s="97">
        <f t="shared" ref="S13:S45" si="6">SUM(R13:R13)/SUM($I$11:$I$11)*50+50</f>
        <v>50</v>
      </c>
      <c r="T13" s="98"/>
      <c r="U13" s="99">
        <f t="shared" ref="U13:U45" si="7">SUM(T13:T13)/SUM($K$11:$K$11)*50+50</f>
        <v>50</v>
      </c>
      <c r="V13" s="100"/>
      <c r="W13" s="101">
        <f t="shared" ref="W13:W45" si="8">SUM(V13:V13)/SUM($M$11:$M$11)*50+50</f>
        <v>50</v>
      </c>
      <c r="X13" s="94"/>
      <c r="Y13" s="95">
        <f t="shared" ref="Y13:Y45" si="9">SUM(X13:X13)/SUM($G$11:$G$11)*50+50</f>
        <v>50</v>
      </c>
      <c r="Z13" s="96"/>
      <c r="AA13" s="97">
        <f t="shared" ref="AA13:AA45" si="10">SUM(Z13:Z13)/SUM($I$11:$I$11)*50+50</f>
        <v>50</v>
      </c>
      <c r="AB13" s="98"/>
      <c r="AC13" s="99">
        <f t="shared" ref="AC13:AC45" si="11">SUM(AB13:AB13)/SUM($K$11:$K$11)*50+50</f>
        <v>50</v>
      </c>
      <c r="AD13" s="100"/>
      <c r="AE13" s="101">
        <f t="shared" ref="AE13:AE45" si="12">SUM(AD13:AD13)/SUM($M$11:$M$11)*50+50</f>
        <v>50</v>
      </c>
      <c r="AF13" s="100"/>
      <c r="AG13" s="101">
        <f t="shared" ref="AG13:AG45" si="13">SUM(AF13:AF13)/SUM($M$11:$M$11)*50+50</f>
        <v>50</v>
      </c>
      <c r="AH13" s="125">
        <f>($Q13*$Q$11)+($S13*$S$11)+($U13*$U$11)+($W13*$W$11)+($Y13*$Y$11)+($AA13*$AA$11)+($AC13*$AC$11)+($AE13*$AE$11)+($AG13*$AG$11)</f>
        <v>50</v>
      </c>
      <c r="AI13" s="38">
        <f>($O13*0.3)+($AH13*0.7)</f>
        <v>50</v>
      </c>
      <c r="AJ13" s="38">
        <f>VLOOKUP(AI13,'Grade Range'!$A$2:$B$11,2)</f>
        <v>5</v>
      </c>
      <c r="AK13" s="38" t="str">
        <f t="shared" ref="AK13:AK45" si="14">IF(AJ13&lt;=3,"Passed","Failed")</f>
        <v>Failed</v>
      </c>
      <c r="AL13" s="38"/>
    </row>
    <row r="14" spans="1:38" ht="12" customHeight="1" x14ac:dyDescent="0.2">
      <c r="A14" s="36">
        <v>2</v>
      </c>
      <c r="B14" s="36" t="s">
        <v>21</v>
      </c>
      <c r="C14" s="65"/>
      <c r="D14" s="70" t="s">
        <v>45</v>
      </c>
      <c r="E14" s="64"/>
      <c r="F14" s="43">
        <f t="shared" si="0"/>
        <v>5</v>
      </c>
      <c r="G14" s="72"/>
      <c r="H14" s="73">
        <f t="shared" si="1"/>
        <v>50</v>
      </c>
      <c r="I14" s="74"/>
      <c r="J14" s="75">
        <f t="shared" si="2"/>
        <v>50</v>
      </c>
      <c r="K14" s="76"/>
      <c r="L14" s="77">
        <f t="shared" si="3"/>
        <v>50</v>
      </c>
      <c r="M14" s="78"/>
      <c r="N14" s="79">
        <f t="shared" si="4"/>
        <v>50</v>
      </c>
      <c r="O14" s="125">
        <f t="shared" ref="O14:O45" si="15">($H14*$H$11)+($J14*$J$11)+($L14*$L$11)+($N14*$N$11)</f>
        <v>50</v>
      </c>
      <c r="P14" s="94"/>
      <c r="Q14" s="95">
        <f t="shared" si="5"/>
        <v>50</v>
      </c>
      <c r="R14" s="96"/>
      <c r="S14" s="97">
        <f t="shared" si="6"/>
        <v>50</v>
      </c>
      <c r="T14" s="98"/>
      <c r="U14" s="99">
        <f t="shared" si="7"/>
        <v>50</v>
      </c>
      <c r="V14" s="100"/>
      <c r="W14" s="101">
        <f t="shared" si="8"/>
        <v>50</v>
      </c>
      <c r="X14" s="94"/>
      <c r="Y14" s="95">
        <f t="shared" si="9"/>
        <v>50</v>
      </c>
      <c r="Z14" s="96"/>
      <c r="AA14" s="97">
        <f t="shared" si="10"/>
        <v>50</v>
      </c>
      <c r="AB14" s="98"/>
      <c r="AC14" s="99">
        <f t="shared" si="11"/>
        <v>50</v>
      </c>
      <c r="AD14" s="100"/>
      <c r="AE14" s="101">
        <f t="shared" si="12"/>
        <v>50</v>
      </c>
      <c r="AF14" s="100"/>
      <c r="AG14" s="101">
        <f t="shared" si="13"/>
        <v>50</v>
      </c>
      <c r="AH14" s="125">
        <f t="shared" ref="AH14:AH45" si="16">($Q14*$Q$11)+($S14*$S$11)+($U14*$U$11)+($W14*$W$11)+($Y14*$Y$11)+($AA14*$AA$11)+($AC14*$AC$11)+($AE14*$AE$11)+($AG14*$AG$11)</f>
        <v>50</v>
      </c>
      <c r="AI14" s="38">
        <f t="shared" ref="AI14:AI46" si="17">($O14*0.3)+($AH14*0.7)</f>
        <v>50</v>
      </c>
      <c r="AJ14" s="38">
        <f>VLOOKUP(AI14,'Grade Range'!$A$2:$B$11,2)</f>
        <v>5</v>
      </c>
      <c r="AK14" s="38" t="str">
        <f t="shared" si="14"/>
        <v>Failed</v>
      </c>
      <c r="AL14" s="38"/>
    </row>
    <row r="15" spans="1:38" ht="12" customHeight="1" x14ac:dyDescent="0.2">
      <c r="A15" s="36">
        <v>3</v>
      </c>
      <c r="B15" s="36" t="s">
        <v>21</v>
      </c>
      <c r="C15" s="65"/>
      <c r="D15" s="70" t="s">
        <v>46</v>
      </c>
      <c r="E15" s="64"/>
      <c r="F15" s="43">
        <f t="shared" si="0"/>
        <v>5</v>
      </c>
      <c r="G15" s="72"/>
      <c r="H15" s="73">
        <f t="shared" si="1"/>
        <v>50</v>
      </c>
      <c r="I15" s="74"/>
      <c r="J15" s="75">
        <f t="shared" si="2"/>
        <v>50</v>
      </c>
      <c r="K15" s="76"/>
      <c r="L15" s="77">
        <f t="shared" si="3"/>
        <v>50</v>
      </c>
      <c r="M15" s="78"/>
      <c r="N15" s="79">
        <f t="shared" si="4"/>
        <v>50</v>
      </c>
      <c r="O15" s="125">
        <f t="shared" si="15"/>
        <v>50</v>
      </c>
      <c r="P15" s="94"/>
      <c r="Q15" s="95">
        <f t="shared" si="5"/>
        <v>50</v>
      </c>
      <c r="R15" s="96"/>
      <c r="S15" s="97">
        <f t="shared" si="6"/>
        <v>50</v>
      </c>
      <c r="T15" s="98"/>
      <c r="U15" s="99">
        <f t="shared" si="7"/>
        <v>50</v>
      </c>
      <c r="V15" s="100"/>
      <c r="W15" s="101">
        <f t="shared" si="8"/>
        <v>50</v>
      </c>
      <c r="X15" s="94"/>
      <c r="Y15" s="95">
        <f t="shared" si="9"/>
        <v>50</v>
      </c>
      <c r="Z15" s="96"/>
      <c r="AA15" s="97">
        <f t="shared" si="10"/>
        <v>50</v>
      </c>
      <c r="AB15" s="98"/>
      <c r="AC15" s="99">
        <f t="shared" si="11"/>
        <v>50</v>
      </c>
      <c r="AD15" s="100"/>
      <c r="AE15" s="101">
        <f t="shared" si="12"/>
        <v>50</v>
      </c>
      <c r="AF15" s="100"/>
      <c r="AG15" s="101">
        <f t="shared" si="13"/>
        <v>50</v>
      </c>
      <c r="AH15" s="125">
        <f t="shared" si="16"/>
        <v>50</v>
      </c>
      <c r="AI15" s="38">
        <f t="shared" si="17"/>
        <v>50</v>
      </c>
      <c r="AJ15" s="38">
        <f>VLOOKUP(AI15,'Grade Range'!$A$2:$B$11,2)</f>
        <v>5</v>
      </c>
      <c r="AK15" s="38" t="str">
        <f t="shared" si="14"/>
        <v>Failed</v>
      </c>
      <c r="AL15" s="38"/>
    </row>
    <row r="16" spans="1:38" ht="12" customHeight="1" x14ac:dyDescent="0.2">
      <c r="A16" s="36">
        <v>4</v>
      </c>
      <c r="B16" s="36" t="s">
        <v>21</v>
      </c>
      <c r="C16" s="65"/>
      <c r="D16" s="70" t="s">
        <v>47</v>
      </c>
      <c r="E16" s="64"/>
      <c r="F16" s="43">
        <f t="shared" si="0"/>
        <v>5</v>
      </c>
      <c r="G16" s="72"/>
      <c r="H16" s="73">
        <f t="shared" si="1"/>
        <v>50</v>
      </c>
      <c r="I16" s="74"/>
      <c r="J16" s="75">
        <f t="shared" si="2"/>
        <v>50</v>
      </c>
      <c r="K16" s="76"/>
      <c r="L16" s="77">
        <f t="shared" si="3"/>
        <v>50</v>
      </c>
      <c r="M16" s="78"/>
      <c r="N16" s="79">
        <f t="shared" si="4"/>
        <v>50</v>
      </c>
      <c r="O16" s="125">
        <f t="shared" si="15"/>
        <v>50</v>
      </c>
      <c r="P16" s="94"/>
      <c r="Q16" s="95">
        <f t="shared" si="5"/>
        <v>50</v>
      </c>
      <c r="R16" s="96"/>
      <c r="S16" s="97">
        <f t="shared" si="6"/>
        <v>50</v>
      </c>
      <c r="T16" s="98"/>
      <c r="U16" s="99">
        <f t="shared" si="7"/>
        <v>50</v>
      </c>
      <c r="V16" s="100"/>
      <c r="W16" s="101">
        <f t="shared" si="8"/>
        <v>50</v>
      </c>
      <c r="X16" s="94"/>
      <c r="Y16" s="95">
        <f t="shared" si="9"/>
        <v>50</v>
      </c>
      <c r="Z16" s="96"/>
      <c r="AA16" s="97">
        <f t="shared" si="10"/>
        <v>50</v>
      </c>
      <c r="AB16" s="98"/>
      <c r="AC16" s="99">
        <f t="shared" si="11"/>
        <v>50</v>
      </c>
      <c r="AD16" s="100"/>
      <c r="AE16" s="101">
        <f t="shared" si="12"/>
        <v>50</v>
      </c>
      <c r="AF16" s="100"/>
      <c r="AG16" s="101">
        <f t="shared" si="13"/>
        <v>50</v>
      </c>
      <c r="AH16" s="125">
        <f t="shared" si="16"/>
        <v>50</v>
      </c>
      <c r="AI16" s="38">
        <f t="shared" si="17"/>
        <v>50</v>
      </c>
      <c r="AJ16" s="38">
        <f>VLOOKUP(AI16,'Grade Range'!$A$2:$B$11,2)</f>
        <v>5</v>
      </c>
      <c r="AK16" s="38" t="str">
        <f t="shared" si="14"/>
        <v>Failed</v>
      </c>
      <c r="AL16" s="38"/>
    </row>
    <row r="17" spans="1:38" ht="12" customHeight="1" x14ac:dyDescent="0.2">
      <c r="A17" s="36">
        <v>5</v>
      </c>
      <c r="B17" s="36" t="s">
        <v>21</v>
      </c>
      <c r="C17" s="65"/>
      <c r="D17" s="70" t="s">
        <v>48</v>
      </c>
      <c r="E17" s="64"/>
      <c r="F17" s="43">
        <f t="shared" si="0"/>
        <v>5</v>
      </c>
      <c r="G17" s="72"/>
      <c r="H17" s="73">
        <f t="shared" si="1"/>
        <v>50</v>
      </c>
      <c r="I17" s="74"/>
      <c r="J17" s="75">
        <f t="shared" si="2"/>
        <v>50</v>
      </c>
      <c r="K17" s="76"/>
      <c r="L17" s="77">
        <f t="shared" si="3"/>
        <v>50</v>
      </c>
      <c r="M17" s="78"/>
      <c r="N17" s="79">
        <f t="shared" si="4"/>
        <v>50</v>
      </c>
      <c r="O17" s="125">
        <f t="shared" si="15"/>
        <v>50</v>
      </c>
      <c r="P17" s="94"/>
      <c r="Q17" s="95">
        <f t="shared" si="5"/>
        <v>50</v>
      </c>
      <c r="R17" s="96"/>
      <c r="S17" s="97">
        <f t="shared" si="6"/>
        <v>50</v>
      </c>
      <c r="T17" s="98"/>
      <c r="U17" s="99">
        <f t="shared" si="7"/>
        <v>50</v>
      </c>
      <c r="V17" s="100"/>
      <c r="W17" s="101">
        <f t="shared" si="8"/>
        <v>50</v>
      </c>
      <c r="X17" s="94"/>
      <c r="Y17" s="95">
        <f t="shared" si="9"/>
        <v>50</v>
      </c>
      <c r="Z17" s="96"/>
      <c r="AA17" s="97">
        <f t="shared" si="10"/>
        <v>50</v>
      </c>
      <c r="AB17" s="98"/>
      <c r="AC17" s="99">
        <f t="shared" si="11"/>
        <v>50</v>
      </c>
      <c r="AD17" s="100"/>
      <c r="AE17" s="101">
        <f t="shared" si="12"/>
        <v>50</v>
      </c>
      <c r="AF17" s="100"/>
      <c r="AG17" s="101">
        <f t="shared" si="13"/>
        <v>50</v>
      </c>
      <c r="AH17" s="125">
        <f t="shared" si="16"/>
        <v>50</v>
      </c>
      <c r="AI17" s="38">
        <f t="shared" si="17"/>
        <v>50</v>
      </c>
      <c r="AJ17" s="38">
        <f>VLOOKUP(AI17,'Grade Range'!$A$2:$B$11,2)</f>
        <v>5</v>
      </c>
      <c r="AK17" s="38" t="str">
        <f t="shared" si="14"/>
        <v>Failed</v>
      </c>
      <c r="AL17" s="38"/>
    </row>
    <row r="18" spans="1:38" ht="12" customHeight="1" x14ac:dyDescent="0.2">
      <c r="A18" s="36">
        <v>6</v>
      </c>
      <c r="B18" s="36" t="s">
        <v>21</v>
      </c>
      <c r="C18" s="65"/>
      <c r="D18" s="70" t="s">
        <v>49</v>
      </c>
      <c r="E18" s="64"/>
      <c r="F18" s="43">
        <f t="shared" si="0"/>
        <v>5</v>
      </c>
      <c r="G18" s="72"/>
      <c r="H18" s="73">
        <f t="shared" si="1"/>
        <v>50</v>
      </c>
      <c r="I18" s="74"/>
      <c r="J18" s="75">
        <f t="shared" si="2"/>
        <v>50</v>
      </c>
      <c r="K18" s="76"/>
      <c r="L18" s="77">
        <f t="shared" si="3"/>
        <v>50</v>
      </c>
      <c r="M18" s="78"/>
      <c r="N18" s="79">
        <f t="shared" si="4"/>
        <v>50</v>
      </c>
      <c r="O18" s="125">
        <f t="shared" si="15"/>
        <v>50</v>
      </c>
      <c r="P18" s="94"/>
      <c r="Q18" s="95">
        <f t="shared" si="5"/>
        <v>50</v>
      </c>
      <c r="R18" s="96"/>
      <c r="S18" s="97">
        <f t="shared" si="6"/>
        <v>50</v>
      </c>
      <c r="T18" s="98"/>
      <c r="U18" s="99">
        <f t="shared" si="7"/>
        <v>50</v>
      </c>
      <c r="V18" s="100"/>
      <c r="W18" s="101">
        <f t="shared" si="8"/>
        <v>50</v>
      </c>
      <c r="X18" s="94"/>
      <c r="Y18" s="95">
        <f t="shared" si="9"/>
        <v>50</v>
      </c>
      <c r="Z18" s="96"/>
      <c r="AA18" s="97">
        <f t="shared" si="10"/>
        <v>50</v>
      </c>
      <c r="AB18" s="98"/>
      <c r="AC18" s="99">
        <f t="shared" si="11"/>
        <v>50</v>
      </c>
      <c r="AD18" s="100"/>
      <c r="AE18" s="101">
        <f t="shared" si="12"/>
        <v>50</v>
      </c>
      <c r="AF18" s="100"/>
      <c r="AG18" s="101">
        <f t="shared" si="13"/>
        <v>50</v>
      </c>
      <c r="AH18" s="125">
        <f t="shared" si="16"/>
        <v>50</v>
      </c>
      <c r="AI18" s="38">
        <f t="shared" si="17"/>
        <v>50</v>
      </c>
      <c r="AJ18" s="38">
        <f>VLOOKUP(AI18,'Grade Range'!$A$2:$B$11,2)</f>
        <v>5</v>
      </c>
      <c r="AK18" s="38" t="str">
        <f t="shared" si="14"/>
        <v>Failed</v>
      </c>
      <c r="AL18" s="38"/>
    </row>
    <row r="19" spans="1:38" ht="12" customHeight="1" x14ac:dyDescent="0.2">
      <c r="A19" s="36">
        <v>7</v>
      </c>
      <c r="B19" s="36" t="s">
        <v>21</v>
      </c>
      <c r="C19" s="65"/>
      <c r="D19" s="70" t="s">
        <v>50</v>
      </c>
      <c r="E19" s="64"/>
      <c r="F19" s="43">
        <f t="shared" si="0"/>
        <v>5</v>
      </c>
      <c r="G19" s="72"/>
      <c r="H19" s="73">
        <f t="shared" si="1"/>
        <v>50</v>
      </c>
      <c r="I19" s="74"/>
      <c r="J19" s="75">
        <f t="shared" si="2"/>
        <v>50</v>
      </c>
      <c r="K19" s="76"/>
      <c r="L19" s="77">
        <f t="shared" si="3"/>
        <v>50</v>
      </c>
      <c r="M19" s="78"/>
      <c r="N19" s="79">
        <f t="shared" si="4"/>
        <v>50</v>
      </c>
      <c r="O19" s="125">
        <f t="shared" si="15"/>
        <v>50</v>
      </c>
      <c r="P19" s="94"/>
      <c r="Q19" s="95">
        <f t="shared" si="5"/>
        <v>50</v>
      </c>
      <c r="R19" s="96"/>
      <c r="S19" s="97">
        <f t="shared" si="6"/>
        <v>50</v>
      </c>
      <c r="T19" s="98"/>
      <c r="U19" s="99">
        <f t="shared" si="7"/>
        <v>50</v>
      </c>
      <c r="V19" s="100"/>
      <c r="W19" s="101">
        <f t="shared" si="8"/>
        <v>50</v>
      </c>
      <c r="X19" s="94"/>
      <c r="Y19" s="95">
        <f t="shared" si="9"/>
        <v>50</v>
      </c>
      <c r="Z19" s="96"/>
      <c r="AA19" s="97">
        <f t="shared" si="10"/>
        <v>50</v>
      </c>
      <c r="AB19" s="98"/>
      <c r="AC19" s="99">
        <f t="shared" si="11"/>
        <v>50</v>
      </c>
      <c r="AD19" s="100"/>
      <c r="AE19" s="101">
        <f t="shared" si="12"/>
        <v>50</v>
      </c>
      <c r="AF19" s="100"/>
      <c r="AG19" s="101">
        <f t="shared" si="13"/>
        <v>50</v>
      </c>
      <c r="AH19" s="125">
        <f t="shared" si="16"/>
        <v>50</v>
      </c>
      <c r="AI19" s="38">
        <f t="shared" si="17"/>
        <v>50</v>
      </c>
      <c r="AJ19" s="38">
        <f>VLOOKUP(AI19,'Grade Range'!$A$2:$B$11,2)</f>
        <v>5</v>
      </c>
      <c r="AK19" s="38" t="str">
        <f t="shared" si="14"/>
        <v>Failed</v>
      </c>
      <c r="AL19" s="38"/>
    </row>
    <row r="20" spans="1:38" ht="12" customHeight="1" x14ac:dyDescent="0.2">
      <c r="A20" s="36">
        <v>8</v>
      </c>
      <c r="B20" s="36"/>
      <c r="C20" s="65"/>
      <c r="D20" s="70" t="s">
        <v>51</v>
      </c>
      <c r="E20" s="64"/>
      <c r="F20" s="43">
        <f t="shared" si="0"/>
        <v>5</v>
      </c>
      <c r="G20" s="72"/>
      <c r="H20" s="73">
        <f t="shared" si="1"/>
        <v>50</v>
      </c>
      <c r="I20" s="74"/>
      <c r="J20" s="75">
        <f t="shared" si="2"/>
        <v>50</v>
      </c>
      <c r="K20" s="76"/>
      <c r="L20" s="77">
        <f t="shared" si="3"/>
        <v>50</v>
      </c>
      <c r="M20" s="78"/>
      <c r="N20" s="79">
        <f t="shared" si="4"/>
        <v>50</v>
      </c>
      <c r="O20" s="125">
        <f t="shared" si="15"/>
        <v>50</v>
      </c>
      <c r="P20" s="94"/>
      <c r="Q20" s="95">
        <f t="shared" si="5"/>
        <v>50</v>
      </c>
      <c r="R20" s="96"/>
      <c r="S20" s="97">
        <f t="shared" si="6"/>
        <v>50</v>
      </c>
      <c r="T20" s="98"/>
      <c r="U20" s="99">
        <f t="shared" si="7"/>
        <v>50</v>
      </c>
      <c r="V20" s="100"/>
      <c r="W20" s="101">
        <f t="shared" si="8"/>
        <v>50</v>
      </c>
      <c r="X20" s="94"/>
      <c r="Y20" s="95">
        <f t="shared" si="9"/>
        <v>50</v>
      </c>
      <c r="Z20" s="96"/>
      <c r="AA20" s="97">
        <f t="shared" si="10"/>
        <v>50</v>
      </c>
      <c r="AB20" s="98"/>
      <c r="AC20" s="99">
        <f t="shared" si="11"/>
        <v>50</v>
      </c>
      <c r="AD20" s="100"/>
      <c r="AE20" s="101">
        <f t="shared" si="12"/>
        <v>50</v>
      </c>
      <c r="AF20" s="100"/>
      <c r="AG20" s="101">
        <f t="shared" si="13"/>
        <v>50</v>
      </c>
      <c r="AH20" s="125">
        <f t="shared" si="16"/>
        <v>50</v>
      </c>
      <c r="AI20" s="38">
        <f t="shared" si="17"/>
        <v>50</v>
      </c>
      <c r="AJ20" s="38">
        <f>VLOOKUP(AI20,'Grade Range'!$A$2:$B$11,2)</f>
        <v>5</v>
      </c>
      <c r="AK20" s="38" t="str">
        <f t="shared" si="14"/>
        <v>Failed</v>
      </c>
      <c r="AL20" s="38"/>
    </row>
    <row r="21" spans="1:38" ht="12" customHeight="1" x14ac:dyDescent="0.2">
      <c r="A21" s="36">
        <v>9</v>
      </c>
      <c r="B21" s="36" t="s">
        <v>21</v>
      </c>
      <c r="C21" s="65"/>
      <c r="D21" s="70" t="s">
        <v>52</v>
      </c>
      <c r="E21" s="64"/>
      <c r="F21" s="43">
        <f t="shared" si="0"/>
        <v>5</v>
      </c>
      <c r="G21" s="72"/>
      <c r="H21" s="73">
        <f t="shared" si="1"/>
        <v>50</v>
      </c>
      <c r="I21" s="74"/>
      <c r="J21" s="75">
        <f t="shared" si="2"/>
        <v>50</v>
      </c>
      <c r="K21" s="76"/>
      <c r="L21" s="77">
        <f t="shared" si="3"/>
        <v>50</v>
      </c>
      <c r="M21" s="78"/>
      <c r="N21" s="79">
        <f t="shared" si="4"/>
        <v>50</v>
      </c>
      <c r="O21" s="125">
        <f t="shared" si="15"/>
        <v>50</v>
      </c>
      <c r="P21" s="94"/>
      <c r="Q21" s="95">
        <f t="shared" si="5"/>
        <v>50</v>
      </c>
      <c r="R21" s="96"/>
      <c r="S21" s="97">
        <f t="shared" si="6"/>
        <v>50</v>
      </c>
      <c r="T21" s="98"/>
      <c r="U21" s="99">
        <f t="shared" si="7"/>
        <v>50</v>
      </c>
      <c r="V21" s="100"/>
      <c r="W21" s="101">
        <f t="shared" si="8"/>
        <v>50</v>
      </c>
      <c r="X21" s="94"/>
      <c r="Y21" s="95">
        <f t="shared" si="9"/>
        <v>50</v>
      </c>
      <c r="Z21" s="96"/>
      <c r="AA21" s="97">
        <f t="shared" si="10"/>
        <v>50</v>
      </c>
      <c r="AB21" s="98"/>
      <c r="AC21" s="99">
        <f t="shared" si="11"/>
        <v>50</v>
      </c>
      <c r="AD21" s="100"/>
      <c r="AE21" s="101">
        <f t="shared" si="12"/>
        <v>50</v>
      </c>
      <c r="AF21" s="100"/>
      <c r="AG21" s="101">
        <f t="shared" si="13"/>
        <v>50</v>
      </c>
      <c r="AH21" s="125">
        <f t="shared" si="16"/>
        <v>50</v>
      </c>
      <c r="AI21" s="38">
        <f t="shared" si="17"/>
        <v>50</v>
      </c>
      <c r="AJ21" s="38">
        <f>VLOOKUP(AI21,'Grade Range'!$A$2:$B$11,2)</f>
        <v>5</v>
      </c>
      <c r="AK21" s="38" t="str">
        <f t="shared" si="14"/>
        <v>Failed</v>
      </c>
      <c r="AL21" s="38"/>
    </row>
    <row r="22" spans="1:38" ht="12" customHeight="1" x14ac:dyDescent="0.2">
      <c r="A22" s="36">
        <v>10</v>
      </c>
      <c r="B22" s="36" t="s">
        <v>21</v>
      </c>
      <c r="C22" s="65"/>
      <c r="D22" s="70" t="s">
        <v>53</v>
      </c>
      <c r="E22" s="64"/>
      <c r="F22" s="43">
        <f t="shared" si="0"/>
        <v>5</v>
      </c>
      <c r="G22" s="72"/>
      <c r="H22" s="73">
        <f t="shared" si="1"/>
        <v>50</v>
      </c>
      <c r="I22" s="74"/>
      <c r="J22" s="75">
        <f t="shared" si="2"/>
        <v>50</v>
      </c>
      <c r="K22" s="76"/>
      <c r="L22" s="77">
        <f t="shared" si="3"/>
        <v>50</v>
      </c>
      <c r="M22" s="78"/>
      <c r="N22" s="79">
        <f t="shared" si="4"/>
        <v>50</v>
      </c>
      <c r="O22" s="125">
        <f t="shared" si="15"/>
        <v>50</v>
      </c>
      <c r="P22" s="94"/>
      <c r="Q22" s="95">
        <f t="shared" si="5"/>
        <v>50</v>
      </c>
      <c r="R22" s="96"/>
      <c r="S22" s="97">
        <f t="shared" si="6"/>
        <v>50</v>
      </c>
      <c r="T22" s="98"/>
      <c r="U22" s="99">
        <f t="shared" si="7"/>
        <v>50</v>
      </c>
      <c r="V22" s="100"/>
      <c r="W22" s="101">
        <f t="shared" si="8"/>
        <v>50</v>
      </c>
      <c r="X22" s="94"/>
      <c r="Y22" s="95">
        <f t="shared" si="9"/>
        <v>50</v>
      </c>
      <c r="Z22" s="96"/>
      <c r="AA22" s="97">
        <f t="shared" si="10"/>
        <v>50</v>
      </c>
      <c r="AB22" s="98"/>
      <c r="AC22" s="99">
        <f t="shared" si="11"/>
        <v>50</v>
      </c>
      <c r="AD22" s="100"/>
      <c r="AE22" s="101">
        <f t="shared" si="12"/>
        <v>50</v>
      </c>
      <c r="AF22" s="100"/>
      <c r="AG22" s="101">
        <f t="shared" si="13"/>
        <v>50</v>
      </c>
      <c r="AH22" s="125">
        <f t="shared" si="16"/>
        <v>50</v>
      </c>
      <c r="AI22" s="38">
        <f t="shared" si="17"/>
        <v>50</v>
      </c>
      <c r="AJ22" s="38">
        <f>VLOOKUP(AI22,'Grade Range'!$A$2:$B$11,2)</f>
        <v>5</v>
      </c>
      <c r="AK22" s="38" t="str">
        <f t="shared" si="14"/>
        <v>Failed</v>
      </c>
      <c r="AL22" s="38"/>
    </row>
    <row r="23" spans="1:38" ht="12" customHeight="1" x14ac:dyDescent="0.2">
      <c r="A23" s="36">
        <v>11</v>
      </c>
      <c r="B23" s="36" t="s">
        <v>21</v>
      </c>
      <c r="C23" s="65"/>
      <c r="D23" s="70" t="s">
        <v>54</v>
      </c>
      <c r="E23" s="64"/>
      <c r="F23" s="43">
        <f t="shared" si="0"/>
        <v>5</v>
      </c>
      <c r="G23" s="72"/>
      <c r="H23" s="73">
        <f t="shared" si="1"/>
        <v>50</v>
      </c>
      <c r="I23" s="74"/>
      <c r="J23" s="75">
        <f t="shared" si="2"/>
        <v>50</v>
      </c>
      <c r="K23" s="76"/>
      <c r="L23" s="77">
        <f t="shared" si="3"/>
        <v>50</v>
      </c>
      <c r="M23" s="78"/>
      <c r="N23" s="79">
        <f t="shared" si="4"/>
        <v>50</v>
      </c>
      <c r="O23" s="125">
        <f t="shared" si="15"/>
        <v>50</v>
      </c>
      <c r="P23" s="94"/>
      <c r="Q23" s="95">
        <f t="shared" si="5"/>
        <v>50</v>
      </c>
      <c r="R23" s="96"/>
      <c r="S23" s="97">
        <f t="shared" si="6"/>
        <v>50</v>
      </c>
      <c r="T23" s="98"/>
      <c r="U23" s="99">
        <f t="shared" si="7"/>
        <v>50</v>
      </c>
      <c r="V23" s="100"/>
      <c r="W23" s="101">
        <f t="shared" si="8"/>
        <v>50</v>
      </c>
      <c r="X23" s="94"/>
      <c r="Y23" s="95">
        <f t="shared" si="9"/>
        <v>50</v>
      </c>
      <c r="Z23" s="96"/>
      <c r="AA23" s="97">
        <f t="shared" si="10"/>
        <v>50</v>
      </c>
      <c r="AB23" s="98"/>
      <c r="AC23" s="99">
        <f t="shared" si="11"/>
        <v>50</v>
      </c>
      <c r="AD23" s="100"/>
      <c r="AE23" s="101">
        <f t="shared" si="12"/>
        <v>50</v>
      </c>
      <c r="AF23" s="100"/>
      <c r="AG23" s="101">
        <f t="shared" si="13"/>
        <v>50</v>
      </c>
      <c r="AH23" s="125">
        <f t="shared" si="16"/>
        <v>50</v>
      </c>
      <c r="AI23" s="38">
        <f t="shared" si="17"/>
        <v>50</v>
      </c>
      <c r="AJ23" s="38">
        <f>VLOOKUP(AI23,'Grade Range'!$A$2:$B$11,2)</f>
        <v>5</v>
      </c>
      <c r="AK23" s="38" t="str">
        <f t="shared" si="14"/>
        <v>Failed</v>
      </c>
      <c r="AL23" s="38"/>
    </row>
    <row r="24" spans="1:38" ht="12" customHeight="1" x14ac:dyDescent="0.2">
      <c r="A24" s="36">
        <v>12</v>
      </c>
      <c r="B24" s="36" t="s">
        <v>21</v>
      </c>
      <c r="C24" s="65"/>
      <c r="D24" s="70" t="s">
        <v>55</v>
      </c>
      <c r="E24" s="64"/>
      <c r="F24" s="43">
        <f t="shared" si="0"/>
        <v>5</v>
      </c>
      <c r="G24" s="72"/>
      <c r="H24" s="73">
        <f t="shared" si="1"/>
        <v>50</v>
      </c>
      <c r="I24" s="74"/>
      <c r="J24" s="75">
        <f t="shared" si="2"/>
        <v>50</v>
      </c>
      <c r="K24" s="76"/>
      <c r="L24" s="77">
        <f t="shared" si="3"/>
        <v>50</v>
      </c>
      <c r="M24" s="78"/>
      <c r="N24" s="79">
        <f t="shared" ref="N24:N25" si="18">SUM(M24:M24)/SUM($M$11:$M$11)*50+50</f>
        <v>50</v>
      </c>
      <c r="O24" s="125">
        <f t="shared" si="15"/>
        <v>50</v>
      </c>
      <c r="P24" s="94"/>
      <c r="Q24" s="95">
        <f t="shared" si="5"/>
        <v>50</v>
      </c>
      <c r="R24" s="96"/>
      <c r="S24" s="97">
        <f t="shared" si="6"/>
        <v>50</v>
      </c>
      <c r="T24" s="98"/>
      <c r="U24" s="99">
        <f t="shared" si="7"/>
        <v>50</v>
      </c>
      <c r="V24" s="100"/>
      <c r="W24" s="101">
        <f t="shared" si="8"/>
        <v>50</v>
      </c>
      <c r="X24" s="94"/>
      <c r="Y24" s="95">
        <f t="shared" si="9"/>
        <v>50</v>
      </c>
      <c r="Z24" s="96"/>
      <c r="AA24" s="97">
        <f t="shared" si="10"/>
        <v>50</v>
      </c>
      <c r="AB24" s="98"/>
      <c r="AC24" s="99">
        <f t="shared" si="11"/>
        <v>50</v>
      </c>
      <c r="AD24" s="100"/>
      <c r="AE24" s="101">
        <f t="shared" si="12"/>
        <v>50</v>
      </c>
      <c r="AF24" s="100"/>
      <c r="AG24" s="101">
        <f t="shared" si="13"/>
        <v>50</v>
      </c>
      <c r="AH24" s="125">
        <f t="shared" si="16"/>
        <v>50</v>
      </c>
      <c r="AI24" s="38">
        <f t="shared" si="17"/>
        <v>50</v>
      </c>
      <c r="AJ24" s="38">
        <f>VLOOKUP(AI24,'Grade Range'!$A$2:$B$11,2)</f>
        <v>5</v>
      </c>
      <c r="AK24" s="66" t="str">
        <f t="shared" si="14"/>
        <v>Failed</v>
      </c>
      <c r="AL24" s="38"/>
    </row>
    <row r="25" spans="1:38" ht="12" customHeight="1" x14ac:dyDescent="0.2">
      <c r="A25" s="36">
        <v>13</v>
      </c>
      <c r="B25" s="36" t="s">
        <v>21</v>
      </c>
      <c r="C25" s="65"/>
      <c r="D25" s="70" t="s">
        <v>56</v>
      </c>
      <c r="E25" s="64"/>
      <c r="F25" s="43">
        <f t="shared" si="0"/>
        <v>5</v>
      </c>
      <c r="G25" s="72"/>
      <c r="H25" s="73">
        <f t="shared" si="1"/>
        <v>50</v>
      </c>
      <c r="I25" s="74"/>
      <c r="J25" s="75">
        <f t="shared" si="2"/>
        <v>50</v>
      </c>
      <c r="K25" s="76"/>
      <c r="L25" s="77">
        <f t="shared" si="3"/>
        <v>50</v>
      </c>
      <c r="M25" s="78"/>
      <c r="N25" s="79">
        <f t="shared" si="18"/>
        <v>50</v>
      </c>
      <c r="O25" s="125">
        <f t="shared" si="15"/>
        <v>50</v>
      </c>
      <c r="P25" s="94"/>
      <c r="Q25" s="95">
        <f t="shared" si="5"/>
        <v>50</v>
      </c>
      <c r="R25" s="96"/>
      <c r="S25" s="97">
        <f t="shared" si="6"/>
        <v>50</v>
      </c>
      <c r="T25" s="98"/>
      <c r="U25" s="99">
        <f t="shared" si="7"/>
        <v>50</v>
      </c>
      <c r="V25" s="100"/>
      <c r="W25" s="101">
        <f t="shared" si="8"/>
        <v>50</v>
      </c>
      <c r="X25" s="94"/>
      <c r="Y25" s="95">
        <f t="shared" si="9"/>
        <v>50</v>
      </c>
      <c r="Z25" s="96"/>
      <c r="AA25" s="97">
        <f t="shared" si="10"/>
        <v>50</v>
      </c>
      <c r="AB25" s="98"/>
      <c r="AC25" s="99">
        <f t="shared" si="11"/>
        <v>50</v>
      </c>
      <c r="AD25" s="100"/>
      <c r="AE25" s="101">
        <f t="shared" si="12"/>
        <v>50</v>
      </c>
      <c r="AF25" s="100"/>
      <c r="AG25" s="101">
        <f t="shared" si="13"/>
        <v>50</v>
      </c>
      <c r="AH25" s="125">
        <f t="shared" si="16"/>
        <v>50</v>
      </c>
      <c r="AI25" s="38">
        <f t="shared" si="17"/>
        <v>50</v>
      </c>
      <c r="AJ25" s="38">
        <f>VLOOKUP(AI25,'Grade Range'!$A$2:$B$11,2)</f>
        <v>5</v>
      </c>
      <c r="AK25" s="38" t="str">
        <f t="shared" si="14"/>
        <v>Failed</v>
      </c>
      <c r="AL25" s="38"/>
    </row>
    <row r="26" spans="1:38" ht="12" customHeight="1" x14ac:dyDescent="0.2">
      <c r="A26" s="36">
        <v>14</v>
      </c>
      <c r="B26" s="36" t="s">
        <v>21</v>
      </c>
      <c r="C26" s="65"/>
      <c r="D26" s="70" t="s">
        <v>57</v>
      </c>
      <c r="E26" s="64"/>
      <c r="F26" s="43">
        <f t="shared" si="0"/>
        <v>5</v>
      </c>
      <c r="G26" s="72"/>
      <c r="H26" s="73">
        <f t="shared" si="1"/>
        <v>50</v>
      </c>
      <c r="I26" s="74"/>
      <c r="J26" s="75">
        <f t="shared" si="2"/>
        <v>50</v>
      </c>
      <c r="K26" s="76"/>
      <c r="L26" s="77">
        <f t="shared" si="3"/>
        <v>50</v>
      </c>
      <c r="M26" s="78"/>
      <c r="N26" s="79">
        <f t="shared" si="4"/>
        <v>50</v>
      </c>
      <c r="O26" s="125">
        <f t="shared" si="15"/>
        <v>50</v>
      </c>
      <c r="P26" s="94"/>
      <c r="Q26" s="95">
        <f t="shared" si="5"/>
        <v>50</v>
      </c>
      <c r="R26" s="96"/>
      <c r="S26" s="97">
        <f t="shared" si="6"/>
        <v>50</v>
      </c>
      <c r="T26" s="98"/>
      <c r="U26" s="99">
        <f t="shared" si="7"/>
        <v>50</v>
      </c>
      <c r="V26" s="100"/>
      <c r="W26" s="101">
        <f t="shared" si="8"/>
        <v>50</v>
      </c>
      <c r="X26" s="94"/>
      <c r="Y26" s="95">
        <f t="shared" si="9"/>
        <v>50</v>
      </c>
      <c r="Z26" s="96"/>
      <c r="AA26" s="97">
        <f t="shared" si="10"/>
        <v>50</v>
      </c>
      <c r="AB26" s="98"/>
      <c r="AC26" s="99">
        <f t="shared" si="11"/>
        <v>50</v>
      </c>
      <c r="AD26" s="100"/>
      <c r="AE26" s="101">
        <f t="shared" si="12"/>
        <v>50</v>
      </c>
      <c r="AF26" s="100"/>
      <c r="AG26" s="101">
        <f t="shared" si="13"/>
        <v>50</v>
      </c>
      <c r="AH26" s="125">
        <f t="shared" si="16"/>
        <v>50</v>
      </c>
      <c r="AI26" s="38">
        <f t="shared" si="17"/>
        <v>50</v>
      </c>
      <c r="AJ26" s="38">
        <f>VLOOKUP(AI26,'Grade Range'!$A$2:$B$11,2)</f>
        <v>5</v>
      </c>
      <c r="AK26" s="38" t="str">
        <f t="shared" si="14"/>
        <v>Failed</v>
      </c>
      <c r="AL26" s="38"/>
    </row>
    <row r="27" spans="1:38" ht="12" customHeight="1" x14ac:dyDescent="0.2">
      <c r="A27" s="36">
        <v>15</v>
      </c>
      <c r="B27" s="36" t="s">
        <v>21</v>
      </c>
      <c r="C27" s="65"/>
      <c r="D27" s="70" t="s">
        <v>58</v>
      </c>
      <c r="E27" s="64"/>
      <c r="F27" s="43">
        <f t="shared" si="0"/>
        <v>5</v>
      </c>
      <c r="G27" s="72"/>
      <c r="H27" s="73">
        <f t="shared" si="1"/>
        <v>50</v>
      </c>
      <c r="I27" s="74"/>
      <c r="J27" s="75">
        <f t="shared" si="2"/>
        <v>50</v>
      </c>
      <c r="K27" s="76"/>
      <c r="L27" s="77">
        <f t="shared" si="3"/>
        <v>50</v>
      </c>
      <c r="M27" s="78"/>
      <c r="N27" s="79">
        <f t="shared" si="4"/>
        <v>50</v>
      </c>
      <c r="O27" s="125">
        <f t="shared" si="15"/>
        <v>50</v>
      </c>
      <c r="P27" s="94"/>
      <c r="Q27" s="95">
        <f t="shared" si="5"/>
        <v>50</v>
      </c>
      <c r="R27" s="96"/>
      <c r="S27" s="97">
        <f t="shared" si="6"/>
        <v>50</v>
      </c>
      <c r="T27" s="98"/>
      <c r="U27" s="99">
        <f t="shared" si="7"/>
        <v>50</v>
      </c>
      <c r="V27" s="100"/>
      <c r="W27" s="101">
        <f t="shared" si="8"/>
        <v>50</v>
      </c>
      <c r="X27" s="94"/>
      <c r="Y27" s="95">
        <f t="shared" si="9"/>
        <v>50</v>
      </c>
      <c r="Z27" s="96"/>
      <c r="AA27" s="97">
        <f t="shared" si="10"/>
        <v>50</v>
      </c>
      <c r="AB27" s="98"/>
      <c r="AC27" s="99">
        <f t="shared" si="11"/>
        <v>50</v>
      </c>
      <c r="AD27" s="100"/>
      <c r="AE27" s="101">
        <f t="shared" si="12"/>
        <v>50</v>
      </c>
      <c r="AF27" s="100"/>
      <c r="AG27" s="101">
        <f t="shared" si="13"/>
        <v>50</v>
      </c>
      <c r="AH27" s="125">
        <f t="shared" si="16"/>
        <v>50</v>
      </c>
      <c r="AI27" s="38">
        <f t="shared" si="17"/>
        <v>50</v>
      </c>
      <c r="AJ27" s="38">
        <f>VLOOKUP(AI27,'Grade Range'!$A$2:$B$11,2)</f>
        <v>5</v>
      </c>
      <c r="AK27" s="38" t="str">
        <f t="shared" si="14"/>
        <v>Failed</v>
      </c>
      <c r="AL27" s="38"/>
    </row>
    <row r="28" spans="1:38" ht="12" customHeight="1" x14ac:dyDescent="0.2">
      <c r="A28" s="36">
        <v>16</v>
      </c>
      <c r="B28" s="36" t="s">
        <v>21</v>
      </c>
      <c r="C28" s="65"/>
      <c r="D28" s="70" t="s">
        <v>59</v>
      </c>
      <c r="E28" s="64"/>
      <c r="F28" s="43">
        <f t="shared" si="0"/>
        <v>5</v>
      </c>
      <c r="G28" s="72"/>
      <c r="H28" s="73">
        <f t="shared" si="1"/>
        <v>50</v>
      </c>
      <c r="I28" s="74"/>
      <c r="J28" s="75">
        <f t="shared" si="2"/>
        <v>50</v>
      </c>
      <c r="K28" s="76"/>
      <c r="L28" s="77">
        <f t="shared" si="3"/>
        <v>50</v>
      </c>
      <c r="M28" s="78"/>
      <c r="N28" s="79">
        <f t="shared" si="4"/>
        <v>50</v>
      </c>
      <c r="O28" s="125">
        <f t="shared" si="15"/>
        <v>50</v>
      </c>
      <c r="P28" s="94"/>
      <c r="Q28" s="95">
        <f t="shared" si="5"/>
        <v>50</v>
      </c>
      <c r="R28" s="96"/>
      <c r="S28" s="97">
        <f t="shared" si="6"/>
        <v>50</v>
      </c>
      <c r="T28" s="98"/>
      <c r="U28" s="99">
        <f t="shared" si="7"/>
        <v>50</v>
      </c>
      <c r="V28" s="100"/>
      <c r="W28" s="101">
        <f t="shared" si="8"/>
        <v>50</v>
      </c>
      <c r="X28" s="94"/>
      <c r="Y28" s="95">
        <f t="shared" si="9"/>
        <v>50</v>
      </c>
      <c r="Z28" s="96"/>
      <c r="AA28" s="97">
        <f t="shared" si="10"/>
        <v>50</v>
      </c>
      <c r="AB28" s="98"/>
      <c r="AC28" s="99">
        <f t="shared" si="11"/>
        <v>50</v>
      </c>
      <c r="AD28" s="100"/>
      <c r="AE28" s="101">
        <f t="shared" si="12"/>
        <v>50</v>
      </c>
      <c r="AF28" s="100"/>
      <c r="AG28" s="101">
        <f t="shared" si="13"/>
        <v>50</v>
      </c>
      <c r="AH28" s="125">
        <f t="shared" si="16"/>
        <v>50</v>
      </c>
      <c r="AI28" s="38">
        <f t="shared" si="17"/>
        <v>50</v>
      </c>
      <c r="AJ28" s="38">
        <f>VLOOKUP(AI28,'Grade Range'!$A$2:$B$11,2)</f>
        <v>5</v>
      </c>
      <c r="AK28" s="38" t="str">
        <f t="shared" si="14"/>
        <v>Failed</v>
      </c>
      <c r="AL28" s="38"/>
    </row>
    <row r="29" spans="1:38" ht="12" customHeight="1" x14ac:dyDescent="0.2">
      <c r="A29" s="36">
        <v>17</v>
      </c>
      <c r="B29" s="36" t="s">
        <v>21</v>
      </c>
      <c r="C29" s="65"/>
      <c r="D29" s="70" t="s">
        <v>60</v>
      </c>
      <c r="E29" s="64"/>
      <c r="F29" s="43">
        <f t="shared" si="0"/>
        <v>5</v>
      </c>
      <c r="G29" s="72"/>
      <c r="H29" s="73">
        <f t="shared" si="1"/>
        <v>50</v>
      </c>
      <c r="I29" s="74"/>
      <c r="J29" s="75">
        <f t="shared" si="2"/>
        <v>50</v>
      </c>
      <c r="K29" s="76"/>
      <c r="L29" s="77">
        <f t="shared" si="3"/>
        <v>50</v>
      </c>
      <c r="M29" s="78"/>
      <c r="N29" s="79">
        <f t="shared" si="4"/>
        <v>50</v>
      </c>
      <c r="O29" s="125">
        <f t="shared" si="15"/>
        <v>50</v>
      </c>
      <c r="P29" s="94"/>
      <c r="Q29" s="95">
        <f t="shared" si="5"/>
        <v>50</v>
      </c>
      <c r="R29" s="96"/>
      <c r="S29" s="97">
        <f t="shared" si="6"/>
        <v>50</v>
      </c>
      <c r="T29" s="98"/>
      <c r="U29" s="99">
        <f t="shared" si="7"/>
        <v>50</v>
      </c>
      <c r="V29" s="100"/>
      <c r="W29" s="101">
        <f t="shared" si="8"/>
        <v>50</v>
      </c>
      <c r="X29" s="94"/>
      <c r="Y29" s="95">
        <f t="shared" si="9"/>
        <v>50</v>
      </c>
      <c r="Z29" s="96"/>
      <c r="AA29" s="97">
        <f t="shared" si="10"/>
        <v>50</v>
      </c>
      <c r="AB29" s="98"/>
      <c r="AC29" s="99">
        <f t="shared" si="11"/>
        <v>50</v>
      </c>
      <c r="AD29" s="100"/>
      <c r="AE29" s="101">
        <f t="shared" si="12"/>
        <v>50</v>
      </c>
      <c r="AF29" s="100"/>
      <c r="AG29" s="101">
        <f t="shared" si="13"/>
        <v>50</v>
      </c>
      <c r="AH29" s="125">
        <f t="shared" si="16"/>
        <v>50</v>
      </c>
      <c r="AI29" s="38">
        <f t="shared" si="17"/>
        <v>50</v>
      </c>
      <c r="AJ29" s="38">
        <f>VLOOKUP(AI29,'Grade Range'!$A$2:$B$11,2)</f>
        <v>5</v>
      </c>
      <c r="AK29" s="38" t="str">
        <f t="shared" si="14"/>
        <v>Failed</v>
      </c>
      <c r="AL29" s="38"/>
    </row>
    <row r="30" spans="1:38" ht="12" customHeight="1" x14ac:dyDescent="0.2">
      <c r="A30" s="36">
        <v>18</v>
      </c>
      <c r="B30" s="36" t="s">
        <v>21</v>
      </c>
      <c r="C30" s="65"/>
      <c r="D30" s="70" t="s">
        <v>61</v>
      </c>
      <c r="E30" s="64"/>
      <c r="F30" s="43">
        <f t="shared" si="0"/>
        <v>5</v>
      </c>
      <c r="G30" s="72"/>
      <c r="H30" s="73">
        <f t="shared" si="1"/>
        <v>50</v>
      </c>
      <c r="I30" s="74"/>
      <c r="J30" s="75">
        <f t="shared" si="2"/>
        <v>50</v>
      </c>
      <c r="K30" s="76"/>
      <c r="L30" s="77">
        <f t="shared" si="3"/>
        <v>50</v>
      </c>
      <c r="M30" s="78"/>
      <c r="N30" s="79">
        <f t="shared" si="4"/>
        <v>50</v>
      </c>
      <c r="O30" s="125">
        <f t="shared" si="15"/>
        <v>50</v>
      </c>
      <c r="P30" s="94"/>
      <c r="Q30" s="95">
        <f t="shared" si="5"/>
        <v>50</v>
      </c>
      <c r="R30" s="96"/>
      <c r="S30" s="97">
        <f t="shared" si="6"/>
        <v>50</v>
      </c>
      <c r="T30" s="98"/>
      <c r="U30" s="99">
        <f t="shared" si="7"/>
        <v>50</v>
      </c>
      <c r="V30" s="100"/>
      <c r="W30" s="101">
        <f t="shared" si="8"/>
        <v>50</v>
      </c>
      <c r="X30" s="94"/>
      <c r="Y30" s="95">
        <f t="shared" si="9"/>
        <v>50</v>
      </c>
      <c r="Z30" s="96"/>
      <c r="AA30" s="97">
        <f t="shared" si="10"/>
        <v>50</v>
      </c>
      <c r="AB30" s="98"/>
      <c r="AC30" s="99">
        <f t="shared" si="11"/>
        <v>50</v>
      </c>
      <c r="AD30" s="100"/>
      <c r="AE30" s="101">
        <f t="shared" si="12"/>
        <v>50</v>
      </c>
      <c r="AF30" s="100"/>
      <c r="AG30" s="101">
        <f t="shared" si="13"/>
        <v>50</v>
      </c>
      <c r="AH30" s="125">
        <f t="shared" si="16"/>
        <v>50</v>
      </c>
      <c r="AI30" s="38">
        <f t="shared" si="17"/>
        <v>50</v>
      </c>
      <c r="AJ30" s="38">
        <f>VLOOKUP(AI30,'Grade Range'!$A$2:$B$11,2)</f>
        <v>5</v>
      </c>
      <c r="AK30" s="38" t="str">
        <f t="shared" si="14"/>
        <v>Failed</v>
      </c>
      <c r="AL30" s="38"/>
    </row>
    <row r="31" spans="1:38" ht="12" customHeight="1" x14ac:dyDescent="0.2">
      <c r="A31" s="36">
        <v>19</v>
      </c>
      <c r="B31" s="36" t="s">
        <v>21</v>
      </c>
      <c r="C31" s="65"/>
      <c r="D31" s="70" t="s">
        <v>62</v>
      </c>
      <c r="E31" s="64"/>
      <c r="F31" s="43">
        <f t="shared" si="0"/>
        <v>5</v>
      </c>
      <c r="G31" s="72"/>
      <c r="H31" s="73">
        <f t="shared" si="1"/>
        <v>50</v>
      </c>
      <c r="I31" s="74"/>
      <c r="J31" s="75">
        <f t="shared" si="2"/>
        <v>50</v>
      </c>
      <c r="K31" s="76"/>
      <c r="L31" s="77">
        <f t="shared" si="3"/>
        <v>50</v>
      </c>
      <c r="M31" s="78"/>
      <c r="N31" s="79">
        <f t="shared" si="4"/>
        <v>50</v>
      </c>
      <c r="O31" s="125">
        <f t="shared" si="15"/>
        <v>50</v>
      </c>
      <c r="P31" s="94"/>
      <c r="Q31" s="95">
        <f t="shared" si="5"/>
        <v>50</v>
      </c>
      <c r="R31" s="96"/>
      <c r="S31" s="97">
        <f t="shared" si="6"/>
        <v>50</v>
      </c>
      <c r="T31" s="98"/>
      <c r="U31" s="99">
        <f t="shared" si="7"/>
        <v>50</v>
      </c>
      <c r="V31" s="100"/>
      <c r="W31" s="101">
        <f t="shared" si="8"/>
        <v>50</v>
      </c>
      <c r="X31" s="94"/>
      <c r="Y31" s="95">
        <f t="shared" si="9"/>
        <v>50</v>
      </c>
      <c r="Z31" s="96"/>
      <c r="AA31" s="97">
        <f t="shared" si="10"/>
        <v>50</v>
      </c>
      <c r="AB31" s="98"/>
      <c r="AC31" s="99">
        <f t="shared" si="11"/>
        <v>50</v>
      </c>
      <c r="AD31" s="100"/>
      <c r="AE31" s="101">
        <f t="shared" si="12"/>
        <v>50</v>
      </c>
      <c r="AF31" s="100"/>
      <c r="AG31" s="101">
        <f t="shared" si="13"/>
        <v>50</v>
      </c>
      <c r="AH31" s="125">
        <f t="shared" si="16"/>
        <v>50</v>
      </c>
      <c r="AI31" s="38">
        <f t="shared" si="17"/>
        <v>50</v>
      </c>
      <c r="AJ31" s="38">
        <f>VLOOKUP(AI31,'Grade Range'!$A$2:$B$11,2)</f>
        <v>5</v>
      </c>
      <c r="AK31" s="38" t="str">
        <f t="shared" si="14"/>
        <v>Failed</v>
      </c>
      <c r="AL31" s="38"/>
    </row>
    <row r="32" spans="1:38" ht="12" customHeight="1" x14ac:dyDescent="0.2">
      <c r="A32" s="36">
        <v>20</v>
      </c>
      <c r="B32" s="36" t="s">
        <v>21</v>
      </c>
      <c r="C32" s="65"/>
      <c r="D32" s="70" t="s">
        <v>63</v>
      </c>
      <c r="E32" s="64"/>
      <c r="F32" s="43">
        <f t="shared" si="0"/>
        <v>5</v>
      </c>
      <c r="G32" s="72"/>
      <c r="H32" s="73">
        <f t="shared" si="1"/>
        <v>50</v>
      </c>
      <c r="I32" s="74"/>
      <c r="J32" s="75">
        <f t="shared" si="2"/>
        <v>50</v>
      </c>
      <c r="K32" s="76"/>
      <c r="L32" s="77">
        <f t="shared" si="3"/>
        <v>50</v>
      </c>
      <c r="M32" s="78"/>
      <c r="N32" s="79">
        <f t="shared" si="4"/>
        <v>50</v>
      </c>
      <c r="O32" s="125">
        <f t="shared" si="15"/>
        <v>50</v>
      </c>
      <c r="P32" s="94"/>
      <c r="Q32" s="95">
        <f t="shared" si="5"/>
        <v>50</v>
      </c>
      <c r="R32" s="96"/>
      <c r="S32" s="97">
        <f t="shared" si="6"/>
        <v>50</v>
      </c>
      <c r="T32" s="98"/>
      <c r="U32" s="99">
        <f t="shared" si="7"/>
        <v>50</v>
      </c>
      <c r="V32" s="100"/>
      <c r="W32" s="101">
        <f t="shared" si="8"/>
        <v>50</v>
      </c>
      <c r="X32" s="94"/>
      <c r="Y32" s="95">
        <f t="shared" si="9"/>
        <v>50</v>
      </c>
      <c r="Z32" s="96"/>
      <c r="AA32" s="97">
        <f t="shared" si="10"/>
        <v>50</v>
      </c>
      <c r="AB32" s="98"/>
      <c r="AC32" s="99">
        <f t="shared" si="11"/>
        <v>50</v>
      </c>
      <c r="AD32" s="100"/>
      <c r="AE32" s="101">
        <f t="shared" si="12"/>
        <v>50</v>
      </c>
      <c r="AF32" s="100"/>
      <c r="AG32" s="101">
        <f t="shared" si="13"/>
        <v>50</v>
      </c>
      <c r="AH32" s="125">
        <f t="shared" si="16"/>
        <v>50</v>
      </c>
      <c r="AI32" s="38">
        <f t="shared" si="17"/>
        <v>50</v>
      </c>
      <c r="AJ32" s="38">
        <f>VLOOKUP(AI32,'Grade Range'!$A$2:$B$11,2)</f>
        <v>5</v>
      </c>
      <c r="AK32" s="38" t="str">
        <f t="shared" si="14"/>
        <v>Failed</v>
      </c>
      <c r="AL32" s="38"/>
    </row>
    <row r="33" spans="1:38" ht="12" customHeight="1" x14ac:dyDescent="0.2">
      <c r="A33" s="36">
        <v>21</v>
      </c>
      <c r="B33" s="36" t="s">
        <v>21</v>
      </c>
      <c r="C33" s="65"/>
      <c r="D33" s="70" t="s">
        <v>64</v>
      </c>
      <c r="E33" s="64"/>
      <c r="F33" s="43">
        <f t="shared" si="0"/>
        <v>5</v>
      </c>
      <c r="G33" s="72"/>
      <c r="H33" s="73">
        <f t="shared" si="1"/>
        <v>50</v>
      </c>
      <c r="I33" s="74"/>
      <c r="J33" s="75">
        <f t="shared" si="2"/>
        <v>50</v>
      </c>
      <c r="K33" s="76"/>
      <c r="L33" s="77">
        <f t="shared" si="3"/>
        <v>50</v>
      </c>
      <c r="M33" s="78"/>
      <c r="N33" s="79">
        <f t="shared" si="4"/>
        <v>50</v>
      </c>
      <c r="O33" s="125">
        <f t="shared" si="15"/>
        <v>50</v>
      </c>
      <c r="P33" s="94"/>
      <c r="Q33" s="95">
        <f t="shared" si="5"/>
        <v>50</v>
      </c>
      <c r="R33" s="96"/>
      <c r="S33" s="97">
        <f t="shared" si="6"/>
        <v>50</v>
      </c>
      <c r="T33" s="98"/>
      <c r="U33" s="99">
        <f t="shared" si="7"/>
        <v>50</v>
      </c>
      <c r="V33" s="100"/>
      <c r="W33" s="101">
        <f t="shared" si="8"/>
        <v>50</v>
      </c>
      <c r="X33" s="94"/>
      <c r="Y33" s="95">
        <f t="shared" si="9"/>
        <v>50</v>
      </c>
      <c r="Z33" s="96"/>
      <c r="AA33" s="97">
        <f t="shared" si="10"/>
        <v>50</v>
      </c>
      <c r="AB33" s="98"/>
      <c r="AC33" s="99">
        <f t="shared" si="11"/>
        <v>50</v>
      </c>
      <c r="AD33" s="100"/>
      <c r="AE33" s="101">
        <f t="shared" si="12"/>
        <v>50</v>
      </c>
      <c r="AF33" s="100"/>
      <c r="AG33" s="101">
        <f t="shared" si="13"/>
        <v>50</v>
      </c>
      <c r="AH33" s="125">
        <f t="shared" si="16"/>
        <v>50</v>
      </c>
      <c r="AI33" s="38">
        <f t="shared" si="17"/>
        <v>50</v>
      </c>
      <c r="AJ33" s="38">
        <f>VLOOKUP(AI33,'Grade Range'!$A$2:$B$11,2)</f>
        <v>5</v>
      </c>
      <c r="AK33" s="38" t="str">
        <f t="shared" si="14"/>
        <v>Failed</v>
      </c>
      <c r="AL33" s="38"/>
    </row>
    <row r="34" spans="1:38" ht="12" customHeight="1" x14ac:dyDescent="0.2">
      <c r="A34" s="36">
        <v>22</v>
      </c>
      <c r="B34" s="36" t="s">
        <v>21</v>
      </c>
      <c r="C34" s="65"/>
      <c r="D34" s="70" t="s">
        <v>65</v>
      </c>
      <c r="E34" s="64"/>
      <c r="F34" s="43">
        <f t="shared" si="0"/>
        <v>5</v>
      </c>
      <c r="G34" s="72"/>
      <c r="H34" s="73">
        <f t="shared" si="1"/>
        <v>50</v>
      </c>
      <c r="I34" s="74"/>
      <c r="J34" s="75">
        <f t="shared" si="2"/>
        <v>50</v>
      </c>
      <c r="K34" s="76"/>
      <c r="L34" s="77">
        <f t="shared" si="3"/>
        <v>50</v>
      </c>
      <c r="M34" s="78"/>
      <c r="N34" s="79">
        <f t="shared" si="4"/>
        <v>50</v>
      </c>
      <c r="O34" s="125">
        <f t="shared" si="15"/>
        <v>50</v>
      </c>
      <c r="P34" s="94"/>
      <c r="Q34" s="95">
        <f t="shared" si="5"/>
        <v>50</v>
      </c>
      <c r="R34" s="96"/>
      <c r="S34" s="97">
        <f t="shared" si="6"/>
        <v>50</v>
      </c>
      <c r="T34" s="98"/>
      <c r="U34" s="99">
        <f t="shared" si="7"/>
        <v>50</v>
      </c>
      <c r="V34" s="100"/>
      <c r="W34" s="101">
        <f t="shared" si="8"/>
        <v>50</v>
      </c>
      <c r="X34" s="94"/>
      <c r="Y34" s="95">
        <f t="shared" si="9"/>
        <v>50</v>
      </c>
      <c r="Z34" s="96"/>
      <c r="AA34" s="97">
        <f t="shared" si="10"/>
        <v>50</v>
      </c>
      <c r="AB34" s="98"/>
      <c r="AC34" s="99">
        <f t="shared" si="11"/>
        <v>50</v>
      </c>
      <c r="AD34" s="100"/>
      <c r="AE34" s="101">
        <f t="shared" si="12"/>
        <v>50</v>
      </c>
      <c r="AF34" s="100"/>
      <c r="AG34" s="101">
        <f t="shared" si="13"/>
        <v>50</v>
      </c>
      <c r="AH34" s="125">
        <f t="shared" si="16"/>
        <v>50</v>
      </c>
      <c r="AI34" s="38">
        <f t="shared" si="17"/>
        <v>50</v>
      </c>
      <c r="AJ34" s="38">
        <f>VLOOKUP(AI34,'Grade Range'!$A$2:$B$11,2)</f>
        <v>5</v>
      </c>
      <c r="AK34" s="38" t="str">
        <f t="shared" si="14"/>
        <v>Failed</v>
      </c>
      <c r="AL34" s="38"/>
    </row>
    <row r="35" spans="1:38" ht="12" customHeight="1" x14ac:dyDescent="0.2">
      <c r="A35" s="36">
        <v>23</v>
      </c>
      <c r="B35" s="36" t="s">
        <v>21</v>
      </c>
      <c r="C35" s="65"/>
      <c r="D35" s="70" t="s">
        <v>66</v>
      </c>
      <c r="E35" s="64"/>
      <c r="F35" s="43">
        <f t="shared" si="0"/>
        <v>5</v>
      </c>
      <c r="G35" s="72"/>
      <c r="H35" s="73">
        <f t="shared" si="1"/>
        <v>50</v>
      </c>
      <c r="I35" s="74"/>
      <c r="J35" s="75">
        <f t="shared" si="2"/>
        <v>50</v>
      </c>
      <c r="K35" s="76"/>
      <c r="L35" s="77">
        <f t="shared" si="3"/>
        <v>50</v>
      </c>
      <c r="M35" s="78"/>
      <c r="N35" s="79">
        <f t="shared" si="4"/>
        <v>50</v>
      </c>
      <c r="O35" s="125">
        <f t="shared" si="15"/>
        <v>50</v>
      </c>
      <c r="P35" s="94"/>
      <c r="Q35" s="95">
        <f t="shared" si="5"/>
        <v>50</v>
      </c>
      <c r="R35" s="96"/>
      <c r="S35" s="97">
        <f t="shared" si="6"/>
        <v>50</v>
      </c>
      <c r="T35" s="98"/>
      <c r="U35" s="99">
        <f t="shared" si="7"/>
        <v>50</v>
      </c>
      <c r="V35" s="100"/>
      <c r="W35" s="101">
        <f t="shared" si="8"/>
        <v>50</v>
      </c>
      <c r="X35" s="94"/>
      <c r="Y35" s="95">
        <f t="shared" si="9"/>
        <v>50</v>
      </c>
      <c r="Z35" s="96"/>
      <c r="AA35" s="97">
        <f t="shared" si="10"/>
        <v>50</v>
      </c>
      <c r="AB35" s="98"/>
      <c r="AC35" s="99">
        <f t="shared" si="11"/>
        <v>50</v>
      </c>
      <c r="AD35" s="100"/>
      <c r="AE35" s="101">
        <f t="shared" si="12"/>
        <v>50</v>
      </c>
      <c r="AF35" s="100"/>
      <c r="AG35" s="101">
        <f t="shared" si="13"/>
        <v>50</v>
      </c>
      <c r="AH35" s="125">
        <f t="shared" si="16"/>
        <v>50</v>
      </c>
      <c r="AI35" s="38">
        <f t="shared" si="17"/>
        <v>50</v>
      </c>
      <c r="AJ35" s="38">
        <f>VLOOKUP(AI35,'Grade Range'!$A$2:$B$11,2)</f>
        <v>5</v>
      </c>
      <c r="AK35" s="38" t="str">
        <f t="shared" si="14"/>
        <v>Failed</v>
      </c>
      <c r="AL35" s="38"/>
    </row>
    <row r="36" spans="1:38" ht="12" customHeight="1" x14ac:dyDescent="0.2">
      <c r="A36" s="36">
        <v>24</v>
      </c>
      <c r="B36" s="36" t="s">
        <v>21</v>
      </c>
      <c r="C36" s="65"/>
      <c r="D36" s="70" t="s">
        <v>67</v>
      </c>
      <c r="E36" s="64"/>
      <c r="F36" s="43">
        <f t="shared" si="0"/>
        <v>5</v>
      </c>
      <c r="G36" s="72"/>
      <c r="H36" s="73">
        <f t="shared" si="1"/>
        <v>50</v>
      </c>
      <c r="I36" s="74"/>
      <c r="J36" s="75">
        <f t="shared" si="2"/>
        <v>50</v>
      </c>
      <c r="K36" s="76"/>
      <c r="L36" s="77">
        <f t="shared" si="3"/>
        <v>50</v>
      </c>
      <c r="M36" s="78"/>
      <c r="N36" s="79">
        <f t="shared" si="4"/>
        <v>50</v>
      </c>
      <c r="O36" s="125">
        <f t="shared" si="15"/>
        <v>50</v>
      </c>
      <c r="P36" s="94"/>
      <c r="Q36" s="95">
        <f t="shared" si="5"/>
        <v>50</v>
      </c>
      <c r="R36" s="96"/>
      <c r="S36" s="97">
        <f t="shared" si="6"/>
        <v>50</v>
      </c>
      <c r="T36" s="98"/>
      <c r="U36" s="99">
        <f t="shared" si="7"/>
        <v>50</v>
      </c>
      <c r="V36" s="100"/>
      <c r="W36" s="101">
        <f t="shared" si="8"/>
        <v>50</v>
      </c>
      <c r="X36" s="94"/>
      <c r="Y36" s="95">
        <f t="shared" si="9"/>
        <v>50</v>
      </c>
      <c r="Z36" s="96"/>
      <c r="AA36" s="97">
        <f t="shared" si="10"/>
        <v>50</v>
      </c>
      <c r="AB36" s="98"/>
      <c r="AC36" s="99">
        <f t="shared" si="11"/>
        <v>50</v>
      </c>
      <c r="AD36" s="100"/>
      <c r="AE36" s="101">
        <f t="shared" si="12"/>
        <v>50</v>
      </c>
      <c r="AF36" s="100"/>
      <c r="AG36" s="101">
        <f t="shared" si="13"/>
        <v>50</v>
      </c>
      <c r="AH36" s="125">
        <f t="shared" si="16"/>
        <v>50</v>
      </c>
      <c r="AI36" s="38">
        <f t="shared" si="17"/>
        <v>50</v>
      </c>
      <c r="AJ36" s="38">
        <f>VLOOKUP(AI36,'Grade Range'!$A$2:$B$11,2)</f>
        <v>5</v>
      </c>
      <c r="AK36" s="38" t="str">
        <f>IF(AJ36&lt;=3,"Passed","Failed")</f>
        <v>Failed</v>
      </c>
      <c r="AL36" s="38"/>
    </row>
    <row r="37" spans="1:38" ht="12" customHeight="1" x14ac:dyDescent="0.2">
      <c r="A37" s="36">
        <v>25</v>
      </c>
      <c r="B37" s="36" t="s">
        <v>21</v>
      </c>
      <c r="C37" s="65"/>
      <c r="D37" s="70" t="s">
        <v>68</v>
      </c>
      <c r="E37" s="64"/>
      <c r="F37" s="43">
        <f t="shared" si="0"/>
        <v>5</v>
      </c>
      <c r="G37" s="72"/>
      <c r="H37" s="73">
        <f t="shared" si="1"/>
        <v>50</v>
      </c>
      <c r="I37" s="74"/>
      <c r="J37" s="75">
        <f t="shared" si="2"/>
        <v>50</v>
      </c>
      <c r="K37" s="76"/>
      <c r="L37" s="77">
        <f t="shared" si="3"/>
        <v>50</v>
      </c>
      <c r="M37" s="78"/>
      <c r="N37" s="79">
        <f t="shared" si="4"/>
        <v>50</v>
      </c>
      <c r="O37" s="125">
        <f t="shared" si="15"/>
        <v>50</v>
      </c>
      <c r="P37" s="94"/>
      <c r="Q37" s="95">
        <f t="shared" si="5"/>
        <v>50</v>
      </c>
      <c r="R37" s="96"/>
      <c r="S37" s="97">
        <f t="shared" si="6"/>
        <v>50</v>
      </c>
      <c r="T37" s="98"/>
      <c r="U37" s="99">
        <f t="shared" si="7"/>
        <v>50</v>
      </c>
      <c r="V37" s="100"/>
      <c r="W37" s="101">
        <f t="shared" si="8"/>
        <v>50</v>
      </c>
      <c r="X37" s="94"/>
      <c r="Y37" s="95">
        <f t="shared" si="9"/>
        <v>50</v>
      </c>
      <c r="Z37" s="96"/>
      <c r="AA37" s="97">
        <f t="shared" si="10"/>
        <v>50</v>
      </c>
      <c r="AB37" s="98"/>
      <c r="AC37" s="99">
        <f t="shared" si="11"/>
        <v>50</v>
      </c>
      <c r="AD37" s="100"/>
      <c r="AE37" s="101">
        <f t="shared" si="12"/>
        <v>50</v>
      </c>
      <c r="AF37" s="100"/>
      <c r="AG37" s="101">
        <f t="shared" si="13"/>
        <v>50</v>
      </c>
      <c r="AH37" s="125">
        <f t="shared" si="16"/>
        <v>50</v>
      </c>
      <c r="AI37" s="38">
        <f t="shared" si="17"/>
        <v>50</v>
      </c>
      <c r="AJ37" s="38">
        <f>VLOOKUP(AI37,'Grade Range'!$A$2:$B$11,2)</f>
        <v>5</v>
      </c>
      <c r="AK37" s="38" t="str">
        <f t="shared" si="14"/>
        <v>Failed</v>
      </c>
      <c r="AL37" s="38"/>
    </row>
    <row r="38" spans="1:38" ht="12" customHeight="1" x14ac:dyDescent="0.2">
      <c r="A38" s="36">
        <v>26</v>
      </c>
      <c r="B38" s="36" t="s">
        <v>21</v>
      </c>
      <c r="C38" s="65"/>
      <c r="D38" s="70" t="s">
        <v>69</v>
      </c>
      <c r="E38" s="64"/>
      <c r="F38" s="43">
        <f t="shared" si="0"/>
        <v>5</v>
      </c>
      <c r="G38" s="72"/>
      <c r="H38" s="73">
        <f t="shared" si="1"/>
        <v>50</v>
      </c>
      <c r="I38" s="74"/>
      <c r="J38" s="75">
        <f t="shared" si="2"/>
        <v>50</v>
      </c>
      <c r="K38" s="76"/>
      <c r="L38" s="77">
        <f t="shared" si="3"/>
        <v>50</v>
      </c>
      <c r="M38" s="78"/>
      <c r="N38" s="79">
        <f t="shared" si="4"/>
        <v>50</v>
      </c>
      <c r="O38" s="125">
        <f t="shared" si="15"/>
        <v>50</v>
      </c>
      <c r="P38" s="94"/>
      <c r="Q38" s="95">
        <f t="shared" si="5"/>
        <v>50</v>
      </c>
      <c r="R38" s="96"/>
      <c r="S38" s="97">
        <f t="shared" si="6"/>
        <v>50</v>
      </c>
      <c r="T38" s="98"/>
      <c r="U38" s="99">
        <f t="shared" si="7"/>
        <v>50</v>
      </c>
      <c r="V38" s="100"/>
      <c r="W38" s="101">
        <f t="shared" si="8"/>
        <v>50</v>
      </c>
      <c r="X38" s="94"/>
      <c r="Y38" s="95">
        <f t="shared" si="9"/>
        <v>50</v>
      </c>
      <c r="Z38" s="96"/>
      <c r="AA38" s="97">
        <f t="shared" si="10"/>
        <v>50</v>
      </c>
      <c r="AB38" s="98"/>
      <c r="AC38" s="99">
        <f t="shared" si="11"/>
        <v>50</v>
      </c>
      <c r="AD38" s="100"/>
      <c r="AE38" s="101">
        <f t="shared" si="12"/>
        <v>50</v>
      </c>
      <c r="AF38" s="100"/>
      <c r="AG38" s="101">
        <f t="shared" si="13"/>
        <v>50</v>
      </c>
      <c r="AH38" s="125">
        <f t="shared" si="16"/>
        <v>50</v>
      </c>
      <c r="AI38" s="38">
        <f t="shared" si="17"/>
        <v>50</v>
      </c>
      <c r="AJ38" s="38">
        <f>VLOOKUP(AI38,'Grade Range'!$A$2:$B$11,2)</f>
        <v>5</v>
      </c>
      <c r="AK38" s="38" t="str">
        <f t="shared" si="14"/>
        <v>Failed</v>
      </c>
      <c r="AL38" s="38"/>
    </row>
    <row r="39" spans="1:38" ht="12" customHeight="1" x14ac:dyDescent="0.2">
      <c r="A39" s="36">
        <v>27</v>
      </c>
      <c r="B39" s="36" t="s">
        <v>21</v>
      </c>
      <c r="C39" s="65"/>
      <c r="D39" s="70" t="s">
        <v>70</v>
      </c>
      <c r="E39" s="64"/>
      <c r="F39" s="43">
        <f t="shared" si="0"/>
        <v>5</v>
      </c>
      <c r="G39" s="72"/>
      <c r="H39" s="73">
        <f t="shared" si="1"/>
        <v>50</v>
      </c>
      <c r="I39" s="74"/>
      <c r="J39" s="75">
        <f t="shared" si="2"/>
        <v>50</v>
      </c>
      <c r="K39" s="76"/>
      <c r="L39" s="77">
        <f t="shared" si="3"/>
        <v>50</v>
      </c>
      <c r="M39" s="78"/>
      <c r="N39" s="79">
        <f t="shared" si="4"/>
        <v>50</v>
      </c>
      <c r="O39" s="125">
        <f t="shared" si="15"/>
        <v>50</v>
      </c>
      <c r="P39" s="94"/>
      <c r="Q39" s="95">
        <f t="shared" si="5"/>
        <v>50</v>
      </c>
      <c r="R39" s="96"/>
      <c r="S39" s="97">
        <f t="shared" si="6"/>
        <v>50</v>
      </c>
      <c r="T39" s="98"/>
      <c r="U39" s="99">
        <f t="shared" si="7"/>
        <v>50</v>
      </c>
      <c r="V39" s="100"/>
      <c r="W39" s="101">
        <f t="shared" si="8"/>
        <v>50</v>
      </c>
      <c r="X39" s="94"/>
      <c r="Y39" s="95">
        <f t="shared" si="9"/>
        <v>50</v>
      </c>
      <c r="Z39" s="96"/>
      <c r="AA39" s="97">
        <f t="shared" si="10"/>
        <v>50</v>
      </c>
      <c r="AB39" s="98"/>
      <c r="AC39" s="99">
        <f t="shared" si="11"/>
        <v>50</v>
      </c>
      <c r="AD39" s="100"/>
      <c r="AE39" s="101">
        <f t="shared" si="12"/>
        <v>50</v>
      </c>
      <c r="AF39" s="100"/>
      <c r="AG39" s="101">
        <f t="shared" si="13"/>
        <v>50</v>
      </c>
      <c r="AH39" s="125">
        <f t="shared" si="16"/>
        <v>50</v>
      </c>
      <c r="AI39" s="38">
        <f t="shared" si="17"/>
        <v>50</v>
      </c>
      <c r="AJ39" s="38">
        <f>VLOOKUP(AI39,'Grade Range'!$A$2:$B$11,2)</f>
        <v>5</v>
      </c>
      <c r="AK39" s="38" t="str">
        <f t="shared" si="14"/>
        <v>Failed</v>
      </c>
      <c r="AL39" s="38"/>
    </row>
    <row r="40" spans="1:38" ht="12" customHeight="1" x14ac:dyDescent="0.2">
      <c r="A40" s="36">
        <v>28</v>
      </c>
      <c r="B40" s="36" t="s">
        <v>21</v>
      </c>
      <c r="C40" s="65"/>
      <c r="D40" s="70" t="s">
        <v>71</v>
      </c>
      <c r="E40" s="64"/>
      <c r="F40" s="43">
        <f t="shared" si="0"/>
        <v>5</v>
      </c>
      <c r="G40" s="72"/>
      <c r="H40" s="73">
        <f t="shared" si="1"/>
        <v>50</v>
      </c>
      <c r="I40" s="74"/>
      <c r="J40" s="75">
        <f t="shared" si="2"/>
        <v>50</v>
      </c>
      <c r="K40" s="76"/>
      <c r="L40" s="77">
        <f t="shared" si="3"/>
        <v>50</v>
      </c>
      <c r="M40" s="78"/>
      <c r="N40" s="79">
        <f t="shared" si="4"/>
        <v>50</v>
      </c>
      <c r="O40" s="125">
        <f t="shared" si="15"/>
        <v>50</v>
      </c>
      <c r="P40" s="94"/>
      <c r="Q40" s="95">
        <f t="shared" si="5"/>
        <v>50</v>
      </c>
      <c r="R40" s="96"/>
      <c r="S40" s="97">
        <f t="shared" si="6"/>
        <v>50</v>
      </c>
      <c r="T40" s="98"/>
      <c r="U40" s="99">
        <f t="shared" si="7"/>
        <v>50</v>
      </c>
      <c r="V40" s="100"/>
      <c r="W40" s="101">
        <f t="shared" si="8"/>
        <v>50</v>
      </c>
      <c r="X40" s="94"/>
      <c r="Y40" s="95">
        <f t="shared" si="9"/>
        <v>50</v>
      </c>
      <c r="Z40" s="96"/>
      <c r="AA40" s="97">
        <f t="shared" si="10"/>
        <v>50</v>
      </c>
      <c r="AB40" s="98"/>
      <c r="AC40" s="99">
        <f t="shared" si="11"/>
        <v>50</v>
      </c>
      <c r="AD40" s="100"/>
      <c r="AE40" s="101">
        <f t="shared" si="12"/>
        <v>50</v>
      </c>
      <c r="AF40" s="100"/>
      <c r="AG40" s="101">
        <f t="shared" si="13"/>
        <v>50</v>
      </c>
      <c r="AH40" s="125">
        <f t="shared" si="16"/>
        <v>50</v>
      </c>
      <c r="AI40" s="38">
        <f t="shared" si="17"/>
        <v>50</v>
      </c>
      <c r="AJ40" s="38">
        <f>VLOOKUP(AI40,'Grade Range'!$A$2:$B$11,2)</f>
        <v>5</v>
      </c>
      <c r="AK40" s="38" t="str">
        <f t="shared" si="14"/>
        <v>Failed</v>
      </c>
      <c r="AL40" s="38"/>
    </row>
    <row r="41" spans="1:38" ht="12" customHeight="1" x14ac:dyDescent="0.2">
      <c r="A41" s="36">
        <v>29</v>
      </c>
      <c r="B41" s="36" t="s">
        <v>21</v>
      </c>
      <c r="C41" s="65"/>
      <c r="D41" s="70" t="s">
        <v>72</v>
      </c>
      <c r="E41" s="64"/>
      <c r="F41" s="43">
        <f t="shared" si="0"/>
        <v>5</v>
      </c>
      <c r="G41" s="72"/>
      <c r="H41" s="73">
        <f t="shared" si="1"/>
        <v>50</v>
      </c>
      <c r="I41" s="74"/>
      <c r="J41" s="75">
        <f t="shared" si="2"/>
        <v>50</v>
      </c>
      <c r="K41" s="76"/>
      <c r="L41" s="77">
        <f t="shared" si="3"/>
        <v>50</v>
      </c>
      <c r="M41" s="78"/>
      <c r="N41" s="79">
        <f t="shared" si="4"/>
        <v>50</v>
      </c>
      <c r="O41" s="125">
        <f t="shared" si="15"/>
        <v>50</v>
      </c>
      <c r="P41" s="94"/>
      <c r="Q41" s="95">
        <f t="shared" si="5"/>
        <v>50</v>
      </c>
      <c r="R41" s="96"/>
      <c r="S41" s="97">
        <f t="shared" si="6"/>
        <v>50</v>
      </c>
      <c r="T41" s="98"/>
      <c r="U41" s="99">
        <f t="shared" si="7"/>
        <v>50</v>
      </c>
      <c r="V41" s="100"/>
      <c r="W41" s="101">
        <f t="shared" si="8"/>
        <v>50</v>
      </c>
      <c r="X41" s="94"/>
      <c r="Y41" s="95">
        <f t="shared" si="9"/>
        <v>50</v>
      </c>
      <c r="Z41" s="96"/>
      <c r="AA41" s="97">
        <f t="shared" si="10"/>
        <v>50</v>
      </c>
      <c r="AB41" s="98"/>
      <c r="AC41" s="99">
        <f t="shared" si="11"/>
        <v>50</v>
      </c>
      <c r="AD41" s="100"/>
      <c r="AE41" s="101">
        <f t="shared" si="12"/>
        <v>50</v>
      </c>
      <c r="AF41" s="100"/>
      <c r="AG41" s="101">
        <f t="shared" si="13"/>
        <v>50</v>
      </c>
      <c r="AH41" s="125">
        <f t="shared" si="16"/>
        <v>50</v>
      </c>
      <c r="AI41" s="38">
        <f t="shared" si="17"/>
        <v>50</v>
      </c>
      <c r="AJ41" s="38">
        <f>VLOOKUP(AI41,'Grade Range'!$A$2:$B$11,2)</f>
        <v>5</v>
      </c>
      <c r="AK41" s="38" t="str">
        <f t="shared" si="14"/>
        <v>Failed</v>
      </c>
      <c r="AL41" s="38"/>
    </row>
    <row r="42" spans="1:38" ht="12" customHeight="1" x14ac:dyDescent="0.2">
      <c r="A42" s="36">
        <v>30</v>
      </c>
      <c r="B42" s="36" t="s">
        <v>21</v>
      </c>
      <c r="C42" s="65"/>
      <c r="D42" s="70" t="s">
        <v>73</v>
      </c>
      <c r="E42" s="64"/>
      <c r="F42" s="43">
        <f t="shared" si="0"/>
        <v>5</v>
      </c>
      <c r="G42" s="72"/>
      <c r="H42" s="73">
        <f t="shared" si="1"/>
        <v>50</v>
      </c>
      <c r="I42" s="74"/>
      <c r="J42" s="75">
        <f t="shared" si="2"/>
        <v>50</v>
      </c>
      <c r="K42" s="76"/>
      <c r="L42" s="77">
        <f t="shared" si="3"/>
        <v>50</v>
      </c>
      <c r="M42" s="78"/>
      <c r="N42" s="79">
        <f t="shared" si="4"/>
        <v>50</v>
      </c>
      <c r="O42" s="125">
        <f t="shared" si="15"/>
        <v>50</v>
      </c>
      <c r="P42" s="94"/>
      <c r="Q42" s="95">
        <f t="shared" si="5"/>
        <v>50</v>
      </c>
      <c r="R42" s="96"/>
      <c r="S42" s="97">
        <f t="shared" si="6"/>
        <v>50</v>
      </c>
      <c r="T42" s="98"/>
      <c r="U42" s="99">
        <f t="shared" si="7"/>
        <v>50</v>
      </c>
      <c r="V42" s="100"/>
      <c r="W42" s="101">
        <f t="shared" si="8"/>
        <v>50</v>
      </c>
      <c r="X42" s="94"/>
      <c r="Y42" s="95">
        <f t="shared" si="9"/>
        <v>50</v>
      </c>
      <c r="Z42" s="96"/>
      <c r="AA42" s="97">
        <f t="shared" si="10"/>
        <v>50</v>
      </c>
      <c r="AB42" s="98"/>
      <c r="AC42" s="99">
        <f t="shared" si="11"/>
        <v>50</v>
      </c>
      <c r="AD42" s="100"/>
      <c r="AE42" s="101">
        <f t="shared" si="12"/>
        <v>50</v>
      </c>
      <c r="AF42" s="100"/>
      <c r="AG42" s="101">
        <f t="shared" si="13"/>
        <v>50</v>
      </c>
      <c r="AH42" s="125">
        <f t="shared" si="16"/>
        <v>50</v>
      </c>
      <c r="AI42" s="38">
        <f t="shared" si="17"/>
        <v>50</v>
      </c>
      <c r="AJ42" s="38">
        <f>VLOOKUP(AI42,'Grade Range'!$A$2:$B$11,2)</f>
        <v>5</v>
      </c>
      <c r="AK42" s="38" t="str">
        <f t="shared" si="14"/>
        <v>Failed</v>
      </c>
      <c r="AL42" s="38"/>
    </row>
    <row r="43" spans="1:38" ht="12" customHeight="1" x14ac:dyDescent="0.2">
      <c r="A43" s="36">
        <v>31</v>
      </c>
      <c r="B43" s="36" t="s">
        <v>21</v>
      </c>
      <c r="C43" s="65"/>
      <c r="D43" s="70" t="s">
        <v>74</v>
      </c>
      <c r="E43" s="64"/>
      <c r="F43" s="43">
        <f t="shared" si="0"/>
        <v>5</v>
      </c>
      <c r="G43" s="72"/>
      <c r="H43" s="73">
        <f t="shared" si="1"/>
        <v>50</v>
      </c>
      <c r="I43" s="74"/>
      <c r="J43" s="75">
        <f t="shared" si="2"/>
        <v>50</v>
      </c>
      <c r="K43" s="76"/>
      <c r="L43" s="77">
        <f t="shared" si="3"/>
        <v>50</v>
      </c>
      <c r="M43" s="78"/>
      <c r="N43" s="79">
        <f t="shared" si="4"/>
        <v>50</v>
      </c>
      <c r="O43" s="125">
        <f t="shared" si="15"/>
        <v>50</v>
      </c>
      <c r="P43" s="94"/>
      <c r="Q43" s="95">
        <f t="shared" si="5"/>
        <v>50</v>
      </c>
      <c r="R43" s="96"/>
      <c r="S43" s="97">
        <f t="shared" si="6"/>
        <v>50</v>
      </c>
      <c r="T43" s="98"/>
      <c r="U43" s="99">
        <f t="shared" si="7"/>
        <v>50</v>
      </c>
      <c r="V43" s="100"/>
      <c r="W43" s="101">
        <f t="shared" si="8"/>
        <v>50</v>
      </c>
      <c r="X43" s="94"/>
      <c r="Y43" s="95">
        <f t="shared" si="9"/>
        <v>50</v>
      </c>
      <c r="Z43" s="96"/>
      <c r="AA43" s="97">
        <f t="shared" si="10"/>
        <v>50</v>
      </c>
      <c r="AB43" s="98"/>
      <c r="AC43" s="99">
        <f t="shared" si="11"/>
        <v>50</v>
      </c>
      <c r="AD43" s="100"/>
      <c r="AE43" s="101">
        <f t="shared" si="12"/>
        <v>50</v>
      </c>
      <c r="AF43" s="100"/>
      <c r="AG43" s="101">
        <f t="shared" si="13"/>
        <v>50</v>
      </c>
      <c r="AH43" s="125">
        <f t="shared" si="16"/>
        <v>50</v>
      </c>
      <c r="AI43" s="38">
        <f t="shared" si="17"/>
        <v>50</v>
      </c>
      <c r="AJ43" s="38">
        <f>VLOOKUP(AI43,'Grade Range'!$A$2:$B$11,2)</f>
        <v>5</v>
      </c>
      <c r="AK43" s="38" t="str">
        <f t="shared" si="14"/>
        <v>Failed</v>
      </c>
      <c r="AL43" s="38"/>
    </row>
    <row r="44" spans="1:38" ht="12" customHeight="1" thickBot="1" x14ac:dyDescent="0.25">
      <c r="A44" s="36">
        <v>32</v>
      </c>
      <c r="B44" s="36" t="s">
        <v>21</v>
      </c>
      <c r="C44" s="65"/>
      <c r="D44" s="71" t="s">
        <v>75</v>
      </c>
      <c r="E44" s="64"/>
      <c r="F44" s="43">
        <f t="shared" si="0"/>
        <v>5</v>
      </c>
      <c r="G44" s="72"/>
      <c r="H44" s="73">
        <f t="shared" si="1"/>
        <v>50</v>
      </c>
      <c r="I44" s="74"/>
      <c r="J44" s="75">
        <f t="shared" si="2"/>
        <v>50</v>
      </c>
      <c r="K44" s="76"/>
      <c r="L44" s="77">
        <f t="shared" si="3"/>
        <v>50</v>
      </c>
      <c r="M44" s="78"/>
      <c r="N44" s="79">
        <f t="shared" si="4"/>
        <v>50</v>
      </c>
      <c r="O44" s="125">
        <f t="shared" si="15"/>
        <v>50</v>
      </c>
      <c r="P44" s="94"/>
      <c r="Q44" s="95">
        <f t="shared" si="5"/>
        <v>50</v>
      </c>
      <c r="R44" s="96"/>
      <c r="S44" s="97">
        <f t="shared" si="6"/>
        <v>50</v>
      </c>
      <c r="T44" s="98"/>
      <c r="U44" s="99">
        <f t="shared" si="7"/>
        <v>50</v>
      </c>
      <c r="V44" s="100"/>
      <c r="W44" s="101">
        <f t="shared" si="8"/>
        <v>50</v>
      </c>
      <c r="X44" s="94"/>
      <c r="Y44" s="95">
        <f t="shared" si="9"/>
        <v>50</v>
      </c>
      <c r="Z44" s="96"/>
      <c r="AA44" s="97">
        <f t="shared" si="10"/>
        <v>50</v>
      </c>
      <c r="AB44" s="98"/>
      <c r="AC44" s="99">
        <f t="shared" si="11"/>
        <v>50</v>
      </c>
      <c r="AD44" s="100"/>
      <c r="AE44" s="101">
        <f t="shared" si="12"/>
        <v>50</v>
      </c>
      <c r="AF44" s="100"/>
      <c r="AG44" s="101">
        <f t="shared" si="13"/>
        <v>50</v>
      </c>
      <c r="AH44" s="125">
        <f t="shared" si="16"/>
        <v>50</v>
      </c>
      <c r="AI44" s="38">
        <f t="shared" si="17"/>
        <v>50</v>
      </c>
      <c r="AJ44" s="38">
        <f>VLOOKUP(AI44,'Grade Range'!$A$2:$B$11,2)</f>
        <v>5</v>
      </c>
      <c r="AK44" s="38" t="str">
        <f t="shared" si="14"/>
        <v>Failed</v>
      </c>
      <c r="AL44" s="38"/>
    </row>
    <row r="45" spans="1:38" ht="12" customHeight="1" thickBot="1" x14ac:dyDescent="0.25">
      <c r="A45" s="36">
        <v>33</v>
      </c>
      <c r="B45" s="36" t="s">
        <v>21</v>
      </c>
      <c r="C45" s="65"/>
      <c r="D45" s="71" t="s">
        <v>76</v>
      </c>
      <c r="E45" s="64"/>
      <c r="F45" s="43">
        <f t="shared" si="0"/>
        <v>5</v>
      </c>
      <c r="G45" s="72"/>
      <c r="H45" s="73">
        <f t="shared" si="1"/>
        <v>50</v>
      </c>
      <c r="I45" s="74"/>
      <c r="J45" s="75">
        <f t="shared" si="2"/>
        <v>50</v>
      </c>
      <c r="K45" s="76"/>
      <c r="L45" s="77">
        <f t="shared" si="3"/>
        <v>50</v>
      </c>
      <c r="M45" s="78"/>
      <c r="N45" s="79">
        <f t="shared" si="4"/>
        <v>50</v>
      </c>
      <c r="O45" s="125">
        <f t="shared" si="15"/>
        <v>50</v>
      </c>
      <c r="P45" s="94"/>
      <c r="Q45" s="95">
        <f t="shared" si="5"/>
        <v>50</v>
      </c>
      <c r="R45" s="96"/>
      <c r="S45" s="97">
        <f t="shared" si="6"/>
        <v>50</v>
      </c>
      <c r="T45" s="98"/>
      <c r="U45" s="99">
        <f t="shared" si="7"/>
        <v>50</v>
      </c>
      <c r="V45" s="100"/>
      <c r="W45" s="101">
        <f t="shared" si="8"/>
        <v>50</v>
      </c>
      <c r="X45" s="94"/>
      <c r="Y45" s="95">
        <f t="shared" si="9"/>
        <v>50</v>
      </c>
      <c r="Z45" s="96"/>
      <c r="AA45" s="97">
        <f t="shared" si="10"/>
        <v>50</v>
      </c>
      <c r="AB45" s="98"/>
      <c r="AC45" s="99">
        <f t="shared" si="11"/>
        <v>50</v>
      </c>
      <c r="AD45" s="100"/>
      <c r="AE45" s="101">
        <f t="shared" si="12"/>
        <v>50</v>
      </c>
      <c r="AF45" s="100"/>
      <c r="AG45" s="101">
        <f t="shared" si="13"/>
        <v>50</v>
      </c>
      <c r="AH45" s="125">
        <f t="shared" si="16"/>
        <v>50</v>
      </c>
      <c r="AI45" s="38">
        <f t="shared" si="17"/>
        <v>50</v>
      </c>
      <c r="AJ45" s="38">
        <f>VLOOKUP(AI45,'Grade Range'!$A$2:$B$11,2)</f>
        <v>5</v>
      </c>
      <c r="AK45" s="38" t="str">
        <f t="shared" si="14"/>
        <v>Failed</v>
      </c>
      <c r="AL45" s="38"/>
    </row>
    <row r="46" spans="1:38" ht="12" customHeight="1" thickBot="1" x14ac:dyDescent="0.25">
      <c r="A46" s="33"/>
      <c r="B46" s="33"/>
      <c r="C46" s="60"/>
      <c r="D46" s="61"/>
      <c r="E46" s="61"/>
      <c r="F46" s="62"/>
      <c r="G46" s="80"/>
      <c r="H46" s="81"/>
      <c r="I46" s="82"/>
      <c r="J46" s="83"/>
      <c r="K46" s="84"/>
      <c r="L46" s="85"/>
      <c r="M46" s="86"/>
      <c r="N46" s="87"/>
      <c r="O46" s="126"/>
      <c r="P46" s="102"/>
      <c r="Q46" s="103"/>
      <c r="R46" s="104"/>
      <c r="S46" s="105"/>
      <c r="T46" s="106"/>
      <c r="U46" s="107"/>
      <c r="V46" s="108"/>
      <c r="W46" s="109"/>
      <c r="X46" s="102"/>
      <c r="Y46" s="103"/>
      <c r="Z46" s="104"/>
      <c r="AA46" s="105"/>
      <c r="AB46" s="106"/>
      <c r="AC46" s="107"/>
      <c r="AD46" s="108"/>
      <c r="AE46" s="109"/>
      <c r="AF46" s="108"/>
      <c r="AG46" s="109"/>
      <c r="AH46" s="92"/>
      <c r="AI46" s="38">
        <f t="shared" si="17"/>
        <v>0</v>
      </c>
      <c r="AJ46" s="38">
        <f>VLOOKUP(AI46,'Grade Range'!$A$2:$B$11,2)</f>
        <v>5</v>
      </c>
      <c r="AK46" s="63"/>
      <c r="AL46" s="63"/>
    </row>
    <row r="47" spans="1:38" ht="12" customHeight="1" thickBot="1" x14ac:dyDescent="0.25">
      <c r="A47" s="187" t="s">
        <v>22</v>
      </c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6"/>
    </row>
    <row r="48" spans="1:38" ht="12" customHeight="1" x14ac:dyDescent="0.2">
      <c r="A48" s="3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ht="12" customHeight="1" x14ac:dyDescent="0.2">
      <c r="A49" s="3"/>
      <c r="B49" s="39"/>
      <c r="C49" s="39"/>
      <c r="D49" s="39" t="s">
        <v>23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 t="s">
        <v>24</v>
      </c>
      <c r="Q49" s="39"/>
      <c r="R49" s="39"/>
      <c r="S49" s="39"/>
      <c r="T49" s="39"/>
      <c r="U49" s="39"/>
      <c r="V49" s="39"/>
      <c r="W49" s="39"/>
      <c r="X49" s="39"/>
      <c r="Y49" s="39" t="s">
        <v>25</v>
      </c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ht="12.75" x14ac:dyDescent="0.2">
      <c r="A50" s="3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ht="25.15" customHeight="1" x14ac:dyDescent="0.2">
      <c r="A51" s="1"/>
      <c r="B51" s="1"/>
      <c r="C51" s="1"/>
      <c r="D51" s="190" t="s">
        <v>26</v>
      </c>
      <c r="E51" s="190"/>
      <c r="F51" s="190"/>
      <c r="G51" s="190"/>
      <c r="H51" s="1"/>
      <c r="I51" s="1"/>
      <c r="J51" s="190"/>
      <c r="K51" s="190"/>
      <c r="L51" s="190"/>
      <c r="M51" s="190"/>
      <c r="N51" s="39"/>
      <c r="O51" s="39"/>
      <c r="P51" s="190" t="s">
        <v>27</v>
      </c>
      <c r="Q51" s="190"/>
      <c r="R51" s="190"/>
      <c r="S51" s="190"/>
      <c r="T51" s="190"/>
      <c r="U51" s="190"/>
      <c r="V51" s="39"/>
      <c r="W51" s="39"/>
      <c r="X51" s="39"/>
      <c r="Y51" s="129" t="s">
        <v>40</v>
      </c>
      <c r="Z51" s="129"/>
      <c r="AA51" s="129"/>
      <c r="AB51" s="129"/>
      <c r="AC51" s="127"/>
      <c r="AD51" s="127"/>
      <c r="AE51" s="39"/>
      <c r="AF51" s="39"/>
      <c r="AG51" s="39"/>
      <c r="AH51" s="39"/>
      <c r="AI51" s="191"/>
      <c r="AJ51" s="191"/>
      <c r="AK51" s="191"/>
      <c r="AL51" s="1"/>
    </row>
    <row r="52" spans="1:38" ht="27.6" customHeight="1" x14ac:dyDescent="0.2">
      <c r="A52" s="40"/>
      <c r="B52" s="40"/>
      <c r="C52" s="40"/>
      <c r="D52" s="188" t="s">
        <v>28</v>
      </c>
      <c r="E52" s="188"/>
      <c r="F52" s="188"/>
      <c r="G52" s="188"/>
      <c r="H52" s="40"/>
      <c r="I52" s="40"/>
      <c r="J52" s="189"/>
      <c r="K52" s="189"/>
      <c r="L52" s="189"/>
      <c r="M52" s="189"/>
      <c r="N52" s="41"/>
      <c r="O52" s="41"/>
      <c r="P52" s="189" t="s">
        <v>29</v>
      </c>
      <c r="Q52" s="189"/>
      <c r="R52" s="189"/>
      <c r="S52" s="189"/>
      <c r="T52" s="189"/>
      <c r="U52" s="189"/>
      <c r="V52" s="41"/>
      <c r="W52" s="41"/>
      <c r="X52" s="41"/>
      <c r="Y52" s="40" t="s">
        <v>30</v>
      </c>
      <c r="Z52" s="40"/>
      <c r="AA52" s="40"/>
      <c r="AB52" s="40"/>
      <c r="AC52" s="128"/>
      <c r="AD52" s="128"/>
      <c r="AE52" s="41"/>
      <c r="AF52" s="41"/>
      <c r="AG52" s="41"/>
      <c r="AH52" s="41"/>
      <c r="AI52" s="188"/>
      <c r="AJ52" s="188"/>
      <c r="AK52" s="188"/>
      <c r="AL52" s="40"/>
    </row>
    <row r="53" spans="1:38" s="42" customFormat="1" ht="27.6" customHeight="1" x14ac:dyDescent="0.2">
      <c r="A53" s="40"/>
      <c r="B53" s="40"/>
      <c r="C53" s="40"/>
      <c r="D53" s="188"/>
      <c r="E53" s="188"/>
      <c r="F53" s="188"/>
      <c r="G53" s="188"/>
      <c r="H53" s="40"/>
      <c r="I53" s="40"/>
      <c r="J53" s="189"/>
      <c r="K53" s="189"/>
      <c r="L53" s="189"/>
      <c r="M53" s="189"/>
      <c r="N53" s="41"/>
      <c r="O53" s="41"/>
      <c r="P53" s="41"/>
      <c r="Q53" s="40"/>
      <c r="R53" s="40"/>
      <c r="S53" s="189"/>
      <c r="T53" s="189"/>
      <c r="U53" s="189"/>
      <c r="V53" s="189"/>
      <c r="W53" s="41"/>
      <c r="X53" s="41"/>
      <c r="Y53" s="40"/>
      <c r="Z53" s="40"/>
      <c r="AA53" s="189"/>
      <c r="AB53" s="189"/>
      <c r="AC53" s="189"/>
      <c r="AD53" s="189"/>
      <c r="AE53" s="41"/>
      <c r="AF53" s="41"/>
      <c r="AG53" s="41"/>
      <c r="AH53" s="41"/>
      <c r="AI53" s="188"/>
      <c r="AJ53" s="188"/>
      <c r="AK53" s="188"/>
      <c r="AL53" s="40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2022-11-11T20:21:26Z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