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VM (Blessie)\Pics\1 Files For SYSTEM\BSIT 1A\"/>
    </mc:Choice>
  </mc:AlternateContent>
  <xr:revisionPtr revIDLastSave="0" documentId="13_ncr:1_{F920124D-1927-46E1-A962-36613E8B0654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 xr:uid="{EE0EACF8-D229-416D-AFA9-1C97D3A776C1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 xr:uid="{2A2B3E55-FC30-4C8C-9C16-CCF5F3DFE126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 xr:uid="{949EEF76-B8F3-4A06-AED0-C5F76DE5E972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<sst xmlns="http://schemas.openxmlformats.org/spreadsheetml/2006/main" count="243" uniqueCount="148">
  <si>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</si>
  <si>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</si>
  <si>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</si>
  <si>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</si>
  <si>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</si>
  <si>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</si>
  <si>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</si>
  <si>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</si>
  <si>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</si>
  <si>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</si>
  <si>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</si>
  <si>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</si>
  <si>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</si>
  <si>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</si>
  <si>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</si>
  <si>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</si>
  <si>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</si>
  <si>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</si>
  <si>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</si>
  <si>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</si>
  <si>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</si>
  <si>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</si>
  <si>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</si>
  <si>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</si>
  <si>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</si>
  <si>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</si>
  <si>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</si>
  <si>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</si>
  <si>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</si>
  <si>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</si>
  <si>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</si>
  <si>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</si>
  <si>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</si>
  <si>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</si>
  <si>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</si>
  <si>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</si>
  <si>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</si>
  <si>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</si>
  <si>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</si>
  <si>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</si>
  <si>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</si>
  <si>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</si>
  <si>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</si>
  <si>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</si>
  <si>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</si>
  <si>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</si>
  <si>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</si>
  <si>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</si>
  <si>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</si>
  <si>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</si>
  <si>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</si>
  <si>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</si>
  <si>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</si>
  <si>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</si>
  <si>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</si>
  <si>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</si>
  <si>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</si>
  <si>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</si>
  <si>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</si>
  <si>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</si>
  <si>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</si>
  <si>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</si>
  <si>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</si>
  <si>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</si>
  <si>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</si>
  <si>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</si>
  <si>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</si>
  <si>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</si>
  <si>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</si>
  <si>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</si>
  <si>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</si>
  <si>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</si>
  <si>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</si>
  <si>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</si>
  <si>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</si>
  <si>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</si>
  <si>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</si>
  <si>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</si>
  <si>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</si>
  <si>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</si>
  <si>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</si>
  <si>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</si>
  <si>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</si>
  <si>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</si>
  <si>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</si>
  <si>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</si>
  <si>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</si>
  <si>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</si>
  <si>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</si>
  <si>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</si>
  <si>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</si>
  <si>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</si>
  <si>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</si>
  <si>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</si>
  <si>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</si>
  <si>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</si>
  <si>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</si>
  <si>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</si>
  <si>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</si>
  <si>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</si>
  <si>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</si>
  <si>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</si>
  <si>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</si>
  <si>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</si>
  <si>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</si>
  <si>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</si>
  <si>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</si>
  <si>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</si>
  <si>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</si>
  <si>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</si>
  <si>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</si>
  <si>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</si>
  <si>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</si>
  <si>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</si>
  <si>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</si>
  <si>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</si>
  <si>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</si>
  <si>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</si>
  <si>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</si>
  <si>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</si>
  <si>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</si>
  <si>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</si>
  <si>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</si>
  <si>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</si>
  <si>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</si>
  <si>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</si>
  <si>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</si>
  <si>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</si>
  <si>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</si>
  <si>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</si>
  <si>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</si>
  <si>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</si>
  <si>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</si>
  <si>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</si>
  <si>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</si>
  <si>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</si>
  <si>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</si>
  <si>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</si>
  <si>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</si>
  <si>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</si>
  <si>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</si>
  <si>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</si>
  <si>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</si>
  <si>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</si>
  <si>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</si>
  <si>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 xml:space="preserve">Art Appreciation </t>
  </si>
  <si>
    <t>1st SEMESTER SY 2022- 2023</t>
  </si>
  <si>
    <t>AAP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</si>
</sst>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Alignment="1">
      <alignment horizontal="center" vertical="center"/>
    </xf>
    <xf numFmtId="0" fontId="22" fillId="0" borderId="0" xfId="0" applyFont="1"/>
    <xf numFmtId="2" fontId="24" fillId="0" borderId="0" xfId="0" applyNumberFormat="1" applyFont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" zoomScale="115" zoomScaleNormal="115" workbookViewId="0">
      <pane xSplit="5" topLeftCell="F1" activePane="topRight" state="frozen"/>
      <selection pane="topRight" activeCell="H13" sqref="H13:H51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146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56"/>
      <c r="O5" s="156"/>
      <c r="P5" s="156"/>
      <c r="Q5" s="155"/>
      <c r="R5" s="155"/>
      <c r="S5" s="155"/>
      <c r="T5" s="155"/>
      <c r="U5" s="155"/>
      <c r="V5" s="155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57" t="s">
        <v>6</v>
      </c>
      <c r="D9" s="160" t="s">
        <v>7</v>
      </c>
      <c r="E9" s="52"/>
      <c r="F9" s="161" t="s">
        <v>8</v>
      </c>
      <c r="G9" s="150" t="s">
        <v>9</v>
      </c>
      <c r="H9" s="152"/>
      <c r="I9" s="152"/>
      <c r="J9" s="151"/>
      <c r="K9" s="150" t="s">
        <v>10</v>
      </c>
      <c r="L9" s="152"/>
      <c r="M9" s="151"/>
      <c r="N9" s="150" t="s">
        <v>11</v>
      </c>
      <c r="O9" s="164"/>
      <c r="P9" s="164"/>
      <c r="Q9" s="151"/>
      <c r="R9" s="150" t="s">
        <v>12</v>
      </c>
      <c r="S9" s="151"/>
      <c r="T9" s="150" t="s">
        <v>13</v>
      </c>
      <c r="U9" s="152"/>
      <c r="V9" s="151"/>
      <c r="W9" s="153" t="s">
        <v>14</v>
      </c>
      <c r="X9" s="152"/>
      <c r="Y9" s="152"/>
      <c r="Z9" s="151"/>
    </row>
    <row r="10" spans="1:29" ht="12" customHeight="1" thickBot="1" x14ac:dyDescent="0.25">
      <c r="A10" s="18"/>
      <c r="B10" s="19"/>
      <c r="C10" s="158"/>
      <c r="D10" s="158"/>
      <c r="E10" s="50"/>
      <c r="F10" s="162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4">
        <v>1</v>
      </c>
      <c r="O10" s="125">
        <v>2</v>
      </c>
      <c r="P10" s="125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59"/>
      <c r="D11" s="159"/>
      <c r="E11" s="51"/>
      <c r="F11" s="163"/>
      <c r="G11" s="132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49"/>
      <c r="AC11" s="149"/>
    </row>
    <row r="12" spans="1:29" ht="12" customHeight="1" x14ac:dyDescent="0.2">
      <c r="A12" s="31"/>
      <c r="B12" s="32"/>
      <c r="C12" s="32"/>
      <c r="D12" s="33"/>
      <c r="E12" s="33"/>
      <c r="F12" s="61"/>
      <c r="G12" s="133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6">
        <v>1</v>
      </c>
      <c r="B13" s="128" t="s">
        <v>21</v>
      </c>
      <c r="C13" s="147">
        <v>2022115302</v>
      </c>
      <c r="D13" s="148" t="s">
        <v>105</v>
      </c>
      <c r="E13" s="127"/>
      <c r="F13" s="130">
        <f t="shared" ref="F13:F43" si="0">X13</f>
        <v>5</v>
      </c>
      <c r="G13" s="134">
        <v>60</v>
      </c>
      <c r="H13" s="134">
        <v>0</v>
      </c>
      <c r="I13" s="134">
        <v>0</v>
      </c>
      <c r="J13" s="135">
        <f t="shared" ref="J13:J43" si="1">SUM(G13:I13)/SUM($G$11:$I$11)*50+50</f>
        <v>56.81818181818182</v>
      </c>
      <c r="K13" s="134">
        <v>51</v>
      </c>
      <c r="L13" s="134">
        <v>0</v>
      </c>
      <c r="M13" s="136">
        <f t="shared" ref="M13:M43" si="2">SUM(K13:L13)/SUM($K$11:$L$11)*50+50</f>
        <v>71.25</v>
      </c>
      <c r="N13" s="137">
        <v>2</v>
      </c>
      <c r="O13" s="134">
        <v>0</v>
      </c>
      <c r="P13" s="134">
        <v>0</v>
      </c>
      <c r="Q13" s="138">
        <f t="shared" ref="Q13:Q43" si="3">SUM(N13:P13)/SUM($N$11:$P$11)*50+50</f>
        <v>50.917431192660551</v>
      </c>
      <c r="R13" s="134">
        <v>9</v>
      </c>
      <c r="S13" s="139">
        <f t="shared" ref="S13:S51" si="4">SUM(R13:R13)/SUM($R$11:$R$11)*50+50</f>
        <v>95</v>
      </c>
      <c r="T13" s="134">
        <v>81</v>
      </c>
      <c r="U13" s="134">
        <v>0</v>
      </c>
      <c r="V13" s="140">
        <f t="shared" ref="V13:V43" si="5">(T13/$T$11*50+50)*0.5+(U13/$U$11*50+50)*0.5</f>
        <v>70.25</v>
      </c>
      <c r="W13" s="37">
        <f t="shared" ref="W13:W43" si="6">(J13*0.3)+(M13*0.2)+(Q13*0.15)+(S13*0.05)+(V13*0.3)</f>
        <v>64.758069224353633</v>
      </c>
      <c r="X13" s="37">
        <f>VLOOKUP(W13,'Grade Range'!$A$2:$B$11,2)</f>
        <v>5</v>
      </c>
      <c r="Y13" s="37" t="str">
        <f t="shared" ref="Y13:Y51" si="7">IF(X13&lt;=3,"Passed","Failed")</f>
        <v>Failed</v>
      </c>
      <c r="Z13" s="37"/>
    </row>
    <row r="14" spans="1:29" ht="12" customHeight="1" x14ac:dyDescent="0.2">
      <c r="A14" s="126">
        <v>2</v>
      </c>
      <c r="B14" s="128" t="s">
        <v>21</v>
      </c>
      <c r="C14" s="147">
        <v>2022115088</v>
      </c>
      <c r="D14" s="148" t="s">
        <v>106</v>
      </c>
      <c r="E14" s="127"/>
      <c r="F14" s="130">
        <f t="shared" si="0"/>
        <v>5</v>
      </c>
      <c r="G14" s="134">
        <v>75</v>
      </c>
      <c r="H14" s="134">
        <v>0</v>
      </c>
      <c r="I14" s="134">
        <v>0</v>
      </c>
      <c r="J14" s="135">
        <f t="shared" si="1"/>
        <v>58.522727272727273</v>
      </c>
      <c r="K14" s="134">
        <v>37</v>
      </c>
      <c r="L14" s="134">
        <v>0</v>
      </c>
      <c r="M14" s="136">
        <f t="shared" si="2"/>
        <v>65.416666666666671</v>
      </c>
      <c r="N14" s="137">
        <v>2</v>
      </c>
      <c r="O14" s="134">
        <v>0</v>
      </c>
      <c r="P14" s="134">
        <v>0</v>
      </c>
      <c r="Q14" s="138">
        <f t="shared" si="3"/>
        <v>50.917431192660551</v>
      </c>
      <c r="R14" s="134">
        <v>7</v>
      </c>
      <c r="S14" s="139">
        <f t="shared" si="4"/>
        <v>85</v>
      </c>
      <c r="T14" s="134">
        <v>68</v>
      </c>
      <c r="U14" s="134">
        <v>0</v>
      </c>
      <c r="V14" s="140">
        <f t="shared" si="5"/>
        <v>67</v>
      </c>
      <c r="W14" s="37">
        <f t="shared" si="6"/>
        <v>62.627766194050594</v>
      </c>
      <c r="X14" s="37">
        <f>VLOOKUP(W14,'Grade Range'!$A$2:$B$11,2)</f>
        <v>5</v>
      </c>
      <c r="Y14" s="37" t="str">
        <f t="shared" si="7"/>
        <v>Failed</v>
      </c>
      <c r="Z14" s="37"/>
    </row>
    <row r="15" spans="1:29" ht="12" customHeight="1" x14ac:dyDescent="0.2">
      <c r="A15" s="126">
        <v>3</v>
      </c>
      <c r="B15" s="128" t="s">
        <v>21</v>
      </c>
      <c r="C15" s="147">
        <v>2022117363</v>
      </c>
      <c r="D15" s="148" t="s">
        <v>107</v>
      </c>
      <c r="E15" s="127"/>
      <c r="F15" s="130">
        <f t="shared" si="0"/>
        <v>5</v>
      </c>
      <c r="G15" s="134">
        <v>82</v>
      </c>
      <c r="H15" s="134">
        <v>0</v>
      </c>
      <c r="I15" s="134">
        <v>0</v>
      </c>
      <c r="J15" s="135">
        <f t="shared" si="1"/>
        <v>59.31818181818182</v>
      </c>
      <c r="K15" s="134">
        <v>35</v>
      </c>
      <c r="L15" s="134">
        <v>0</v>
      </c>
      <c r="M15" s="136">
        <f t="shared" si="2"/>
        <v>64.583333333333329</v>
      </c>
      <c r="N15" s="137">
        <v>2</v>
      </c>
      <c r="O15" s="134">
        <v>0</v>
      </c>
      <c r="P15" s="134">
        <v>0</v>
      </c>
      <c r="Q15" s="138">
        <f t="shared" si="3"/>
        <v>50.917431192660551</v>
      </c>
      <c r="R15" s="134">
        <v>8</v>
      </c>
      <c r="S15" s="139">
        <f t="shared" si="4"/>
        <v>90</v>
      </c>
      <c r="T15" s="134">
        <v>67</v>
      </c>
      <c r="U15" s="134">
        <v>0</v>
      </c>
      <c r="V15" s="140">
        <f t="shared" si="5"/>
        <v>66.75</v>
      </c>
      <c r="W15" s="37">
        <f t="shared" si="6"/>
        <v>62.874735891020293</v>
      </c>
      <c r="X15" s="37">
        <f>VLOOKUP(W15,'Grade Range'!$A$2:$B$11,2)</f>
        <v>5</v>
      </c>
      <c r="Y15" s="37" t="str">
        <f t="shared" si="7"/>
        <v>Failed</v>
      </c>
      <c r="Z15" s="37"/>
    </row>
    <row r="16" spans="1:29" ht="12" customHeight="1" x14ac:dyDescent="0.2">
      <c r="A16" s="126">
        <v>4</v>
      </c>
      <c r="B16" s="128"/>
      <c r="C16" s="147">
        <v>2022115324</v>
      </c>
      <c r="D16" s="148" t="s">
        <v>108</v>
      </c>
      <c r="E16" s="127"/>
      <c r="F16" s="130">
        <f t="shared" si="0"/>
        <v>5</v>
      </c>
      <c r="G16" s="134">
        <v>95</v>
      </c>
      <c r="H16" s="134">
        <v>0</v>
      </c>
      <c r="I16" s="134">
        <v>0</v>
      </c>
      <c r="J16" s="135">
        <f t="shared" si="1"/>
        <v>60.795454545454547</v>
      </c>
      <c r="K16" s="134">
        <v>60</v>
      </c>
      <c r="L16" s="134">
        <v>0</v>
      </c>
      <c r="M16" s="136">
        <f t="shared" si="2"/>
        <v>75</v>
      </c>
      <c r="N16" s="137">
        <v>2</v>
      </c>
      <c r="O16" s="134">
        <v>0</v>
      </c>
      <c r="P16" s="134">
        <v>0</v>
      </c>
      <c r="Q16" s="138">
        <f t="shared" si="3"/>
        <v>50.917431192660551</v>
      </c>
      <c r="R16" s="134">
        <v>7</v>
      </c>
      <c r="S16" s="139">
        <f t="shared" si="4"/>
        <v>85</v>
      </c>
      <c r="T16" s="134">
        <v>64</v>
      </c>
      <c r="U16" s="134">
        <v>0</v>
      </c>
      <c r="V16" s="140">
        <f t="shared" si="5"/>
        <v>66</v>
      </c>
      <c r="W16" s="37">
        <f t="shared" si="6"/>
        <v>64.926251042535441</v>
      </c>
      <c r="X16" s="37">
        <f>VLOOKUP(W16,'Grade Range'!$A$2:$B$11,2)</f>
        <v>5</v>
      </c>
      <c r="Y16" s="37" t="str">
        <f t="shared" si="7"/>
        <v>Failed</v>
      </c>
      <c r="Z16" s="37"/>
    </row>
    <row r="17" spans="1:26" ht="12" customHeight="1" x14ac:dyDescent="0.2">
      <c r="A17" s="126">
        <v>5</v>
      </c>
      <c r="B17" s="128" t="s">
        <v>21</v>
      </c>
      <c r="C17" s="147">
        <v>2022115615</v>
      </c>
      <c r="D17" s="148" t="s">
        <v>109</v>
      </c>
      <c r="E17" s="127"/>
      <c r="F17" s="130">
        <f t="shared" si="0"/>
        <v>5</v>
      </c>
      <c r="G17" s="134">
        <v>90</v>
      </c>
      <c r="H17" s="134">
        <v>0</v>
      </c>
      <c r="I17" s="134">
        <v>0</v>
      </c>
      <c r="J17" s="135">
        <f t="shared" si="1"/>
        <v>60.227272727272727</v>
      </c>
      <c r="K17" s="134">
        <v>30</v>
      </c>
      <c r="L17" s="134">
        <v>0</v>
      </c>
      <c r="M17" s="136">
        <f t="shared" si="2"/>
        <v>62.5</v>
      </c>
      <c r="N17" s="137">
        <v>2</v>
      </c>
      <c r="O17" s="134">
        <v>0</v>
      </c>
      <c r="P17" s="134">
        <v>0</v>
      </c>
      <c r="Q17" s="138">
        <f t="shared" si="3"/>
        <v>50.917431192660551</v>
      </c>
      <c r="R17" s="134">
        <v>6</v>
      </c>
      <c r="S17" s="139">
        <f t="shared" si="4"/>
        <v>80</v>
      </c>
      <c r="T17" s="134">
        <v>93</v>
      </c>
      <c r="U17" s="134">
        <v>0</v>
      </c>
      <c r="V17" s="140">
        <f t="shared" si="5"/>
        <v>73.25</v>
      </c>
      <c r="W17" s="37">
        <f t="shared" si="6"/>
        <v>64.180796497080891</v>
      </c>
      <c r="X17" s="37">
        <f>VLOOKUP(W17,'Grade Range'!$A$2:$B$11,2)</f>
        <v>5</v>
      </c>
      <c r="Y17" s="37" t="str">
        <f t="shared" si="7"/>
        <v>Failed</v>
      </c>
      <c r="Z17" s="37"/>
    </row>
    <row r="18" spans="1:26" ht="12" customHeight="1" x14ac:dyDescent="0.2">
      <c r="A18" s="126">
        <v>6</v>
      </c>
      <c r="B18" s="128" t="s">
        <v>21</v>
      </c>
      <c r="C18" s="147">
        <v>2022115366</v>
      </c>
      <c r="D18" s="148" t="s">
        <v>110</v>
      </c>
      <c r="E18" s="127"/>
      <c r="F18" s="130">
        <f t="shared" si="0"/>
        <v>5</v>
      </c>
      <c r="G18" s="134">
        <v>63</v>
      </c>
      <c r="H18" s="134">
        <v>0</v>
      </c>
      <c r="I18" s="134">
        <v>0</v>
      </c>
      <c r="J18" s="135">
        <f t="shared" si="1"/>
        <v>57.159090909090907</v>
      </c>
      <c r="K18" s="134">
        <v>43</v>
      </c>
      <c r="L18" s="134">
        <v>0</v>
      </c>
      <c r="M18" s="136">
        <f t="shared" si="2"/>
        <v>67.916666666666671</v>
      </c>
      <c r="N18" s="137">
        <v>2</v>
      </c>
      <c r="O18" s="134">
        <v>0</v>
      </c>
      <c r="P18" s="134">
        <v>0</v>
      </c>
      <c r="Q18" s="138">
        <f t="shared" si="3"/>
        <v>50.917431192660551</v>
      </c>
      <c r="R18" s="134">
        <v>10</v>
      </c>
      <c r="S18" s="139">
        <f t="shared" si="4"/>
        <v>100</v>
      </c>
      <c r="T18" s="134">
        <v>92</v>
      </c>
      <c r="U18" s="134">
        <v>0</v>
      </c>
      <c r="V18" s="140">
        <f t="shared" si="5"/>
        <v>73</v>
      </c>
      <c r="W18" s="37">
        <f t="shared" si="6"/>
        <v>65.268675284959684</v>
      </c>
      <c r="X18" s="37">
        <f>VLOOKUP(W18,'Grade Range'!$A$2:$B$11,2)</f>
        <v>5</v>
      </c>
      <c r="Y18" s="37" t="str">
        <f t="shared" si="7"/>
        <v>Failed</v>
      </c>
      <c r="Z18" s="37"/>
    </row>
    <row r="19" spans="1:26" ht="12" customHeight="1" x14ac:dyDescent="0.2">
      <c r="A19" s="126">
        <v>7</v>
      </c>
      <c r="B19" s="128" t="s">
        <v>21</v>
      </c>
      <c r="C19" s="147">
        <v>2022115287</v>
      </c>
      <c r="D19" s="148" t="s">
        <v>111</v>
      </c>
      <c r="E19" s="127"/>
      <c r="F19" s="130">
        <f t="shared" si="0"/>
        <v>5</v>
      </c>
      <c r="G19" s="134">
        <v>69</v>
      </c>
      <c r="H19" s="134">
        <v>0</v>
      </c>
      <c r="I19" s="134">
        <v>0</v>
      </c>
      <c r="J19" s="135">
        <f t="shared" si="1"/>
        <v>57.840909090909093</v>
      </c>
      <c r="K19" s="134">
        <v>53</v>
      </c>
      <c r="L19" s="134">
        <v>0</v>
      </c>
      <c r="M19" s="136">
        <f t="shared" si="2"/>
        <v>72.083333333333329</v>
      </c>
      <c r="N19" s="137">
        <v>2</v>
      </c>
      <c r="O19" s="134">
        <v>0</v>
      </c>
      <c r="P19" s="134">
        <v>0</v>
      </c>
      <c r="Q19" s="138">
        <f t="shared" si="3"/>
        <v>50.917431192660551</v>
      </c>
      <c r="R19" s="134">
        <v>5</v>
      </c>
      <c r="S19" s="139">
        <f t="shared" si="4"/>
        <v>75</v>
      </c>
      <c r="T19" s="134">
        <v>71</v>
      </c>
      <c r="U19" s="134">
        <v>0</v>
      </c>
      <c r="V19" s="140">
        <f t="shared" si="5"/>
        <v>67.75</v>
      </c>
      <c r="W19" s="37">
        <f t="shared" si="6"/>
        <v>63.481554072838478</v>
      </c>
      <c r="X19" s="37">
        <f>VLOOKUP(W19,'Grade Range'!$A$2:$B$11,2)</f>
        <v>5</v>
      </c>
      <c r="Y19" s="37" t="str">
        <f t="shared" si="7"/>
        <v>Failed</v>
      </c>
      <c r="Z19" s="37"/>
    </row>
    <row r="20" spans="1:26" ht="12" customHeight="1" x14ac:dyDescent="0.2">
      <c r="A20" s="126">
        <v>8</v>
      </c>
      <c r="B20" s="128" t="s">
        <v>21</v>
      </c>
      <c r="C20" s="147">
        <v>2022114968</v>
      </c>
      <c r="D20" s="148" t="s">
        <v>112</v>
      </c>
      <c r="E20" s="127"/>
      <c r="F20" s="130">
        <f t="shared" si="0"/>
        <v>5</v>
      </c>
      <c r="G20" s="134">
        <v>78</v>
      </c>
      <c r="H20" s="134">
        <v>0</v>
      </c>
      <c r="I20" s="134">
        <v>0</v>
      </c>
      <c r="J20" s="135">
        <f t="shared" si="1"/>
        <v>58.86363636363636</v>
      </c>
      <c r="K20" s="134">
        <v>54</v>
      </c>
      <c r="L20" s="134">
        <v>0</v>
      </c>
      <c r="M20" s="136">
        <f t="shared" si="2"/>
        <v>72.5</v>
      </c>
      <c r="N20" s="137">
        <v>2</v>
      </c>
      <c r="O20" s="134">
        <v>0</v>
      </c>
      <c r="P20" s="134">
        <v>0</v>
      </c>
      <c r="Q20" s="138">
        <f t="shared" si="3"/>
        <v>50.917431192660551</v>
      </c>
      <c r="R20" s="134">
        <v>10</v>
      </c>
      <c r="S20" s="139">
        <f t="shared" si="4"/>
        <v>100</v>
      </c>
      <c r="T20" s="134">
        <v>50</v>
      </c>
      <c r="U20" s="134">
        <v>0</v>
      </c>
      <c r="V20" s="140">
        <f t="shared" si="5"/>
        <v>62.5</v>
      </c>
      <c r="W20" s="37">
        <f t="shared" si="6"/>
        <v>63.54670558798999</v>
      </c>
      <c r="X20" s="37">
        <f>VLOOKUP(W20,'Grade Range'!$A$2:$B$11,2)</f>
        <v>5</v>
      </c>
      <c r="Y20" s="37" t="str">
        <f t="shared" si="7"/>
        <v>Failed</v>
      </c>
      <c r="Z20" s="37"/>
    </row>
    <row r="21" spans="1:26" ht="12" customHeight="1" x14ac:dyDescent="0.2">
      <c r="A21" s="126">
        <v>9</v>
      </c>
      <c r="B21" s="128" t="s">
        <v>21</v>
      </c>
      <c r="C21" s="147">
        <v>2022115293</v>
      </c>
      <c r="D21" s="148" t="s">
        <v>113</v>
      </c>
      <c r="E21" s="127"/>
      <c r="F21" s="130">
        <f t="shared" si="0"/>
        <v>5</v>
      </c>
      <c r="G21" s="134">
        <v>73</v>
      </c>
      <c r="H21" s="134">
        <v>0</v>
      </c>
      <c r="I21" s="134">
        <v>0</v>
      </c>
      <c r="J21" s="135">
        <f t="shared" si="1"/>
        <v>58.295454545454547</v>
      </c>
      <c r="K21" s="134">
        <v>59</v>
      </c>
      <c r="L21" s="134">
        <v>0</v>
      </c>
      <c r="M21" s="136">
        <f t="shared" si="2"/>
        <v>74.583333333333329</v>
      </c>
      <c r="N21" s="137">
        <v>2</v>
      </c>
      <c r="O21" s="134">
        <v>0</v>
      </c>
      <c r="P21" s="134">
        <v>0</v>
      </c>
      <c r="Q21" s="138">
        <f t="shared" si="3"/>
        <v>50.917431192660551</v>
      </c>
      <c r="R21" s="134">
        <v>10</v>
      </c>
      <c r="S21" s="139">
        <f t="shared" si="4"/>
        <v>100</v>
      </c>
      <c r="T21" s="134">
        <v>91</v>
      </c>
      <c r="U21" s="134">
        <v>0</v>
      </c>
      <c r="V21" s="140">
        <f t="shared" si="5"/>
        <v>72.75</v>
      </c>
      <c r="W21" s="37">
        <f t="shared" si="6"/>
        <v>66.867917709202118</v>
      </c>
      <c r="X21" s="37">
        <f>VLOOKUP(W21,'Grade Range'!$A$2:$B$11,2)</f>
        <v>5</v>
      </c>
      <c r="Y21" s="37" t="str">
        <f t="shared" si="7"/>
        <v>Failed</v>
      </c>
      <c r="Z21" s="37"/>
    </row>
    <row r="22" spans="1:26" ht="12" customHeight="1" x14ac:dyDescent="0.2">
      <c r="A22" s="126">
        <v>10</v>
      </c>
      <c r="B22" s="128" t="s">
        <v>21</v>
      </c>
      <c r="C22" s="147">
        <v>2022114911</v>
      </c>
      <c r="D22" s="148" t="s">
        <v>114</v>
      </c>
      <c r="E22" s="127"/>
      <c r="F22" s="130">
        <f t="shared" si="0"/>
        <v>5</v>
      </c>
      <c r="G22" s="134">
        <v>67</v>
      </c>
      <c r="H22" s="134">
        <v>0</v>
      </c>
      <c r="I22" s="134">
        <v>0</v>
      </c>
      <c r="J22" s="135">
        <f t="shared" si="1"/>
        <v>57.613636363636367</v>
      </c>
      <c r="K22" s="134">
        <v>57</v>
      </c>
      <c r="L22" s="134">
        <v>0</v>
      </c>
      <c r="M22" s="136">
        <f t="shared" si="2"/>
        <v>73.75</v>
      </c>
      <c r="N22" s="137">
        <v>2</v>
      </c>
      <c r="O22" s="134">
        <v>0</v>
      </c>
      <c r="P22" s="134">
        <v>0</v>
      </c>
      <c r="Q22" s="138">
        <f t="shared" si="3"/>
        <v>50.917431192660551</v>
      </c>
      <c r="R22" s="134">
        <v>9</v>
      </c>
      <c r="S22" s="139">
        <f t="shared" si="4"/>
        <v>95</v>
      </c>
      <c r="T22" s="134">
        <v>97</v>
      </c>
      <c r="U22" s="134">
        <v>0</v>
      </c>
      <c r="V22" s="140">
        <f t="shared" si="5"/>
        <v>74.25</v>
      </c>
      <c r="W22" s="37">
        <f t="shared" si="6"/>
        <v>66.696705587989982</v>
      </c>
      <c r="X22" s="37">
        <f>VLOOKUP(W22,'Grade Range'!$A$2:$B$11,2)</f>
        <v>5</v>
      </c>
      <c r="Y22" s="37" t="str">
        <f t="shared" si="7"/>
        <v>Failed</v>
      </c>
      <c r="Z22" s="37"/>
    </row>
    <row r="23" spans="1:26" ht="12" customHeight="1" x14ac:dyDescent="0.2">
      <c r="A23" s="126">
        <v>11</v>
      </c>
      <c r="B23" s="128" t="s">
        <v>21</v>
      </c>
      <c r="C23" s="147">
        <v>2022600549</v>
      </c>
      <c r="D23" s="148" t="s">
        <v>115</v>
      </c>
      <c r="E23" s="127"/>
      <c r="F23" s="130">
        <f t="shared" si="0"/>
        <v>5</v>
      </c>
      <c r="G23" s="134">
        <v>11</v>
      </c>
      <c r="H23" s="134">
        <v>0</v>
      </c>
      <c r="I23" s="134">
        <v>0</v>
      </c>
      <c r="J23" s="135">
        <f t="shared" si="1"/>
        <v>51.25</v>
      </c>
      <c r="K23" s="134">
        <v>4</v>
      </c>
      <c r="L23" s="134">
        <v>0</v>
      </c>
      <c r="M23" s="136">
        <f t="shared" si="2"/>
        <v>51.666666666666664</v>
      </c>
      <c r="N23" s="137">
        <v>2</v>
      </c>
      <c r="O23" s="134">
        <v>0</v>
      </c>
      <c r="P23" s="134">
        <v>0</v>
      </c>
      <c r="Q23" s="138">
        <f t="shared" si="3"/>
        <v>50.917431192660551</v>
      </c>
      <c r="R23" s="134">
        <v>2</v>
      </c>
      <c r="S23" s="139">
        <f t="shared" si="4"/>
        <v>60</v>
      </c>
      <c r="T23" s="134">
        <v>80</v>
      </c>
      <c r="U23" s="134">
        <v>0</v>
      </c>
      <c r="V23" s="140">
        <f t="shared" si="5"/>
        <v>70</v>
      </c>
      <c r="W23" s="37">
        <f t="shared" si="6"/>
        <v>57.345948012232419</v>
      </c>
      <c r="X23" s="37">
        <f>VLOOKUP(W23,'Grade Range'!$A$2:$B$11,2)</f>
        <v>5</v>
      </c>
      <c r="Y23" s="37" t="str">
        <f t="shared" si="7"/>
        <v>Failed</v>
      </c>
      <c r="Z23" s="37"/>
    </row>
    <row r="24" spans="1:26" ht="12" customHeight="1" x14ac:dyDescent="0.2">
      <c r="A24" s="126">
        <v>12</v>
      </c>
      <c r="B24" s="129" t="s">
        <v>21</v>
      </c>
      <c r="C24" s="147">
        <v>2022115105</v>
      </c>
      <c r="D24" s="148" t="s">
        <v>116</v>
      </c>
      <c r="E24" s="141"/>
      <c r="F24" s="130">
        <f t="shared" si="0"/>
        <v>5</v>
      </c>
      <c r="G24" s="134">
        <v>127</v>
      </c>
      <c r="H24" s="134">
        <v>0</v>
      </c>
      <c r="I24" s="134">
        <v>0</v>
      </c>
      <c r="J24" s="135">
        <f t="shared" si="1"/>
        <v>64.431818181818187</v>
      </c>
      <c r="K24" s="134">
        <v>17</v>
      </c>
      <c r="L24" s="134">
        <v>0</v>
      </c>
      <c r="M24" s="136">
        <f t="shared" si="2"/>
        <v>57.083333333333336</v>
      </c>
      <c r="N24" s="137">
        <v>2</v>
      </c>
      <c r="O24" s="134">
        <v>0</v>
      </c>
      <c r="P24" s="134">
        <v>0</v>
      </c>
      <c r="Q24" s="138">
        <f t="shared" si="3"/>
        <v>50.917431192660551</v>
      </c>
      <c r="R24" s="134">
        <v>7</v>
      </c>
      <c r="S24" s="139">
        <f t="shared" si="4"/>
        <v>85</v>
      </c>
      <c r="T24" s="134">
        <v>53</v>
      </c>
      <c r="U24" s="134">
        <v>0</v>
      </c>
      <c r="V24" s="140">
        <f t="shared" si="5"/>
        <v>63.25</v>
      </c>
      <c r="W24" s="37">
        <f t="shared" si="6"/>
        <v>61.608826800111203</v>
      </c>
      <c r="X24" s="37">
        <f>VLOOKUP(W24,'Grade Range'!$A$2:$B$11,2)</f>
        <v>5</v>
      </c>
      <c r="Y24" s="37" t="str">
        <f t="shared" si="7"/>
        <v>Failed</v>
      </c>
      <c r="Z24" s="126"/>
    </row>
    <row r="25" spans="1:26" ht="12" customHeight="1" x14ac:dyDescent="0.2">
      <c r="A25" s="126">
        <v>13</v>
      </c>
      <c r="B25" s="128" t="s">
        <v>21</v>
      </c>
      <c r="C25" s="147">
        <v>2022114967</v>
      </c>
      <c r="D25" s="148" t="s">
        <v>117</v>
      </c>
      <c r="E25" s="127"/>
      <c r="F25" s="130">
        <f t="shared" si="0"/>
        <v>5</v>
      </c>
      <c r="G25" s="134">
        <v>85</v>
      </c>
      <c r="H25" s="134">
        <v>0</v>
      </c>
      <c r="I25" s="134">
        <v>0</v>
      </c>
      <c r="J25" s="135">
        <f t="shared" si="1"/>
        <v>59.659090909090907</v>
      </c>
      <c r="K25" s="134">
        <v>58</v>
      </c>
      <c r="L25" s="134">
        <v>0</v>
      </c>
      <c r="M25" s="136">
        <f t="shared" si="2"/>
        <v>74.166666666666671</v>
      </c>
      <c r="N25" s="137">
        <v>2</v>
      </c>
      <c r="O25" s="134">
        <v>0</v>
      </c>
      <c r="P25" s="134">
        <v>0</v>
      </c>
      <c r="Q25" s="138">
        <f t="shared" si="3"/>
        <v>50.917431192660551</v>
      </c>
      <c r="R25" s="134">
        <v>10</v>
      </c>
      <c r="S25" s="139">
        <f t="shared" si="4"/>
        <v>100</v>
      </c>
      <c r="T25" s="134">
        <v>98</v>
      </c>
      <c r="U25" s="134">
        <v>0</v>
      </c>
      <c r="V25" s="140">
        <f t="shared" si="5"/>
        <v>74.5</v>
      </c>
      <c r="W25" s="37">
        <f t="shared" si="6"/>
        <v>67.718675284959687</v>
      </c>
      <c r="X25" s="37">
        <f>VLOOKUP(W25,'Grade Range'!$A$2:$B$11,2)</f>
        <v>5</v>
      </c>
      <c r="Y25" s="37" t="str">
        <f t="shared" si="7"/>
        <v>Failed</v>
      </c>
      <c r="Z25" s="37"/>
    </row>
    <row r="26" spans="1:26" ht="12" customHeight="1" x14ac:dyDescent="0.2">
      <c r="A26" s="126">
        <v>14</v>
      </c>
      <c r="B26" s="128" t="s">
        <v>21</v>
      </c>
      <c r="C26" s="147">
        <v>2022115124</v>
      </c>
      <c r="D26" s="148" t="s">
        <v>118</v>
      </c>
      <c r="E26" s="127"/>
      <c r="F26" s="130">
        <f t="shared" si="0"/>
        <v>5</v>
      </c>
      <c r="G26" s="134">
        <v>93</v>
      </c>
      <c r="H26" s="134">
        <v>0</v>
      </c>
      <c r="I26" s="134">
        <v>0</v>
      </c>
      <c r="J26" s="135">
        <f t="shared" si="1"/>
        <v>60.56818181818182</v>
      </c>
      <c r="K26" s="134">
        <v>38</v>
      </c>
      <c r="L26" s="134">
        <v>0</v>
      </c>
      <c r="M26" s="136">
        <f t="shared" si="2"/>
        <v>65.833333333333329</v>
      </c>
      <c r="N26" s="137">
        <v>2</v>
      </c>
      <c r="O26" s="134">
        <v>0</v>
      </c>
      <c r="P26" s="134">
        <v>0</v>
      </c>
      <c r="Q26" s="138">
        <f t="shared" si="3"/>
        <v>50.917431192660551</v>
      </c>
      <c r="R26" s="134">
        <v>8</v>
      </c>
      <c r="S26" s="139">
        <f t="shared" si="4"/>
        <v>90</v>
      </c>
      <c r="T26" s="134">
        <v>65</v>
      </c>
      <c r="U26" s="134">
        <v>0</v>
      </c>
      <c r="V26" s="140">
        <f t="shared" si="5"/>
        <v>66.25</v>
      </c>
      <c r="W26" s="37">
        <f t="shared" si="6"/>
        <v>63.349735891020295</v>
      </c>
      <c r="X26" s="37">
        <f>VLOOKUP(W26,'Grade Range'!$A$2:$B$11,2)</f>
        <v>5</v>
      </c>
      <c r="Y26" s="37" t="str">
        <f t="shared" si="7"/>
        <v>Failed</v>
      </c>
      <c r="Z26" s="37"/>
    </row>
    <row r="27" spans="1:26" ht="12" customHeight="1" x14ac:dyDescent="0.2">
      <c r="A27" s="126">
        <v>15</v>
      </c>
      <c r="B27" s="128" t="s">
        <v>21</v>
      </c>
      <c r="C27" s="147">
        <v>2022117272</v>
      </c>
      <c r="D27" s="148" t="s">
        <v>119</v>
      </c>
      <c r="E27" s="127"/>
      <c r="F27" s="130">
        <f t="shared" si="0"/>
        <v>5</v>
      </c>
      <c r="G27" s="134">
        <v>97</v>
      </c>
      <c r="H27" s="134">
        <v>0</v>
      </c>
      <c r="I27" s="134">
        <v>0</v>
      </c>
      <c r="J27" s="135">
        <f t="shared" si="1"/>
        <v>61.022727272727273</v>
      </c>
      <c r="K27" s="134">
        <v>60</v>
      </c>
      <c r="L27" s="134">
        <v>0</v>
      </c>
      <c r="M27" s="136">
        <f t="shared" si="2"/>
        <v>75</v>
      </c>
      <c r="N27" s="137">
        <v>2</v>
      </c>
      <c r="O27" s="134">
        <v>0</v>
      </c>
      <c r="P27" s="134">
        <v>0</v>
      </c>
      <c r="Q27" s="138">
        <f t="shared" si="3"/>
        <v>50.917431192660551</v>
      </c>
      <c r="R27" s="134">
        <v>7</v>
      </c>
      <c r="S27" s="139">
        <f t="shared" si="4"/>
        <v>85</v>
      </c>
      <c r="T27" s="134">
        <v>58</v>
      </c>
      <c r="U27" s="134">
        <v>0</v>
      </c>
      <c r="V27" s="140">
        <f t="shared" si="5"/>
        <v>64.5</v>
      </c>
      <c r="W27" s="37">
        <f t="shared" si="6"/>
        <v>64.544432860717265</v>
      </c>
      <c r="X27" s="37">
        <f>VLOOKUP(W27,'Grade Range'!$A$2:$B$11,2)</f>
        <v>5</v>
      </c>
      <c r="Y27" s="37" t="str">
        <f t="shared" si="7"/>
        <v>Failed</v>
      </c>
      <c r="Z27" s="37"/>
    </row>
    <row r="28" spans="1:26" ht="12" customHeight="1" x14ac:dyDescent="0.2">
      <c r="A28" s="126">
        <v>16</v>
      </c>
      <c r="B28" s="129" t="s">
        <v>21</v>
      </c>
      <c r="C28" s="147">
        <v>2022116001</v>
      </c>
      <c r="D28" s="148" t="s">
        <v>120</v>
      </c>
      <c r="E28" s="127"/>
      <c r="F28" s="130">
        <f t="shared" si="0"/>
        <v>5</v>
      </c>
      <c r="G28" s="134">
        <v>19</v>
      </c>
      <c r="H28" s="134">
        <v>0</v>
      </c>
      <c r="I28" s="134">
        <v>0</v>
      </c>
      <c r="J28" s="135">
        <f t="shared" si="1"/>
        <v>52.159090909090907</v>
      </c>
      <c r="K28" s="134">
        <v>15</v>
      </c>
      <c r="L28" s="134">
        <v>0</v>
      </c>
      <c r="M28" s="136">
        <f t="shared" si="2"/>
        <v>56.25</v>
      </c>
      <c r="N28" s="137">
        <v>2</v>
      </c>
      <c r="O28" s="134">
        <v>0</v>
      </c>
      <c r="P28" s="134">
        <v>0</v>
      </c>
      <c r="Q28" s="138">
        <f t="shared" si="3"/>
        <v>50.917431192660551</v>
      </c>
      <c r="R28" s="134">
        <v>8</v>
      </c>
      <c r="S28" s="139">
        <f t="shared" si="4"/>
        <v>90</v>
      </c>
      <c r="T28" s="134">
        <v>100</v>
      </c>
      <c r="U28" s="134">
        <v>0</v>
      </c>
      <c r="V28" s="140">
        <f t="shared" si="5"/>
        <v>75</v>
      </c>
      <c r="W28" s="37">
        <f t="shared" si="6"/>
        <v>61.535341951626357</v>
      </c>
      <c r="X28" s="37">
        <f>VLOOKUP(W28,'Grade Range'!$A$2:$B$11,2)</f>
        <v>5</v>
      </c>
      <c r="Y28" s="37" t="str">
        <f t="shared" si="7"/>
        <v>Failed</v>
      </c>
      <c r="Z28" s="37"/>
    </row>
    <row r="29" spans="1:26" ht="12" customHeight="1" x14ac:dyDescent="0.2">
      <c r="A29" s="126">
        <v>17</v>
      </c>
      <c r="B29" s="128" t="s">
        <v>21</v>
      </c>
      <c r="C29" s="147">
        <v>2022115321</v>
      </c>
      <c r="D29" s="148" t="s">
        <v>121</v>
      </c>
      <c r="E29" s="127"/>
      <c r="F29" s="130">
        <f t="shared" si="0"/>
        <v>5</v>
      </c>
      <c r="G29" s="134">
        <v>74</v>
      </c>
      <c r="H29" s="134">
        <v>0</v>
      </c>
      <c r="I29" s="134">
        <v>0</v>
      </c>
      <c r="J29" s="135">
        <f t="shared" si="1"/>
        <v>58.409090909090907</v>
      </c>
      <c r="K29" s="134">
        <v>20</v>
      </c>
      <c r="L29" s="134">
        <v>0</v>
      </c>
      <c r="M29" s="136">
        <f t="shared" si="2"/>
        <v>58.333333333333329</v>
      </c>
      <c r="N29" s="137">
        <v>2</v>
      </c>
      <c r="O29" s="134">
        <v>0</v>
      </c>
      <c r="P29" s="134">
        <v>0</v>
      </c>
      <c r="Q29" s="138">
        <f t="shared" si="3"/>
        <v>50.917431192660551</v>
      </c>
      <c r="R29" s="134">
        <v>6</v>
      </c>
      <c r="S29" s="139">
        <f t="shared" si="4"/>
        <v>80</v>
      </c>
      <c r="T29" s="134">
        <v>39</v>
      </c>
      <c r="U29" s="134">
        <v>0</v>
      </c>
      <c r="V29" s="140">
        <f t="shared" si="5"/>
        <v>59.75</v>
      </c>
      <c r="W29" s="37">
        <f t="shared" si="6"/>
        <v>58.752008618293019</v>
      </c>
      <c r="X29" s="37">
        <f>VLOOKUP(W29,'Grade Range'!$A$2:$B$11,2)</f>
        <v>5</v>
      </c>
      <c r="Y29" s="37" t="str">
        <f t="shared" si="7"/>
        <v>Failed</v>
      </c>
      <c r="Z29" s="37"/>
    </row>
    <row r="30" spans="1:26" ht="12" customHeight="1" x14ac:dyDescent="0.2">
      <c r="A30" s="126">
        <v>18</v>
      </c>
      <c r="B30" s="128" t="s">
        <v>21</v>
      </c>
      <c r="C30" s="147">
        <v>2022114961</v>
      </c>
      <c r="D30" s="148" t="s">
        <v>122</v>
      </c>
      <c r="E30" s="127"/>
      <c r="F30" s="130">
        <f t="shared" si="0"/>
        <v>5</v>
      </c>
      <c r="G30" s="134">
        <v>120</v>
      </c>
      <c r="H30" s="134">
        <v>0</v>
      </c>
      <c r="I30" s="134">
        <v>0</v>
      </c>
      <c r="J30" s="135">
        <f t="shared" si="1"/>
        <v>63.636363636363633</v>
      </c>
      <c r="K30" s="134">
        <v>60</v>
      </c>
      <c r="L30" s="134">
        <v>0</v>
      </c>
      <c r="M30" s="136">
        <f t="shared" si="2"/>
        <v>75</v>
      </c>
      <c r="N30" s="137">
        <v>2</v>
      </c>
      <c r="O30" s="134">
        <v>0</v>
      </c>
      <c r="P30" s="134">
        <v>0</v>
      </c>
      <c r="Q30" s="138">
        <f t="shared" si="3"/>
        <v>50.917431192660551</v>
      </c>
      <c r="R30" s="134">
        <v>5</v>
      </c>
      <c r="S30" s="139">
        <f t="shared" si="4"/>
        <v>75</v>
      </c>
      <c r="T30" s="134">
        <v>55</v>
      </c>
      <c r="U30" s="134">
        <v>0</v>
      </c>
      <c r="V30" s="140">
        <f t="shared" si="5"/>
        <v>63.75</v>
      </c>
      <c r="W30" s="37">
        <f t="shared" si="6"/>
        <v>64.603523769808177</v>
      </c>
      <c r="X30" s="37">
        <f>VLOOKUP(W30,'Grade Range'!$A$2:$B$11,2)</f>
        <v>5</v>
      </c>
      <c r="Y30" s="37" t="str">
        <f t="shared" si="7"/>
        <v>Failed</v>
      </c>
      <c r="Z30" s="37"/>
    </row>
    <row r="31" spans="1:26" ht="12" customHeight="1" x14ac:dyDescent="0.2">
      <c r="A31" s="126">
        <v>19</v>
      </c>
      <c r="B31" s="128" t="s">
        <v>21</v>
      </c>
      <c r="C31" s="147">
        <v>2022115240</v>
      </c>
      <c r="D31" s="148" t="s">
        <v>123</v>
      </c>
      <c r="E31" s="127"/>
      <c r="F31" s="130">
        <f t="shared" si="0"/>
        <v>5</v>
      </c>
      <c r="G31" s="134">
        <v>80</v>
      </c>
      <c r="H31" s="134">
        <v>0</v>
      </c>
      <c r="I31" s="134">
        <v>0</v>
      </c>
      <c r="J31" s="135">
        <f t="shared" si="1"/>
        <v>59.090909090909093</v>
      </c>
      <c r="K31" s="134">
        <v>41</v>
      </c>
      <c r="L31" s="134">
        <v>0</v>
      </c>
      <c r="M31" s="136">
        <f t="shared" si="2"/>
        <v>67.083333333333329</v>
      </c>
      <c r="N31" s="137">
        <v>2</v>
      </c>
      <c r="O31" s="134">
        <v>0</v>
      </c>
      <c r="P31" s="134">
        <v>0</v>
      </c>
      <c r="Q31" s="138">
        <f t="shared" si="3"/>
        <v>50.917431192660551</v>
      </c>
      <c r="R31" s="134">
        <v>5</v>
      </c>
      <c r="S31" s="139">
        <f t="shared" si="4"/>
        <v>75</v>
      </c>
      <c r="T31" s="134">
        <v>66</v>
      </c>
      <c r="U31" s="134">
        <v>0</v>
      </c>
      <c r="V31" s="140">
        <f t="shared" si="5"/>
        <v>66.5</v>
      </c>
      <c r="W31" s="37">
        <f t="shared" si="6"/>
        <v>62.481554072838478</v>
      </c>
      <c r="X31" s="37">
        <f>VLOOKUP(W31,'Grade Range'!$A$2:$B$11,2)</f>
        <v>5</v>
      </c>
      <c r="Y31" s="37" t="str">
        <f t="shared" si="7"/>
        <v>Failed</v>
      </c>
      <c r="Z31" s="37"/>
    </row>
    <row r="32" spans="1:26" ht="12" customHeight="1" x14ac:dyDescent="0.2">
      <c r="A32" s="126">
        <v>20</v>
      </c>
      <c r="B32" s="128" t="s">
        <v>21</v>
      </c>
      <c r="C32" s="147">
        <v>2022115500</v>
      </c>
      <c r="D32" s="148" t="s">
        <v>124</v>
      </c>
      <c r="E32" s="127"/>
      <c r="F32" s="130">
        <f t="shared" si="0"/>
        <v>5</v>
      </c>
      <c r="G32" s="134">
        <v>116</v>
      </c>
      <c r="H32" s="134">
        <v>0</v>
      </c>
      <c r="I32" s="134">
        <v>0</v>
      </c>
      <c r="J32" s="135">
        <f t="shared" si="1"/>
        <v>63.18181818181818</v>
      </c>
      <c r="K32" s="134">
        <v>49</v>
      </c>
      <c r="L32" s="134">
        <v>0</v>
      </c>
      <c r="M32" s="136">
        <f t="shared" si="2"/>
        <v>70.416666666666671</v>
      </c>
      <c r="N32" s="137">
        <v>2</v>
      </c>
      <c r="O32" s="134">
        <v>0</v>
      </c>
      <c r="P32" s="134">
        <v>0</v>
      </c>
      <c r="Q32" s="138">
        <f t="shared" si="3"/>
        <v>50.917431192660551</v>
      </c>
      <c r="R32" s="134">
        <v>6</v>
      </c>
      <c r="S32" s="139">
        <f t="shared" si="4"/>
        <v>80</v>
      </c>
      <c r="T32" s="134">
        <v>51</v>
      </c>
      <c r="U32" s="134">
        <v>0</v>
      </c>
      <c r="V32" s="140">
        <f t="shared" si="5"/>
        <v>62.75</v>
      </c>
      <c r="W32" s="37">
        <f t="shared" si="6"/>
        <v>63.500493466777868</v>
      </c>
      <c r="X32" s="37">
        <f>VLOOKUP(W32,'Grade Range'!$A$2:$B$11,2)</f>
        <v>5</v>
      </c>
      <c r="Y32" s="37" t="str">
        <f t="shared" si="7"/>
        <v>Failed</v>
      </c>
      <c r="Z32" s="37"/>
    </row>
    <row r="33" spans="1:26" ht="12" customHeight="1" x14ac:dyDescent="0.2">
      <c r="A33" s="126">
        <v>21</v>
      </c>
      <c r="B33" s="128" t="s">
        <v>21</v>
      </c>
      <c r="C33" s="147">
        <v>2022115268</v>
      </c>
      <c r="D33" s="148" t="s">
        <v>125</v>
      </c>
      <c r="E33" s="127"/>
      <c r="F33" s="130">
        <f t="shared" si="0"/>
        <v>5</v>
      </c>
      <c r="G33" s="134">
        <v>81</v>
      </c>
      <c r="H33" s="134">
        <v>0</v>
      </c>
      <c r="I33" s="134">
        <v>0</v>
      </c>
      <c r="J33" s="135">
        <f t="shared" si="1"/>
        <v>59.204545454545453</v>
      </c>
      <c r="K33" s="134">
        <v>40</v>
      </c>
      <c r="L33" s="134">
        <v>0</v>
      </c>
      <c r="M33" s="136">
        <f t="shared" si="2"/>
        <v>66.666666666666657</v>
      </c>
      <c r="N33" s="137">
        <v>2</v>
      </c>
      <c r="O33" s="134">
        <v>0</v>
      </c>
      <c r="P33" s="134">
        <v>0</v>
      </c>
      <c r="Q33" s="138">
        <f t="shared" si="3"/>
        <v>50.917431192660551</v>
      </c>
      <c r="R33" s="134">
        <v>8</v>
      </c>
      <c r="S33" s="139">
        <f t="shared" si="4"/>
        <v>90</v>
      </c>
      <c r="T33" s="134">
        <v>59</v>
      </c>
      <c r="U33" s="134">
        <v>0</v>
      </c>
      <c r="V33" s="140">
        <f t="shared" si="5"/>
        <v>64.75</v>
      </c>
      <c r="W33" s="37">
        <f t="shared" si="6"/>
        <v>62.65731164859605</v>
      </c>
      <c r="X33" s="37">
        <f>VLOOKUP(W33,'Grade Range'!$A$2:$B$11,2)</f>
        <v>5</v>
      </c>
      <c r="Y33" s="37" t="str">
        <f t="shared" si="7"/>
        <v>Failed</v>
      </c>
      <c r="Z33" s="37"/>
    </row>
    <row r="34" spans="1:26" ht="12" customHeight="1" x14ac:dyDescent="0.2">
      <c r="A34" s="126">
        <v>22</v>
      </c>
      <c r="B34" s="128" t="s">
        <v>21</v>
      </c>
      <c r="C34" s="147">
        <v>2022117242</v>
      </c>
      <c r="D34" s="148" t="s">
        <v>126</v>
      </c>
      <c r="E34" s="127"/>
      <c r="F34" s="130">
        <f t="shared" si="0"/>
        <v>5</v>
      </c>
      <c r="G34" s="134">
        <v>118</v>
      </c>
      <c r="H34" s="134">
        <v>0</v>
      </c>
      <c r="I34" s="134">
        <v>0</v>
      </c>
      <c r="J34" s="135">
        <f t="shared" si="1"/>
        <v>63.409090909090907</v>
      </c>
      <c r="K34" s="134">
        <v>30</v>
      </c>
      <c r="L34" s="134">
        <v>0</v>
      </c>
      <c r="M34" s="136">
        <f t="shared" si="2"/>
        <v>62.5</v>
      </c>
      <c r="N34" s="137">
        <v>2</v>
      </c>
      <c r="O34" s="134">
        <v>0</v>
      </c>
      <c r="P34" s="134">
        <v>0</v>
      </c>
      <c r="Q34" s="138">
        <f t="shared" si="3"/>
        <v>50.917431192660551</v>
      </c>
      <c r="R34" s="134">
        <v>9</v>
      </c>
      <c r="S34" s="139">
        <f t="shared" si="4"/>
        <v>95</v>
      </c>
      <c r="T34" s="134">
        <v>89</v>
      </c>
      <c r="U34" s="134">
        <v>0</v>
      </c>
      <c r="V34" s="140">
        <f t="shared" si="5"/>
        <v>72.25</v>
      </c>
      <c r="W34" s="37">
        <f t="shared" si="6"/>
        <v>65.585341951626347</v>
      </c>
      <c r="X34" s="37">
        <f>VLOOKUP(W34,'Grade Range'!$A$2:$B$11,2)</f>
        <v>5</v>
      </c>
      <c r="Y34" s="37" t="str">
        <f t="shared" si="7"/>
        <v>Failed</v>
      </c>
      <c r="Z34" s="37"/>
    </row>
    <row r="35" spans="1:26" ht="12" customHeight="1" x14ac:dyDescent="0.2">
      <c r="A35" s="126">
        <v>23</v>
      </c>
      <c r="B35" s="128" t="s">
        <v>21</v>
      </c>
      <c r="C35" s="147">
        <v>2022114957</v>
      </c>
      <c r="D35" s="148" t="s">
        <v>127</v>
      </c>
      <c r="E35" s="127"/>
      <c r="F35" s="130">
        <f t="shared" si="0"/>
        <v>5</v>
      </c>
      <c r="G35" s="134">
        <v>107</v>
      </c>
      <c r="H35" s="134">
        <v>0</v>
      </c>
      <c r="I35" s="134">
        <v>0</v>
      </c>
      <c r="J35" s="135">
        <f t="shared" si="1"/>
        <v>62.159090909090907</v>
      </c>
      <c r="K35" s="134">
        <v>60</v>
      </c>
      <c r="L35" s="134">
        <v>0</v>
      </c>
      <c r="M35" s="136">
        <f t="shared" si="2"/>
        <v>75</v>
      </c>
      <c r="N35" s="137">
        <v>2</v>
      </c>
      <c r="O35" s="134">
        <v>0</v>
      </c>
      <c r="P35" s="134">
        <v>0</v>
      </c>
      <c r="Q35" s="138">
        <f t="shared" si="3"/>
        <v>50.917431192660551</v>
      </c>
      <c r="R35" s="134">
        <v>9</v>
      </c>
      <c r="S35" s="139">
        <f t="shared" si="4"/>
        <v>95</v>
      </c>
      <c r="T35" s="134">
        <v>60</v>
      </c>
      <c r="U35" s="134">
        <v>0</v>
      </c>
      <c r="V35" s="140">
        <f t="shared" si="5"/>
        <v>65</v>
      </c>
      <c r="W35" s="37">
        <f t="shared" si="6"/>
        <v>65.53534195162635</v>
      </c>
      <c r="X35" s="37">
        <f>VLOOKUP(W35,'Grade Range'!$A$2:$B$11,2)</f>
        <v>5</v>
      </c>
      <c r="Y35" s="37" t="str">
        <f t="shared" si="7"/>
        <v>Failed</v>
      </c>
      <c r="Z35" s="37"/>
    </row>
    <row r="36" spans="1:26" ht="12" customHeight="1" x14ac:dyDescent="0.2">
      <c r="A36" s="126">
        <v>24</v>
      </c>
      <c r="B36" s="128" t="s">
        <v>21</v>
      </c>
      <c r="C36" s="147">
        <v>2022115150</v>
      </c>
      <c r="D36" s="148" t="s">
        <v>128</v>
      </c>
      <c r="E36" s="127"/>
      <c r="F36" s="130">
        <f t="shared" si="0"/>
        <v>5</v>
      </c>
      <c r="G36" s="134">
        <v>108</v>
      </c>
      <c r="H36" s="134">
        <v>0</v>
      </c>
      <c r="I36" s="134">
        <v>0</v>
      </c>
      <c r="J36" s="135">
        <f t="shared" si="1"/>
        <v>62.272727272727273</v>
      </c>
      <c r="K36" s="134">
        <v>42</v>
      </c>
      <c r="L36" s="134">
        <v>0</v>
      </c>
      <c r="M36" s="136">
        <f t="shared" si="2"/>
        <v>67.5</v>
      </c>
      <c r="N36" s="137">
        <v>2</v>
      </c>
      <c r="O36" s="134">
        <v>0</v>
      </c>
      <c r="P36" s="134">
        <v>0</v>
      </c>
      <c r="Q36" s="138">
        <f t="shared" si="3"/>
        <v>50.917431192660551</v>
      </c>
      <c r="R36" s="134">
        <v>5</v>
      </c>
      <c r="S36" s="139">
        <f t="shared" si="4"/>
        <v>75</v>
      </c>
      <c r="T36" s="134">
        <v>72</v>
      </c>
      <c r="U36" s="134">
        <v>0</v>
      </c>
      <c r="V36" s="140">
        <f t="shared" si="5"/>
        <v>68</v>
      </c>
      <c r="W36" s="37">
        <f t="shared" si="6"/>
        <v>63.969432860717262</v>
      </c>
      <c r="X36" s="37">
        <f>VLOOKUP(W36,'Grade Range'!$A$2:$B$11,2)</f>
        <v>5</v>
      </c>
      <c r="Y36" s="37" t="str">
        <f t="shared" si="7"/>
        <v>Failed</v>
      </c>
      <c r="Z36" s="37"/>
    </row>
    <row r="37" spans="1:26" ht="12" customHeight="1" x14ac:dyDescent="0.2">
      <c r="A37" s="126">
        <v>25</v>
      </c>
      <c r="B37" s="128" t="s">
        <v>21</v>
      </c>
      <c r="C37" s="147">
        <v>2022115532</v>
      </c>
      <c r="D37" s="148" t="s">
        <v>129</v>
      </c>
      <c r="E37" s="127"/>
      <c r="F37" s="130">
        <f t="shared" si="0"/>
        <v>5</v>
      </c>
      <c r="G37" s="134">
        <v>72</v>
      </c>
      <c r="H37" s="134">
        <v>0</v>
      </c>
      <c r="I37" s="134">
        <v>0</v>
      </c>
      <c r="J37" s="135">
        <f t="shared" si="1"/>
        <v>58.18181818181818</v>
      </c>
      <c r="K37" s="134">
        <v>37</v>
      </c>
      <c r="L37" s="134">
        <v>0</v>
      </c>
      <c r="M37" s="136">
        <f t="shared" si="2"/>
        <v>65.416666666666671</v>
      </c>
      <c r="N37" s="137">
        <v>2</v>
      </c>
      <c r="O37" s="134">
        <v>0</v>
      </c>
      <c r="P37" s="134">
        <v>0</v>
      </c>
      <c r="Q37" s="138">
        <f t="shared" si="3"/>
        <v>50.917431192660551</v>
      </c>
      <c r="R37" s="134">
        <v>10</v>
      </c>
      <c r="S37" s="139">
        <f t="shared" si="4"/>
        <v>100</v>
      </c>
      <c r="T37" s="134">
        <v>96</v>
      </c>
      <c r="U37" s="134">
        <v>0</v>
      </c>
      <c r="V37" s="140">
        <f t="shared" si="5"/>
        <v>74</v>
      </c>
      <c r="W37" s="37">
        <f t="shared" si="6"/>
        <v>65.375493466777868</v>
      </c>
      <c r="X37" s="37">
        <f>VLOOKUP(W37,'Grade Range'!$A$2:$B$11,2)</f>
        <v>5</v>
      </c>
      <c r="Y37" s="37" t="str">
        <f t="shared" si="7"/>
        <v>Failed</v>
      </c>
      <c r="Z37" s="37"/>
    </row>
    <row r="38" spans="1:26" ht="12" customHeight="1" x14ac:dyDescent="0.2">
      <c r="A38" s="126">
        <v>26</v>
      </c>
      <c r="B38" s="128" t="s">
        <v>21</v>
      </c>
      <c r="C38" s="147">
        <v>2022117073</v>
      </c>
      <c r="D38" s="148" t="s">
        <v>130</v>
      </c>
      <c r="E38" s="127"/>
      <c r="F38" s="130">
        <f t="shared" si="0"/>
        <v>5</v>
      </c>
      <c r="G38" s="134">
        <v>64</v>
      </c>
      <c r="H38" s="134">
        <v>0</v>
      </c>
      <c r="I38" s="134">
        <v>0</v>
      </c>
      <c r="J38" s="135">
        <f t="shared" si="1"/>
        <v>57.272727272727273</v>
      </c>
      <c r="K38" s="134">
        <v>46</v>
      </c>
      <c r="L38" s="134">
        <v>0</v>
      </c>
      <c r="M38" s="136">
        <f t="shared" si="2"/>
        <v>69.166666666666671</v>
      </c>
      <c r="N38" s="137">
        <v>2</v>
      </c>
      <c r="O38" s="134">
        <v>0</v>
      </c>
      <c r="P38" s="134">
        <v>0</v>
      </c>
      <c r="Q38" s="138">
        <f t="shared" si="3"/>
        <v>50.917431192660551</v>
      </c>
      <c r="R38" s="134">
        <v>8</v>
      </c>
      <c r="S38" s="139">
        <f t="shared" si="4"/>
        <v>90</v>
      </c>
      <c r="T38" s="134">
        <v>76</v>
      </c>
      <c r="U38" s="134">
        <v>0</v>
      </c>
      <c r="V38" s="140">
        <f t="shared" si="5"/>
        <v>69</v>
      </c>
      <c r="W38" s="37">
        <f t="shared" si="6"/>
        <v>63.852766194050602</v>
      </c>
      <c r="X38" s="37">
        <f>VLOOKUP(W38,'Grade Range'!$A$2:$B$11,2)</f>
        <v>5</v>
      </c>
      <c r="Y38" s="37" t="str">
        <f t="shared" si="7"/>
        <v>Failed</v>
      </c>
      <c r="Z38" s="37"/>
    </row>
    <row r="39" spans="1:26" ht="12" customHeight="1" x14ac:dyDescent="0.2">
      <c r="A39" s="126">
        <v>27</v>
      </c>
      <c r="B39" s="128" t="s">
        <v>21</v>
      </c>
      <c r="C39" s="147">
        <v>2022105637</v>
      </c>
      <c r="D39" s="148" t="s">
        <v>131</v>
      </c>
      <c r="E39" s="142"/>
      <c r="F39" s="130">
        <f t="shared" si="0"/>
        <v>5</v>
      </c>
      <c r="G39" s="134">
        <v>112</v>
      </c>
      <c r="H39" s="134">
        <v>0</v>
      </c>
      <c r="I39" s="134">
        <v>0</v>
      </c>
      <c r="J39" s="135">
        <f t="shared" si="1"/>
        <v>62.727272727272727</v>
      </c>
      <c r="K39" s="134">
        <v>35</v>
      </c>
      <c r="L39" s="134">
        <v>0</v>
      </c>
      <c r="M39" s="136">
        <f t="shared" si="2"/>
        <v>64.583333333333329</v>
      </c>
      <c r="N39" s="137">
        <v>2</v>
      </c>
      <c r="O39" s="134">
        <v>0</v>
      </c>
      <c r="P39" s="134">
        <v>0</v>
      </c>
      <c r="Q39" s="138">
        <f t="shared" si="3"/>
        <v>50.917431192660551</v>
      </c>
      <c r="R39" s="134">
        <v>5</v>
      </c>
      <c r="S39" s="139">
        <f t="shared" si="4"/>
        <v>75</v>
      </c>
      <c r="T39" s="134">
        <v>84</v>
      </c>
      <c r="U39" s="134">
        <v>0</v>
      </c>
      <c r="V39" s="140">
        <f t="shared" si="5"/>
        <v>71</v>
      </c>
      <c r="W39" s="37">
        <f t="shared" si="6"/>
        <v>64.422463163747565</v>
      </c>
      <c r="X39" s="37">
        <f>VLOOKUP(W39,'Grade Range'!$A$2:$B$11,2)</f>
        <v>5</v>
      </c>
      <c r="Y39" s="37" t="str">
        <f t="shared" si="7"/>
        <v>Failed</v>
      </c>
      <c r="Z39" s="37"/>
    </row>
    <row r="40" spans="1:26" ht="12" customHeight="1" x14ac:dyDescent="0.2">
      <c r="A40" s="126">
        <v>28</v>
      </c>
      <c r="B40" s="128" t="s">
        <v>21</v>
      </c>
      <c r="C40" s="147">
        <v>2022117795</v>
      </c>
      <c r="D40" s="148" t="s">
        <v>132</v>
      </c>
      <c r="E40" s="142"/>
      <c r="F40" s="131">
        <f t="shared" si="0"/>
        <v>5</v>
      </c>
      <c r="G40" s="134">
        <v>114</v>
      </c>
      <c r="H40" s="134">
        <v>0</v>
      </c>
      <c r="I40" s="134">
        <v>0</v>
      </c>
      <c r="J40" s="135">
        <f t="shared" si="1"/>
        <v>62.954545454545453</v>
      </c>
      <c r="K40" s="134">
        <v>40</v>
      </c>
      <c r="L40" s="134">
        <v>0</v>
      </c>
      <c r="M40" s="136">
        <f t="shared" si="2"/>
        <v>66.666666666666657</v>
      </c>
      <c r="N40" s="137">
        <v>2</v>
      </c>
      <c r="O40" s="134">
        <v>0</v>
      </c>
      <c r="P40" s="134">
        <v>0</v>
      </c>
      <c r="Q40" s="138">
        <f t="shared" si="3"/>
        <v>50.917431192660551</v>
      </c>
      <c r="R40" s="134">
        <v>9</v>
      </c>
      <c r="S40" s="139">
        <f t="shared" si="4"/>
        <v>95</v>
      </c>
      <c r="T40" s="134">
        <v>90</v>
      </c>
      <c r="U40" s="134">
        <v>0</v>
      </c>
      <c r="V40" s="140">
        <f t="shared" si="5"/>
        <v>72.5</v>
      </c>
      <c r="W40" s="37">
        <f t="shared" si="6"/>
        <v>66.357311648596053</v>
      </c>
      <c r="X40" s="37">
        <f>VLOOKUP(W40,'Grade Range'!$A$2:$B$11,2)</f>
        <v>5</v>
      </c>
      <c r="Y40" s="37" t="str">
        <f t="shared" si="7"/>
        <v>Failed</v>
      </c>
      <c r="Z40" s="37"/>
    </row>
    <row r="41" spans="1:26" ht="12" customHeight="1" x14ac:dyDescent="0.2">
      <c r="A41" s="126">
        <v>29</v>
      </c>
      <c r="B41" s="128" t="s">
        <v>21</v>
      </c>
      <c r="C41" s="147">
        <v>2022115510</v>
      </c>
      <c r="D41" s="148" t="s">
        <v>133</v>
      </c>
      <c r="E41" s="143"/>
      <c r="F41" s="130">
        <f t="shared" si="0"/>
        <v>5</v>
      </c>
      <c r="G41" s="134">
        <v>20</v>
      </c>
      <c r="H41" s="134">
        <v>0</v>
      </c>
      <c r="I41" s="134">
        <v>0</v>
      </c>
      <c r="J41" s="135">
        <f t="shared" si="1"/>
        <v>52.272727272727273</v>
      </c>
      <c r="K41" s="134">
        <v>40</v>
      </c>
      <c r="L41" s="134">
        <v>0</v>
      </c>
      <c r="M41" s="136">
        <f t="shared" si="2"/>
        <v>66.666666666666657</v>
      </c>
      <c r="N41" s="137">
        <v>2</v>
      </c>
      <c r="O41" s="134">
        <v>0</v>
      </c>
      <c r="P41" s="134">
        <v>0</v>
      </c>
      <c r="Q41" s="138">
        <f t="shared" si="3"/>
        <v>50.917431192660551</v>
      </c>
      <c r="R41" s="134">
        <v>5</v>
      </c>
      <c r="S41" s="139">
        <f t="shared" si="4"/>
        <v>75</v>
      </c>
      <c r="T41" s="134">
        <v>32</v>
      </c>
      <c r="U41" s="134">
        <v>0</v>
      </c>
      <c r="V41" s="140">
        <f t="shared" si="5"/>
        <v>58</v>
      </c>
      <c r="W41" s="37">
        <f t="shared" si="6"/>
        <v>57.802766194050598</v>
      </c>
      <c r="X41" s="37">
        <f>VLOOKUP(W41,'Grade Range'!$A$2:$B$11,2)</f>
        <v>5</v>
      </c>
      <c r="Y41" s="37" t="str">
        <f t="shared" si="7"/>
        <v>Failed</v>
      </c>
      <c r="Z41" s="37"/>
    </row>
    <row r="42" spans="1:26" ht="12" customHeight="1" x14ac:dyDescent="0.2">
      <c r="A42" s="126">
        <v>30</v>
      </c>
      <c r="B42" s="128" t="s">
        <v>21</v>
      </c>
      <c r="C42" s="147">
        <v>2022115053</v>
      </c>
      <c r="D42" s="148" t="s">
        <v>134</v>
      </c>
      <c r="E42" s="127"/>
      <c r="F42" s="130">
        <f t="shared" si="0"/>
        <v>5</v>
      </c>
      <c r="G42" s="134">
        <v>84</v>
      </c>
      <c r="H42" s="134">
        <v>0</v>
      </c>
      <c r="I42" s="134">
        <v>0</v>
      </c>
      <c r="J42" s="135">
        <f t="shared" si="1"/>
        <v>59.545454545454547</v>
      </c>
      <c r="K42" s="134">
        <v>51</v>
      </c>
      <c r="L42" s="134">
        <v>0</v>
      </c>
      <c r="M42" s="136">
        <f t="shared" si="2"/>
        <v>71.25</v>
      </c>
      <c r="N42" s="137">
        <v>2</v>
      </c>
      <c r="O42" s="134">
        <v>0</v>
      </c>
      <c r="P42" s="134">
        <v>0</v>
      </c>
      <c r="Q42" s="138">
        <f t="shared" si="3"/>
        <v>50.917431192660551</v>
      </c>
      <c r="R42" s="134">
        <v>7</v>
      </c>
      <c r="S42" s="139">
        <f t="shared" si="4"/>
        <v>85</v>
      </c>
      <c r="T42" s="134">
        <v>88</v>
      </c>
      <c r="U42" s="134">
        <v>0</v>
      </c>
      <c r="V42" s="140">
        <f t="shared" si="5"/>
        <v>72</v>
      </c>
      <c r="W42" s="37">
        <f t="shared" si="6"/>
        <v>65.601251042535438</v>
      </c>
      <c r="X42" s="37">
        <f>VLOOKUP(W42,'Grade Range'!$A$2:$B$11,2)</f>
        <v>5</v>
      </c>
      <c r="Y42" s="37" t="str">
        <f t="shared" si="7"/>
        <v>Failed</v>
      </c>
      <c r="Z42" s="37"/>
    </row>
    <row r="43" spans="1:26" ht="12" customHeight="1" x14ac:dyDescent="0.2">
      <c r="A43" s="126">
        <v>31</v>
      </c>
      <c r="B43" s="128" t="s">
        <v>21</v>
      </c>
      <c r="C43" s="147">
        <v>2022115381</v>
      </c>
      <c r="D43" s="148" t="s">
        <v>135</v>
      </c>
      <c r="E43" s="127"/>
      <c r="F43" s="130">
        <f t="shared" si="0"/>
        <v>5</v>
      </c>
      <c r="G43" s="134">
        <v>86</v>
      </c>
      <c r="H43" s="134">
        <v>0</v>
      </c>
      <c r="I43" s="134">
        <v>0</v>
      </c>
      <c r="J43" s="135">
        <f t="shared" si="1"/>
        <v>59.772727272727273</v>
      </c>
      <c r="K43" s="134">
        <v>58</v>
      </c>
      <c r="L43" s="134">
        <v>0</v>
      </c>
      <c r="M43" s="136">
        <f t="shared" si="2"/>
        <v>74.166666666666671</v>
      </c>
      <c r="N43" s="137">
        <v>2</v>
      </c>
      <c r="O43" s="134">
        <v>0</v>
      </c>
      <c r="P43" s="134">
        <v>0</v>
      </c>
      <c r="Q43" s="138">
        <f t="shared" si="3"/>
        <v>50.917431192660551</v>
      </c>
      <c r="R43" s="134">
        <v>9</v>
      </c>
      <c r="S43" s="139">
        <f t="shared" si="4"/>
        <v>95</v>
      </c>
      <c r="T43" s="134">
        <v>63</v>
      </c>
      <c r="U43" s="134">
        <v>0</v>
      </c>
      <c r="V43" s="140">
        <f t="shared" si="5"/>
        <v>65.75</v>
      </c>
      <c r="W43" s="37">
        <f t="shared" si="6"/>
        <v>64.877766194050594</v>
      </c>
      <c r="X43" s="37">
        <f>VLOOKUP(W43,'Grade Range'!$A$2:$B$11,2)</f>
        <v>5</v>
      </c>
      <c r="Y43" s="37" t="str">
        <f t="shared" si="7"/>
        <v>Failed</v>
      </c>
      <c r="Z43" s="37"/>
    </row>
    <row r="44" spans="1:26" ht="12" customHeight="1" x14ac:dyDescent="0.2">
      <c r="A44" s="126">
        <v>32</v>
      </c>
      <c r="B44" s="128" t="s">
        <v>21</v>
      </c>
      <c r="C44" s="147">
        <v>2022115224</v>
      </c>
      <c r="D44" s="148" t="s">
        <v>136</v>
      </c>
      <c r="E44" s="127"/>
      <c r="F44" s="130">
        <f t="shared" ref="F44:F51" si="8">X44</f>
        <v>5</v>
      </c>
      <c r="G44" s="134">
        <v>26</v>
      </c>
      <c r="H44" s="134">
        <v>0</v>
      </c>
      <c r="I44" s="134">
        <v>0</v>
      </c>
      <c r="J44" s="135">
        <f t="shared" ref="J44:J51" si="9">SUM(G44:I44)/SUM($G$11:$I$11)*50+50</f>
        <v>52.954545454545453</v>
      </c>
      <c r="K44" s="134">
        <v>22</v>
      </c>
      <c r="L44" s="134">
        <v>0</v>
      </c>
      <c r="M44" s="136">
        <f t="shared" ref="M44:M51" si="10">SUM(K44:L44)/SUM($K$11:$L$11)*50+50</f>
        <v>59.166666666666664</v>
      </c>
      <c r="N44" s="137">
        <v>2</v>
      </c>
      <c r="O44" s="134">
        <v>0</v>
      </c>
      <c r="P44" s="134">
        <v>0</v>
      </c>
      <c r="Q44" s="138">
        <f t="shared" ref="Q44:Q51" si="11">SUM(N44:P44)/SUM($N$11:$P$11)*50+50</f>
        <v>50.917431192660551</v>
      </c>
      <c r="R44" s="134">
        <v>5</v>
      </c>
      <c r="S44" s="139">
        <f t="shared" si="4"/>
        <v>75</v>
      </c>
      <c r="T44" s="134">
        <v>86</v>
      </c>
      <c r="U44" s="134">
        <v>0</v>
      </c>
      <c r="V44" s="140">
        <f t="shared" ref="V44:V51" si="12">(T44/$T$11*50+50)*0.5+(U44/$U$11*50+50)*0.5</f>
        <v>71.5</v>
      </c>
      <c r="W44" s="37">
        <f t="shared" ref="W44:W51" si="13">(J44*0.3)+(M44*0.2)+(Q44*0.15)+(S44*0.05)+(V44*0.3)</f>
        <v>60.557311648596055</v>
      </c>
      <c r="X44" s="37">
        <f>VLOOKUP(W44,'Grade Range'!$A$2:$B$11,2)</f>
        <v>5</v>
      </c>
      <c r="Y44" s="37" t="str">
        <f t="shared" si="7"/>
        <v>Failed</v>
      </c>
      <c r="Z44" s="37"/>
    </row>
    <row r="45" spans="1:26" ht="12" customHeight="1" x14ac:dyDescent="0.2">
      <c r="A45" s="126">
        <v>33</v>
      </c>
      <c r="B45" s="128" t="s">
        <v>21</v>
      </c>
      <c r="C45" s="147">
        <v>2022115106</v>
      </c>
      <c r="D45" s="148" t="s">
        <v>137</v>
      </c>
      <c r="E45" s="127"/>
      <c r="F45" s="130">
        <f t="shared" si="8"/>
        <v>5</v>
      </c>
      <c r="G45" s="134">
        <v>98</v>
      </c>
      <c r="H45" s="134">
        <v>0</v>
      </c>
      <c r="I45" s="134">
        <v>0</v>
      </c>
      <c r="J45" s="135">
        <f t="shared" si="9"/>
        <v>61.13636363636364</v>
      </c>
      <c r="K45" s="134">
        <v>60</v>
      </c>
      <c r="L45" s="134">
        <v>0</v>
      </c>
      <c r="M45" s="136">
        <f t="shared" si="10"/>
        <v>75</v>
      </c>
      <c r="N45" s="137">
        <v>2</v>
      </c>
      <c r="O45" s="134">
        <v>0</v>
      </c>
      <c r="P45" s="134">
        <v>0</v>
      </c>
      <c r="Q45" s="138">
        <f t="shared" si="11"/>
        <v>50.917431192660551</v>
      </c>
      <c r="R45" s="134">
        <v>6</v>
      </c>
      <c r="S45" s="139">
        <f t="shared" si="4"/>
        <v>80</v>
      </c>
      <c r="T45" s="134">
        <v>85</v>
      </c>
      <c r="U45" s="134">
        <v>0</v>
      </c>
      <c r="V45" s="140">
        <f t="shared" si="12"/>
        <v>71.25</v>
      </c>
      <c r="W45" s="37">
        <f t="shared" si="13"/>
        <v>66.353523769808177</v>
      </c>
      <c r="X45" s="37">
        <f>VLOOKUP(W45,'Grade Range'!$A$2:$B$11,2)</f>
        <v>5</v>
      </c>
      <c r="Y45" s="37" t="str">
        <f t="shared" si="7"/>
        <v>Failed</v>
      </c>
      <c r="Z45" s="37"/>
    </row>
    <row r="46" spans="1:26" ht="12" customHeight="1" x14ac:dyDescent="0.2">
      <c r="A46" s="126">
        <v>34</v>
      </c>
      <c r="B46" s="128" t="s">
        <v>21</v>
      </c>
      <c r="C46" s="147">
        <v>2022115113</v>
      </c>
      <c r="D46" s="148" t="s">
        <v>138</v>
      </c>
      <c r="E46" s="127"/>
      <c r="F46" s="130">
        <f t="shared" si="8"/>
        <v>5</v>
      </c>
      <c r="G46" s="134">
        <v>66</v>
      </c>
      <c r="H46" s="134">
        <v>0</v>
      </c>
      <c r="I46" s="134">
        <v>0</v>
      </c>
      <c r="J46" s="135">
        <f t="shared" si="9"/>
        <v>57.5</v>
      </c>
      <c r="K46" s="134">
        <v>43</v>
      </c>
      <c r="L46" s="134">
        <v>0</v>
      </c>
      <c r="M46" s="136">
        <f t="shared" si="10"/>
        <v>67.916666666666671</v>
      </c>
      <c r="N46" s="137">
        <v>2</v>
      </c>
      <c r="O46" s="134">
        <v>0</v>
      </c>
      <c r="P46" s="134">
        <v>0</v>
      </c>
      <c r="Q46" s="138">
        <f t="shared" si="11"/>
        <v>50.917431192660551</v>
      </c>
      <c r="R46" s="134">
        <v>5</v>
      </c>
      <c r="S46" s="139">
        <f t="shared" si="4"/>
        <v>75</v>
      </c>
      <c r="T46" s="134">
        <v>82</v>
      </c>
      <c r="U46" s="134">
        <v>0</v>
      </c>
      <c r="V46" s="140">
        <f t="shared" si="12"/>
        <v>70.5</v>
      </c>
      <c r="W46" s="37">
        <f t="shared" si="13"/>
        <v>63.370948012232418</v>
      </c>
      <c r="X46" s="37">
        <f>VLOOKUP(W46,'Grade Range'!$A$2:$B$11,2)</f>
        <v>5</v>
      </c>
      <c r="Y46" s="37" t="str">
        <f t="shared" si="7"/>
        <v>Failed</v>
      </c>
      <c r="Z46" s="37"/>
    </row>
    <row r="47" spans="1:26" ht="12" customHeight="1" x14ac:dyDescent="0.2">
      <c r="A47" s="126">
        <v>35</v>
      </c>
      <c r="B47" s="128" t="s">
        <v>21</v>
      </c>
      <c r="C47" s="147">
        <v>2022115061</v>
      </c>
      <c r="D47" s="148" t="s">
        <v>139</v>
      </c>
      <c r="E47" s="127"/>
      <c r="F47" s="130">
        <f t="shared" si="8"/>
        <v>5</v>
      </c>
      <c r="G47" s="134">
        <v>115</v>
      </c>
      <c r="H47" s="134">
        <v>0</v>
      </c>
      <c r="I47" s="134">
        <v>0</v>
      </c>
      <c r="J47" s="135">
        <f t="shared" si="9"/>
        <v>63.06818181818182</v>
      </c>
      <c r="K47" s="134">
        <v>54</v>
      </c>
      <c r="L47" s="134">
        <v>0</v>
      </c>
      <c r="M47" s="136">
        <f t="shared" si="10"/>
        <v>72.5</v>
      </c>
      <c r="N47" s="137">
        <v>2</v>
      </c>
      <c r="O47" s="134">
        <v>0</v>
      </c>
      <c r="P47" s="134">
        <v>0</v>
      </c>
      <c r="Q47" s="138">
        <f t="shared" si="11"/>
        <v>50.917431192660551</v>
      </c>
      <c r="R47" s="134">
        <v>7</v>
      </c>
      <c r="S47" s="139">
        <f t="shared" si="4"/>
        <v>85</v>
      </c>
      <c r="T47" s="134">
        <v>100</v>
      </c>
      <c r="U47" s="134">
        <v>0</v>
      </c>
      <c r="V47" s="140">
        <f t="shared" si="12"/>
        <v>75</v>
      </c>
      <c r="W47" s="37">
        <f t="shared" si="13"/>
        <v>67.80806922435363</v>
      </c>
      <c r="X47" s="37">
        <f>VLOOKUP(W47,'Grade Range'!$A$2:$B$11,2)</f>
        <v>5</v>
      </c>
      <c r="Y47" s="37" t="str">
        <f t="shared" si="7"/>
        <v>Failed</v>
      </c>
      <c r="Z47" s="37"/>
    </row>
    <row r="48" spans="1:26" ht="12" customHeight="1" x14ac:dyDescent="0.2">
      <c r="A48" s="126">
        <v>36</v>
      </c>
      <c r="B48" s="128" t="s">
        <v>21</v>
      </c>
      <c r="C48" s="147">
        <v>2022117311</v>
      </c>
      <c r="D48" s="148" t="s">
        <v>140</v>
      </c>
      <c r="E48" s="127"/>
      <c r="F48" s="130">
        <f t="shared" si="8"/>
        <v>5</v>
      </c>
      <c r="G48" s="134">
        <v>73</v>
      </c>
      <c r="H48" s="134">
        <v>0</v>
      </c>
      <c r="I48" s="134">
        <v>0</v>
      </c>
      <c r="J48" s="135">
        <f t="shared" si="9"/>
        <v>58.295454545454547</v>
      </c>
      <c r="K48" s="134">
        <v>36</v>
      </c>
      <c r="L48" s="134">
        <v>0</v>
      </c>
      <c r="M48" s="136">
        <f t="shared" si="10"/>
        <v>65</v>
      </c>
      <c r="N48" s="137">
        <v>2</v>
      </c>
      <c r="O48" s="134">
        <v>0</v>
      </c>
      <c r="P48" s="134">
        <v>0</v>
      </c>
      <c r="Q48" s="138">
        <f t="shared" si="11"/>
        <v>50.917431192660551</v>
      </c>
      <c r="R48" s="134">
        <v>5</v>
      </c>
      <c r="S48" s="139">
        <f t="shared" si="4"/>
        <v>75</v>
      </c>
      <c r="T48" s="134">
        <v>87</v>
      </c>
      <c r="U48" s="134">
        <v>0</v>
      </c>
      <c r="V48" s="140">
        <f t="shared" si="12"/>
        <v>71.75</v>
      </c>
      <c r="W48" s="37">
        <f t="shared" si="13"/>
        <v>63.401251042535442</v>
      </c>
      <c r="X48" s="37">
        <f>VLOOKUP(W48,'Grade Range'!$A$2:$B$11,2)</f>
        <v>5</v>
      </c>
      <c r="Y48" s="37" t="str">
        <f t="shared" si="7"/>
        <v>Failed</v>
      </c>
      <c r="Z48" s="37"/>
    </row>
    <row r="49" spans="1:26" ht="12" customHeight="1" x14ac:dyDescent="0.2">
      <c r="A49" s="126">
        <v>37</v>
      </c>
      <c r="B49" s="128" t="s">
        <v>21</v>
      </c>
      <c r="C49" s="147">
        <v>2022117359</v>
      </c>
      <c r="D49" s="148" t="s">
        <v>141</v>
      </c>
      <c r="E49" s="127"/>
      <c r="F49" s="130">
        <f t="shared" si="8"/>
        <v>5</v>
      </c>
      <c r="G49" s="134">
        <v>65</v>
      </c>
      <c r="H49" s="134">
        <v>0</v>
      </c>
      <c r="I49" s="134">
        <v>0</v>
      </c>
      <c r="J49" s="135">
        <f t="shared" si="9"/>
        <v>57.38636363636364</v>
      </c>
      <c r="K49" s="134">
        <v>33</v>
      </c>
      <c r="L49" s="134">
        <v>0</v>
      </c>
      <c r="M49" s="136">
        <f t="shared" si="10"/>
        <v>63.75</v>
      </c>
      <c r="N49" s="137">
        <v>2</v>
      </c>
      <c r="O49" s="134">
        <v>0</v>
      </c>
      <c r="P49" s="134">
        <v>0</v>
      </c>
      <c r="Q49" s="138">
        <f t="shared" si="11"/>
        <v>50.917431192660551</v>
      </c>
      <c r="R49" s="134">
        <v>10</v>
      </c>
      <c r="S49" s="139">
        <f t="shared" si="4"/>
        <v>100</v>
      </c>
      <c r="T49" s="134">
        <v>75</v>
      </c>
      <c r="U49" s="134">
        <v>0</v>
      </c>
      <c r="V49" s="140">
        <f t="shared" si="12"/>
        <v>68.75</v>
      </c>
      <c r="W49" s="37">
        <f t="shared" si="13"/>
        <v>63.22852376980817</v>
      </c>
      <c r="X49" s="37">
        <f>VLOOKUP(W49,'Grade Range'!$A$2:$B$11,2)</f>
        <v>5</v>
      </c>
      <c r="Y49" s="37" t="str">
        <f t="shared" si="7"/>
        <v>Failed</v>
      </c>
      <c r="Z49" s="37"/>
    </row>
    <row r="50" spans="1:26" ht="12" customHeight="1" x14ac:dyDescent="0.2">
      <c r="A50" s="126">
        <v>38</v>
      </c>
      <c r="B50" s="128" t="s">
        <v>21</v>
      </c>
      <c r="C50" s="147">
        <v>2022117488</v>
      </c>
      <c r="D50" s="148" t="s">
        <v>142</v>
      </c>
      <c r="E50" s="127"/>
      <c r="F50" s="130">
        <f t="shared" si="8"/>
        <v>5</v>
      </c>
      <c r="G50" s="134">
        <v>88</v>
      </c>
      <c r="H50" s="134">
        <v>0</v>
      </c>
      <c r="I50" s="134">
        <v>0</v>
      </c>
      <c r="J50" s="135">
        <f t="shared" si="9"/>
        <v>60</v>
      </c>
      <c r="K50" s="134">
        <v>36</v>
      </c>
      <c r="L50" s="134">
        <v>0</v>
      </c>
      <c r="M50" s="136">
        <f t="shared" si="10"/>
        <v>65</v>
      </c>
      <c r="N50" s="137">
        <v>2</v>
      </c>
      <c r="O50" s="134">
        <v>0</v>
      </c>
      <c r="P50" s="134">
        <v>0</v>
      </c>
      <c r="Q50" s="138">
        <f t="shared" si="11"/>
        <v>50.917431192660551</v>
      </c>
      <c r="R50" s="134">
        <v>5</v>
      </c>
      <c r="S50" s="139">
        <f t="shared" si="4"/>
        <v>75</v>
      </c>
      <c r="T50" s="134">
        <v>74</v>
      </c>
      <c r="U50" s="134">
        <v>0</v>
      </c>
      <c r="V50" s="140">
        <f t="shared" si="12"/>
        <v>68.5</v>
      </c>
      <c r="W50" s="37">
        <f t="shared" si="13"/>
        <v>62.937614678899081</v>
      </c>
      <c r="X50" s="37">
        <f>VLOOKUP(W50,'Grade Range'!$A$2:$B$11,2)</f>
        <v>5</v>
      </c>
      <c r="Y50" s="37" t="str">
        <f t="shared" si="7"/>
        <v>Failed</v>
      </c>
      <c r="Z50" s="37"/>
    </row>
    <row r="51" spans="1:26" ht="12" customHeight="1" x14ac:dyDescent="0.2">
      <c r="A51" s="126">
        <v>39</v>
      </c>
      <c r="B51" s="128" t="s">
        <v>21</v>
      </c>
      <c r="C51" s="147">
        <v>2022117326</v>
      </c>
      <c r="D51" s="148" t="s">
        <v>143</v>
      </c>
      <c r="E51" s="127"/>
      <c r="F51" s="130">
        <f t="shared" si="8"/>
        <v>5</v>
      </c>
      <c r="G51" s="134">
        <v>91</v>
      </c>
      <c r="H51" s="134">
        <v>0</v>
      </c>
      <c r="I51" s="134">
        <v>0</v>
      </c>
      <c r="J51" s="135">
        <f t="shared" si="9"/>
        <v>60.340909090909093</v>
      </c>
      <c r="K51" s="134">
        <v>39</v>
      </c>
      <c r="L51" s="134">
        <v>0</v>
      </c>
      <c r="M51" s="136">
        <f t="shared" si="10"/>
        <v>66.25</v>
      </c>
      <c r="N51" s="137">
        <v>2</v>
      </c>
      <c r="O51" s="134">
        <v>0</v>
      </c>
      <c r="P51" s="134">
        <v>0</v>
      </c>
      <c r="Q51" s="138">
        <f t="shared" si="11"/>
        <v>50.917431192660551</v>
      </c>
      <c r="R51" s="134">
        <v>9</v>
      </c>
      <c r="S51" s="139">
        <f t="shared" si="4"/>
        <v>95</v>
      </c>
      <c r="T51" s="134">
        <v>83</v>
      </c>
      <c r="U51" s="134">
        <v>0</v>
      </c>
      <c r="V51" s="140">
        <f t="shared" si="12"/>
        <v>70.75</v>
      </c>
      <c r="W51" s="37">
        <f t="shared" si="13"/>
        <v>64.964887406171812</v>
      </c>
      <c r="X51" s="37">
        <f>VLOOKUP(W51,'Grade Range'!$A$2:$B$11,2)</f>
        <v>5</v>
      </c>
      <c r="Y51" s="37" t="str">
        <f t="shared" si="7"/>
        <v>Failed</v>
      </c>
      <c r="Z51" s="37"/>
    </row>
    <row r="52" spans="1:26" ht="12" customHeight="1" x14ac:dyDescent="0.2"/>
    <row r="53" spans="1:26" ht="12" customHeight="1" x14ac:dyDescent="0.2">
      <c r="A53" s="1"/>
      <c r="B53" s="1"/>
      <c r="C53" s="144"/>
      <c r="D53" s="145"/>
      <c r="E53" s="55"/>
    </row>
    <row r="54" spans="1:26" ht="12" customHeight="1" x14ac:dyDescent="0.2">
      <c r="A54" s="1"/>
      <c r="B54" s="1"/>
      <c r="C54" s="144"/>
      <c r="D54" s="145"/>
      <c r="E54" s="55"/>
      <c r="F54" s="146"/>
      <c r="G54" s="57"/>
      <c r="H54" s="57"/>
      <c r="I54" s="57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87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56"/>
      <c r="L5" s="155"/>
      <c r="M5" s="155"/>
      <c r="N5" s="155"/>
      <c r="P5" s="13"/>
      <c r="Q5" s="13"/>
      <c r="R5" s="13"/>
      <c r="S5" s="13"/>
      <c r="T5" s="156"/>
      <c r="U5" s="156"/>
      <c r="V5" s="156"/>
      <c r="W5" s="156"/>
      <c r="X5" s="13"/>
      <c r="Y5" s="13"/>
      <c r="Z5" s="13"/>
      <c r="AA5" s="13"/>
      <c r="AB5" s="156"/>
      <c r="AC5" s="156"/>
      <c r="AD5" s="156"/>
      <c r="AE5" s="156"/>
      <c r="AF5" s="62"/>
      <c r="AG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57" t="s">
        <v>6</v>
      </c>
      <c r="D9" s="160" t="s">
        <v>7</v>
      </c>
      <c r="E9" s="52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15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5" t="s">
        <v>82</v>
      </c>
      <c r="AI9" s="153" t="s">
        <v>14</v>
      </c>
      <c r="AJ9" s="152"/>
      <c r="AK9" s="152"/>
      <c r="AL9" s="151"/>
    </row>
    <row r="10" spans="1:38" ht="12" customHeight="1" thickBot="1" x14ac:dyDescent="0.25">
      <c r="A10" s="18"/>
      <c r="B10" s="19"/>
      <c r="C10" s="158"/>
      <c r="D10" s="158"/>
      <c r="E10" s="50"/>
      <c r="F10" s="162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6"/>
      <c r="P10" s="108">
        <v>1</v>
      </c>
      <c r="Q10" s="109"/>
      <c r="R10" s="108">
        <v>1</v>
      </c>
      <c r="S10" s="110" t="s">
        <v>15</v>
      </c>
      <c r="T10" s="108">
        <v>1</v>
      </c>
      <c r="U10" s="110" t="s">
        <v>15</v>
      </c>
      <c r="V10" s="108">
        <v>1</v>
      </c>
      <c r="W10" s="110" t="s">
        <v>15</v>
      </c>
      <c r="X10" s="108">
        <v>1</v>
      </c>
      <c r="Y10" s="109"/>
      <c r="Z10" s="108">
        <v>1</v>
      </c>
      <c r="AA10" s="110" t="s">
        <v>15</v>
      </c>
      <c r="AB10" s="108">
        <v>1</v>
      </c>
      <c r="AC10" s="110" t="s">
        <v>15</v>
      </c>
      <c r="AD10" s="108">
        <v>1</v>
      </c>
      <c r="AE10" s="110" t="s">
        <v>15</v>
      </c>
      <c r="AF10" s="108">
        <v>1</v>
      </c>
      <c r="AG10" s="110" t="s">
        <v>15</v>
      </c>
      <c r="AH10" s="116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59"/>
      <c r="D11" s="159"/>
      <c r="E11" s="51"/>
      <c r="F11" s="163"/>
      <c r="G11" s="27">
        <v>100</v>
      </c>
      <c r="H11" s="82">
        <v>0.4</v>
      </c>
      <c r="I11" s="27">
        <v>100</v>
      </c>
      <c r="J11" s="83">
        <v>0.4</v>
      </c>
      <c r="K11" s="27">
        <v>100</v>
      </c>
      <c r="L11" s="84">
        <v>0.1</v>
      </c>
      <c r="M11" s="27">
        <v>100</v>
      </c>
      <c r="N11" s="85">
        <v>0.1</v>
      </c>
      <c r="O11" s="117"/>
      <c r="P11" s="27">
        <v>100</v>
      </c>
      <c r="Q11" s="111">
        <v>0.125</v>
      </c>
      <c r="R11" s="27">
        <v>100</v>
      </c>
      <c r="S11" s="105">
        <v>0.1</v>
      </c>
      <c r="T11" s="27">
        <v>100</v>
      </c>
      <c r="U11" s="112">
        <v>7.4999999999999997E-2</v>
      </c>
      <c r="V11" s="27">
        <v>100</v>
      </c>
      <c r="W11" s="107">
        <v>0.15</v>
      </c>
      <c r="X11" s="27">
        <v>100</v>
      </c>
      <c r="Y11" s="104">
        <v>0.15</v>
      </c>
      <c r="Z11" s="27">
        <v>100</v>
      </c>
      <c r="AA11" s="113">
        <v>7.4999999999999997E-2</v>
      </c>
      <c r="AB11" s="27">
        <v>100</v>
      </c>
      <c r="AC11" s="106">
        <v>0.1</v>
      </c>
      <c r="AD11" s="27">
        <v>100</v>
      </c>
      <c r="AE11" s="114">
        <v>0.125</v>
      </c>
      <c r="AF11" s="27">
        <v>100</v>
      </c>
      <c r="AG11" s="107">
        <v>0.1</v>
      </c>
      <c r="AH11" s="117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8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8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3" t="s">
        <v>44</v>
      </c>
      <c r="E13" s="58"/>
      <c r="F13" s="42">
        <f t="shared" ref="F13:F45" si="0">AJ13</f>
        <v>5</v>
      </c>
      <c r="G13" s="66"/>
      <c r="H13" s="67">
        <f t="shared" ref="H13:H45" si="1">SUM(G13:G13)/SUM($G$11:$G$11)*50+50</f>
        <v>50</v>
      </c>
      <c r="I13" s="68"/>
      <c r="J13" s="69">
        <f t="shared" ref="J13:J45" si="2">SUM(I13:I13)/SUM($I$11:$I$11)*50+50</f>
        <v>50</v>
      </c>
      <c r="K13" s="70"/>
      <c r="L13" s="71">
        <f t="shared" ref="L13:L45" si="3">SUM(K13:K13)/SUM($K$11:$K$11)*50+50</f>
        <v>50</v>
      </c>
      <c r="M13" s="72"/>
      <c r="N13" s="73">
        <f t="shared" ref="N13:N45" si="4">SUM(M13:M13)/SUM($M$11:$M$11)*50+50</f>
        <v>50</v>
      </c>
      <c r="O13" s="119">
        <f>($H13*$H$11)+($J13*$J$11)+($L13*$L$11)+($N13*$N$11)</f>
        <v>50</v>
      </c>
      <c r="P13" s="88"/>
      <c r="Q13" s="89">
        <f t="shared" ref="Q13:Q45" si="5">SUM(P13:P13)/SUM($G$11:$G$11)*50+50</f>
        <v>50</v>
      </c>
      <c r="R13" s="90"/>
      <c r="S13" s="91">
        <f t="shared" ref="S13:S45" si="6">SUM(R13:R13)/SUM($I$11:$I$11)*50+50</f>
        <v>50</v>
      </c>
      <c r="T13" s="92"/>
      <c r="U13" s="93">
        <f t="shared" ref="U13:U45" si="7">SUM(T13:T13)/SUM($K$11:$K$11)*50+50</f>
        <v>50</v>
      </c>
      <c r="V13" s="94"/>
      <c r="W13" s="95">
        <f t="shared" ref="W13:W45" si="8">SUM(V13:V13)/SUM($M$11:$M$11)*50+50</f>
        <v>50</v>
      </c>
      <c r="X13" s="88"/>
      <c r="Y13" s="89">
        <f t="shared" ref="Y13:Y45" si="9">SUM(X13:X13)/SUM($G$11:$G$11)*50+50</f>
        <v>50</v>
      </c>
      <c r="Z13" s="90"/>
      <c r="AA13" s="91">
        <f t="shared" ref="AA13:AA45" si="10">SUM(Z13:Z13)/SUM($I$11:$I$11)*50+50</f>
        <v>50</v>
      </c>
      <c r="AB13" s="92"/>
      <c r="AC13" s="93">
        <f t="shared" ref="AC13:AC45" si="11">SUM(AB13:AB13)/SUM($K$11:$K$11)*50+50</f>
        <v>50</v>
      </c>
      <c r="AD13" s="94"/>
      <c r="AE13" s="95">
        <f t="shared" ref="AE13:AE45" si="12">SUM(AD13:AD13)/SUM($M$11:$M$11)*50+50</f>
        <v>50</v>
      </c>
      <c r="AF13" s="94"/>
      <c r="AG13" s="95">
        <f t="shared" ref="AG13:AG45" si="13">SUM(AF13:AF13)/SUM($M$11:$M$11)*50+50</f>
        <v>50</v>
      </c>
      <c r="AH13" s="119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4" t="s">
        <v>45</v>
      </c>
      <c r="E14" s="58"/>
      <c r="F14" s="42">
        <f t="shared" si="0"/>
        <v>5</v>
      </c>
      <c r="G14" s="66"/>
      <c r="H14" s="67">
        <f t="shared" si="1"/>
        <v>50</v>
      </c>
      <c r="I14" s="68"/>
      <c r="J14" s="69">
        <f t="shared" si="2"/>
        <v>50</v>
      </c>
      <c r="K14" s="70"/>
      <c r="L14" s="71">
        <f t="shared" si="3"/>
        <v>50</v>
      </c>
      <c r="M14" s="72"/>
      <c r="N14" s="73">
        <f t="shared" si="4"/>
        <v>50</v>
      </c>
      <c r="O14" s="119">
        <f t="shared" ref="O14:O45" si="15">($H14*$H$11)+($J14*$J$11)+($L14*$L$11)+($N14*$N$11)</f>
        <v>50</v>
      </c>
      <c r="P14" s="88"/>
      <c r="Q14" s="89">
        <f t="shared" si="5"/>
        <v>50</v>
      </c>
      <c r="R14" s="90"/>
      <c r="S14" s="91">
        <f t="shared" si="6"/>
        <v>50</v>
      </c>
      <c r="T14" s="92"/>
      <c r="U14" s="93">
        <f t="shared" si="7"/>
        <v>50</v>
      </c>
      <c r="V14" s="94"/>
      <c r="W14" s="95">
        <f t="shared" si="8"/>
        <v>50</v>
      </c>
      <c r="X14" s="88"/>
      <c r="Y14" s="89">
        <f t="shared" si="9"/>
        <v>50</v>
      </c>
      <c r="Z14" s="90"/>
      <c r="AA14" s="91">
        <f t="shared" si="10"/>
        <v>50</v>
      </c>
      <c r="AB14" s="92"/>
      <c r="AC14" s="93">
        <f t="shared" si="11"/>
        <v>50</v>
      </c>
      <c r="AD14" s="94"/>
      <c r="AE14" s="95">
        <f t="shared" si="12"/>
        <v>50</v>
      </c>
      <c r="AF14" s="94"/>
      <c r="AG14" s="95">
        <f t="shared" si="13"/>
        <v>50</v>
      </c>
      <c r="AH14" s="119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4" t="s">
        <v>46</v>
      </c>
      <c r="E15" s="58"/>
      <c r="F15" s="42">
        <f t="shared" si="0"/>
        <v>5</v>
      </c>
      <c r="G15" s="66"/>
      <c r="H15" s="67">
        <f t="shared" si="1"/>
        <v>50</v>
      </c>
      <c r="I15" s="68"/>
      <c r="J15" s="69">
        <f t="shared" si="2"/>
        <v>50</v>
      </c>
      <c r="K15" s="70"/>
      <c r="L15" s="71">
        <f t="shared" si="3"/>
        <v>50</v>
      </c>
      <c r="M15" s="72"/>
      <c r="N15" s="73">
        <f t="shared" si="4"/>
        <v>50</v>
      </c>
      <c r="O15" s="119">
        <f t="shared" si="15"/>
        <v>50</v>
      </c>
      <c r="P15" s="88"/>
      <c r="Q15" s="89">
        <f t="shared" si="5"/>
        <v>50</v>
      </c>
      <c r="R15" s="90"/>
      <c r="S15" s="91">
        <f t="shared" si="6"/>
        <v>50</v>
      </c>
      <c r="T15" s="92"/>
      <c r="U15" s="93">
        <f t="shared" si="7"/>
        <v>50</v>
      </c>
      <c r="V15" s="94"/>
      <c r="W15" s="95">
        <f t="shared" si="8"/>
        <v>50</v>
      </c>
      <c r="X15" s="88"/>
      <c r="Y15" s="89">
        <f t="shared" si="9"/>
        <v>50</v>
      </c>
      <c r="Z15" s="90"/>
      <c r="AA15" s="91">
        <f t="shared" si="10"/>
        <v>50</v>
      </c>
      <c r="AB15" s="92"/>
      <c r="AC15" s="93">
        <f t="shared" si="11"/>
        <v>50</v>
      </c>
      <c r="AD15" s="94"/>
      <c r="AE15" s="95">
        <f t="shared" si="12"/>
        <v>50</v>
      </c>
      <c r="AF15" s="94"/>
      <c r="AG15" s="95">
        <f t="shared" si="13"/>
        <v>50</v>
      </c>
      <c r="AH15" s="119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4" t="s">
        <v>47</v>
      </c>
      <c r="E16" s="58"/>
      <c r="F16" s="42">
        <f t="shared" si="0"/>
        <v>5</v>
      </c>
      <c r="G16" s="66"/>
      <c r="H16" s="67">
        <f t="shared" si="1"/>
        <v>50</v>
      </c>
      <c r="I16" s="68"/>
      <c r="J16" s="69">
        <f t="shared" si="2"/>
        <v>50</v>
      </c>
      <c r="K16" s="70"/>
      <c r="L16" s="71">
        <f t="shared" si="3"/>
        <v>50</v>
      </c>
      <c r="M16" s="72"/>
      <c r="N16" s="73">
        <f t="shared" si="4"/>
        <v>50</v>
      </c>
      <c r="O16" s="119">
        <f t="shared" si="15"/>
        <v>50</v>
      </c>
      <c r="P16" s="88"/>
      <c r="Q16" s="89">
        <f t="shared" si="5"/>
        <v>50</v>
      </c>
      <c r="R16" s="90"/>
      <c r="S16" s="91">
        <f t="shared" si="6"/>
        <v>50</v>
      </c>
      <c r="T16" s="92"/>
      <c r="U16" s="93">
        <f t="shared" si="7"/>
        <v>50</v>
      </c>
      <c r="V16" s="94"/>
      <c r="W16" s="95">
        <f t="shared" si="8"/>
        <v>50</v>
      </c>
      <c r="X16" s="88"/>
      <c r="Y16" s="89">
        <f t="shared" si="9"/>
        <v>50</v>
      </c>
      <c r="Z16" s="90"/>
      <c r="AA16" s="91">
        <f t="shared" si="10"/>
        <v>50</v>
      </c>
      <c r="AB16" s="92"/>
      <c r="AC16" s="93">
        <f t="shared" si="11"/>
        <v>50</v>
      </c>
      <c r="AD16" s="94"/>
      <c r="AE16" s="95">
        <f t="shared" si="12"/>
        <v>50</v>
      </c>
      <c r="AF16" s="94"/>
      <c r="AG16" s="95">
        <f t="shared" si="13"/>
        <v>50</v>
      </c>
      <c r="AH16" s="119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4" t="s">
        <v>48</v>
      </c>
      <c r="E17" s="58"/>
      <c r="F17" s="42">
        <f t="shared" si="0"/>
        <v>5</v>
      </c>
      <c r="G17" s="66"/>
      <c r="H17" s="67">
        <f t="shared" si="1"/>
        <v>50</v>
      </c>
      <c r="I17" s="68"/>
      <c r="J17" s="69">
        <f t="shared" si="2"/>
        <v>50</v>
      </c>
      <c r="K17" s="70"/>
      <c r="L17" s="71">
        <f t="shared" si="3"/>
        <v>50</v>
      </c>
      <c r="M17" s="72"/>
      <c r="N17" s="73">
        <f t="shared" si="4"/>
        <v>50</v>
      </c>
      <c r="O17" s="119">
        <f t="shared" si="15"/>
        <v>50</v>
      </c>
      <c r="P17" s="88"/>
      <c r="Q17" s="89">
        <f t="shared" si="5"/>
        <v>50</v>
      </c>
      <c r="R17" s="90"/>
      <c r="S17" s="91">
        <f t="shared" si="6"/>
        <v>50</v>
      </c>
      <c r="T17" s="92"/>
      <c r="U17" s="93">
        <f t="shared" si="7"/>
        <v>50</v>
      </c>
      <c r="V17" s="94"/>
      <c r="W17" s="95">
        <f t="shared" si="8"/>
        <v>50</v>
      </c>
      <c r="X17" s="88"/>
      <c r="Y17" s="89">
        <f t="shared" si="9"/>
        <v>50</v>
      </c>
      <c r="Z17" s="90"/>
      <c r="AA17" s="91">
        <f t="shared" si="10"/>
        <v>50</v>
      </c>
      <c r="AB17" s="92"/>
      <c r="AC17" s="93">
        <f t="shared" si="11"/>
        <v>50</v>
      </c>
      <c r="AD17" s="94"/>
      <c r="AE17" s="95">
        <f t="shared" si="12"/>
        <v>50</v>
      </c>
      <c r="AF17" s="94"/>
      <c r="AG17" s="95">
        <f t="shared" si="13"/>
        <v>50</v>
      </c>
      <c r="AH17" s="119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4" t="s">
        <v>49</v>
      </c>
      <c r="E18" s="58"/>
      <c r="F18" s="42">
        <f t="shared" si="0"/>
        <v>5</v>
      </c>
      <c r="G18" s="66"/>
      <c r="H18" s="67">
        <f t="shared" si="1"/>
        <v>50</v>
      </c>
      <c r="I18" s="68"/>
      <c r="J18" s="69">
        <f t="shared" si="2"/>
        <v>50</v>
      </c>
      <c r="K18" s="70"/>
      <c r="L18" s="71">
        <f t="shared" si="3"/>
        <v>50</v>
      </c>
      <c r="M18" s="72"/>
      <c r="N18" s="73">
        <f t="shared" si="4"/>
        <v>50</v>
      </c>
      <c r="O18" s="119">
        <f t="shared" si="15"/>
        <v>50</v>
      </c>
      <c r="P18" s="88"/>
      <c r="Q18" s="89">
        <f t="shared" si="5"/>
        <v>50</v>
      </c>
      <c r="R18" s="90"/>
      <c r="S18" s="91">
        <f t="shared" si="6"/>
        <v>50</v>
      </c>
      <c r="T18" s="92"/>
      <c r="U18" s="93">
        <f t="shared" si="7"/>
        <v>50</v>
      </c>
      <c r="V18" s="94"/>
      <c r="W18" s="95">
        <f t="shared" si="8"/>
        <v>50</v>
      </c>
      <c r="X18" s="88"/>
      <c r="Y18" s="89">
        <f t="shared" si="9"/>
        <v>50</v>
      </c>
      <c r="Z18" s="90"/>
      <c r="AA18" s="91">
        <f t="shared" si="10"/>
        <v>50</v>
      </c>
      <c r="AB18" s="92"/>
      <c r="AC18" s="93">
        <f t="shared" si="11"/>
        <v>50</v>
      </c>
      <c r="AD18" s="94"/>
      <c r="AE18" s="95">
        <f t="shared" si="12"/>
        <v>50</v>
      </c>
      <c r="AF18" s="94"/>
      <c r="AG18" s="95">
        <f t="shared" si="13"/>
        <v>50</v>
      </c>
      <c r="AH18" s="119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4" t="s">
        <v>50</v>
      </c>
      <c r="E19" s="58"/>
      <c r="F19" s="42">
        <f t="shared" si="0"/>
        <v>5</v>
      </c>
      <c r="G19" s="66"/>
      <c r="H19" s="67">
        <f t="shared" si="1"/>
        <v>50</v>
      </c>
      <c r="I19" s="68"/>
      <c r="J19" s="69">
        <f t="shared" si="2"/>
        <v>50</v>
      </c>
      <c r="K19" s="70"/>
      <c r="L19" s="71">
        <f t="shared" si="3"/>
        <v>50</v>
      </c>
      <c r="M19" s="72"/>
      <c r="N19" s="73">
        <f t="shared" si="4"/>
        <v>50</v>
      </c>
      <c r="O19" s="119">
        <f t="shared" si="15"/>
        <v>50</v>
      </c>
      <c r="P19" s="88"/>
      <c r="Q19" s="89">
        <f t="shared" si="5"/>
        <v>50</v>
      </c>
      <c r="R19" s="90"/>
      <c r="S19" s="91">
        <f t="shared" si="6"/>
        <v>50</v>
      </c>
      <c r="T19" s="92"/>
      <c r="U19" s="93">
        <f t="shared" si="7"/>
        <v>50</v>
      </c>
      <c r="V19" s="94"/>
      <c r="W19" s="95">
        <f t="shared" si="8"/>
        <v>50</v>
      </c>
      <c r="X19" s="88"/>
      <c r="Y19" s="89">
        <f t="shared" si="9"/>
        <v>50</v>
      </c>
      <c r="Z19" s="90"/>
      <c r="AA19" s="91">
        <f t="shared" si="10"/>
        <v>50</v>
      </c>
      <c r="AB19" s="92"/>
      <c r="AC19" s="93">
        <f t="shared" si="11"/>
        <v>50</v>
      </c>
      <c r="AD19" s="94"/>
      <c r="AE19" s="95">
        <f t="shared" si="12"/>
        <v>50</v>
      </c>
      <c r="AF19" s="94"/>
      <c r="AG19" s="95">
        <f t="shared" si="13"/>
        <v>50</v>
      </c>
      <c r="AH19" s="119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4" t="s">
        <v>51</v>
      </c>
      <c r="E20" s="58"/>
      <c r="F20" s="42">
        <f t="shared" si="0"/>
        <v>5</v>
      </c>
      <c r="G20" s="66"/>
      <c r="H20" s="67">
        <f t="shared" si="1"/>
        <v>50</v>
      </c>
      <c r="I20" s="68"/>
      <c r="J20" s="69">
        <f t="shared" si="2"/>
        <v>50</v>
      </c>
      <c r="K20" s="70"/>
      <c r="L20" s="71">
        <f t="shared" si="3"/>
        <v>50</v>
      </c>
      <c r="M20" s="72"/>
      <c r="N20" s="73">
        <f t="shared" si="4"/>
        <v>50</v>
      </c>
      <c r="O20" s="119">
        <f t="shared" si="15"/>
        <v>50</v>
      </c>
      <c r="P20" s="88"/>
      <c r="Q20" s="89">
        <f t="shared" si="5"/>
        <v>50</v>
      </c>
      <c r="R20" s="90"/>
      <c r="S20" s="91">
        <f t="shared" si="6"/>
        <v>50</v>
      </c>
      <c r="T20" s="92"/>
      <c r="U20" s="93">
        <f t="shared" si="7"/>
        <v>50</v>
      </c>
      <c r="V20" s="94"/>
      <c r="W20" s="95">
        <f t="shared" si="8"/>
        <v>50</v>
      </c>
      <c r="X20" s="88"/>
      <c r="Y20" s="89">
        <f t="shared" si="9"/>
        <v>50</v>
      </c>
      <c r="Z20" s="90"/>
      <c r="AA20" s="91">
        <f t="shared" si="10"/>
        <v>50</v>
      </c>
      <c r="AB20" s="92"/>
      <c r="AC20" s="93">
        <f t="shared" si="11"/>
        <v>50</v>
      </c>
      <c r="AD20" s="94"/>
      <c r="AE20" s="95">
        <f t="shared" si="12"/>
        <v>50</v>
      </c>
      <c r="AF20" s="94"/>
      <c r="AG20" s="95">
        <f t="shared" si="13"/>
        <v>50</v>
      </c>
      <c r="AH20" s="119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4" t="s">
        <v>52</v>
      </c>
      <c r="E21" s="58"/>
      <c r="F21" s="42">
        <f t="shared" si="0"/>
        <v>5</v>
      </c>
      <c r="G21" s="66"/>
      <c r="H21" s="67">
        <f t="shared" si="1"/>
        <v>50</v>
      </c>
      <c r="I21" s="68"/>
      <c r="J21" s="69">
        <f t="shared" si="2"/>
        <v>50</v>
      </c>
      <c r="K21" s="70"/>
      <c r="L21" s="71">
        <f t="shared" si="3"/>
        <v>50</v>
      </c>
      <c r="M21" s="72"/>
      <c r="N21" s="73">
        <f t="shared" si="4"/>
        <v>50</v>
      </c>
      <c r="O21" s="119">
        <f t="shared" si="15"/>
        <v>50</v>
      </c>
      <c r="P21" s="88"/>
      <c r="Q21" s="89">
        <f t="shared" si="5"/>
        <v>50</v>
      </c>
      <c r="R21" s="90"/>
      <c r="S21" s="91">
        <f t="shared" si="6"/>
        <v>50</v>
      </c>
      <c r="T21" s="92"/>
      <c r="U21" s="93">
        <f t="shared" si="7"/>
        <v>50</v>
      </c>
      <c r="V21" s="94"/>
      <c r="W21" s="95">
        <f t="shared" si="8"/>
        <v>50</v>
      </c>
      <c r="X21" s="88"/>
      <c r="Y21" s="89">
        <f t="shared" si="9"/>
        <v>50</v>
      </c>
      <c r="Z21" s="90"/>
      <c r="AA21" s="91">
        <f t="shared" si="10"/>
        <v>50</v>
      </c>
      <c r="AB21" s="92"/>
      <c r="AC21" s="93">
        <f t="shared" si="11"/>
        <v>50</v>
      </c>
      <c r="AD21" s="94"/>
      <c r="AE21" s="95">
        <f t="shared" si="12"/>
        <v>50</v>
      </c>
      <c r="AF21" s="94"/>
      <c r="AG21" s="95">
        <f t="shared" si="13"/>
        <v>50</v>
      </c>
      <c r="AH21" s="119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4" t="s">
        <v>53</v>
      </c>
      <c r="E22" s="58"/>
      <c r="F22" s="42">
        <f t="shared" si="0"/>
        <v>5</v>
      </c>
      <c r="G22" s="66"/>
      <c r="H22" s="67">
        <f t="shared" si="1"/>
        <v>50</v>
      </c>
      <c r="I22" s="68"/>
      <c r="J22" s="69">
        <f t="shared" si="2"/>
        <v>50</v>
      </c>
      <c r="K22" s="70"/>
      <c r="L22" s="71">
        <f t="shared" si="3"/>
        <v>50</v>
      </c>
      <c r="M22" s="72"/>
      <c r="N22" s="73">
        <f t="shared" si="4"/>
        <v>50</v>
      </c>
      <c r="O22" s="119">
        <f t="shared" si="15"/>
        <v>50</v>
      </c>
      <c r="P22" s="88"/>
      <c r="Q22" s="89">
        <f t="shared" si="5"/>
        <v>50</v>
      </c>
      <c r="R22" s="90"/>
      <c r="S22" s="91">
        <f t="shared" si="6"/>
        <v>50</v>
      </c>
      <c r="T22" s="92"/>
      <c r="U22" s="93">
        <f t="shared" si="7"/>
        <v>50</v>
      </c>
      <c r="V22" s="94"/>
      <c r="W22" s="95">
        <f t="shared" si="8"/>
        <v>50</v>
      </c>
      <c r="X22" s="88"/>
      <c r="Y22" s="89">
        <f t="shared" si="9"/>
        <v>50</v>
      </c>
      <c r="Z22" s="90"/>
      <c r="AA22" s="91">
        <f t="shared" si="10"/>
        <v>50</v>
      </c>
      <c r="AB22" s="92"/>
      <c r="AC22" s="93">
        <f t="shared" si="11"/>
        <v>50</v>
      </c>
      <c r="AD22" s="94"/>
      <c r="AE22" s="95">
        <f t="shared" si="12"/>
        <v>50</v>
      </c>
      <c r="AF22" s="94"/>
      <c r="AG22" s="95">
        <f t="shared" si="13"/>
        <v>50</v>
      </c>
      <c r="AH22" s="119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4" t="s">
        <v>54</v>
      </c>
      <c r="E23" s="58"/>
      <c r="F23" s="42">
        <f t="shared" si="0"/>
        <v>5</v>
      </c>
      <c r="G23" s="66"/>
      <c r="H23" s="67">
        <f t="shared" si="1"/>
        <v>50</v>
      </c>
      <c r="I23" s="68"/>
      <c r="J23" s="69">
        <f t="shared" si="2"/>
        <v>50</v>
      </c>
      <c r="K23" s="70"/>
      <c r="L23" s="71">
        <f t="shared" si="3"/>
        <v>50</v>
      </c>
      <c r="M23" s="72"/>
      <c r="N23" s="73">
        <f t="shared" si="4"/>
        <v>50</v>
      </c>
      <c r="O23" s="119">
        <f t="shared" si="15"/>
        <v>50</v>
      </c>
      <c r="P23" s="88"/>
      <c r="Q23" s="89">
        <f t="shared" si="5"/>
        <v>50</v>
      </c>
      <c r="R23" s="90"/>
      <c r="S23" s="91">
        <f t="shared" si="6"/>
        <v>50</v>
      </c>
      <c r="T23" s="92"/>
      <c r="U23" s="93">
        <f t="shared" si="7"/>
        <v>50</v>
      </c>
      <c r="V23" s="94"/>
      <c r="W23" s="95">
        <f t="shared" si="8"/>
        <v>50</v>
      </c>
      <c r="X23" s="88"/>
      <c r="Y23" s="89">
        <f t="shared" si="9"/>
        <v>50</v>
      </c>
      <c r="Z23" s="90"/>
      <c r="AA23" s="91">
        <f t="shared" si="10"/>
        <v>50</v>
      </c>
      <c r="AB23" s="92"/>
      <c r="AC23" s="93">
        <f t="shared" si="11"/>
        <v>50</v>
      </c>
      <c r="AD23" s="94"/>
      <c r="AE23" s="95">
        <f t="shared" si="12"/>
        <v>50</v>
      </c>
      <c r="AF23" s="94"/>
      <c r="AG23" s="95">
        <f t="shared" si="13"/>
        <v>50</v>
      </c>
      <c r="AH23" s="119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4" t="s">
        <v>55</v>
      </c>
      <c r="E24" s="58"/>
      <c r="F24" s="42">
        <f t="shared" si="0"/>
        <v>5</v>
      </c>
      <c r="G24" s="66"/>
      <c r="H24" s="67">
        <f t="shared" si="1"/>
        <v>50</v>
      </c>
      <c r="I24" s="68"/>
      <c r="J24" s="69">
        <f t="shared" si="2"/>
        <v>50</v>
      </c>
      <c r="K24" s="70"/>
      <c r="L24" s="71">
        <f t="shared" si="3"/>
        <v>50</v>
      </c>
      <c r="M24" s="72"/>
      <c r="N24" s="73">
        <f t="shared" ref="N24:N25" si="18">SUM(M24:M24)/SUM($M$11:$M$11)*50+50</f>
        <v>50</v>
      </c>
      <c r="O24" s="119">
        <f t="shared" si="15"/>
        <v>50</v>
      </c>
      <c r="P24" s="88"/>
      <c r="Q24" s="89">
        <f t="shared" si="5"/>
        <v>50</v>
      </c>
      <c r="R24" s="90"/>
      <c r="S24" s="91">
        <f t="shared" si="6"/>
        <v>50</v>
      </c>
      <c r="T24" s="92"/>
      <c r="U24" s="93">
        <f t="shared" si="7"/>
        <v>50</v>
      </c>
      <c r="V24" s="94"/>
      <c r="W24" s="95">
        <f t="shared" si="8"/>
        <v>50</v>
      </c>
      <c r="X24" s="88"/>
      <c r="Y24" s="89">
        <f t="shared" si="9"/>
        <v>50</v>
      </c>
      <c r="Z24" s="90"/>
      <c r="AA24" s="91">
        <f t="shared" si="10"/>
        <v>50</v>
      </c>
      <c r="AB24" s="92"/>
      <c r="AC24" s="93">
        <f t="shared" si="11"/>
        <v>50</v>
      </c>
      <c r="AD24" s="94"/>
      <c r="AE24" s="95">
        <f t="shared" si="12"/>
        <v>50</v>
      </c>
      <c r="AF24" s="94"/>
      <c r="AG24" s="95">
        <f t="shared" si="13"/>
        <v>50</v>
      </c>
      <c r="AH24" s="119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4" t="s">
        <v>56</v>
      </c>
      <c r="E25" s="58"/>
      <c r="F25" s="42">
        <f t="shared" si="0"/>
        <v>5</v>
      </c>
      <c r="G25" s="66"/>
      <c r="H25" s="67">
        <f t="shared" si="1"/>
        <v>50</v>
      </c>
      <c r="I25" s="68"/>
      <c r="J25" s="69">
        <f t="shared" si="2"/>
        <v>50</v>
      </c>
      <c r="K25" s="70"/>
      <c r="L25" s="71">
        <f t="shared" si="3"/>
        <v>50</v>
      </c>
      <c r="M25" s="72"/>
      <c r="N25" s="73">
        <f t="shared" si="18"/>
        <v>50</v>
      </c>
      <c r="O25" s="119">
        <f t="shared" si="15"/>
        <v>50</v>
      </c>
      <c r="P25" s="88"/>
      <c r="Q25" s="89">
        <f t="shared" si="5"/>
        <v>50</v>
      </c>
      <c r="R25" s="90"/>
      <c r="S25" s="91">
        <f t="shared" si="6"/>
        <v>50</v>
      </c>
      <c r="T25" s="92"/>
      <c r="U25" s="93">
        <f t="shared" si="7"/>
        <v>50</v>
      </c>
      <c r="V25" s="94"/>
      <c r="W25" s="95">
        <f t="shared" si="8"/>
        <v>50</v>
      </c>
      <c r="X25" s="88"/>
      <c r="Y25" s="89">
        <f t="shared" si="9"/>
        <v>50</v>
      </c>
      <c r="Z25" s="90"/>
      <c r="AA25" s="91">
        <f t="shared" si="10"/>
        <v>50</v>
      </c>
      <c r="AB25" s="92"/>
      <c r="AC25" s="93">
        <f t="shared" si="11"/>
        <v>50</v>
      </c>
      <c r="AD25" s="94"/>
      <c r="AE25" s="95">
        <f t="shared" si="12"/>
        <v>50</v>
      </c>
      <c r="AF25" s="94"/>
      <c r="AG25" s="95">
        <f t="shared" si="13"/>
        <v>50</v>
      </c>
      <c r="AH25" s="119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4" t="s">
        <v>57</v>
      </c>
      <c r="E26" s="58"/>
      <c r="F26" s="42">
        <f t="shared" si="0"/>
        <v>5</v>
      </c>
      <c r="G26" s="66"/>
      <c r="H26" s="67">
        <f t="shared" si="1"/>
        <v>50</v>
      </c>
      <c r="I26" s="68"/>
      <c r="J26" s="69">
        <f t="shared" si="2"/>
        <v>50</v>
      </c>
      <c r="K26" s="70"/>
      <c r="L26" s="71">
        <f t="shared" si="3"/>
        <v>50</v>
      </c>
      <c r="M26" s="72"/>
      <c r="N26" s="73">
        <f t="shared" si="4"/>
        <v>50</v>
      </c>
      <c r="O26" s="119">
        <f t="shared" si="15"/>
        <v>50</v>
      </c>
      <c r="P26" s="88"/>
      <c r="Q26" s="89">
        <f t="shared" si="5"/>
        <v>50</v>
      </c>
      <c r="R26" s="90"/>
      <c r="S26" s="91">
        <f t="shared" si="6"/>
        <v>50</v>
      </c>
      <c r="T26" s="92"/>
      <c r="U26" s="93">
        <f t="shared" si="7"/>
        <v>50</v>
      </c>
      <c r="V26" s="94"/>
      <c r="W26" s="95">
        <f t="shared" si="8"/>
        <v>50</v>
      </c>
      <c r="X26" s="88"/>
      <c r="Y26" s="89">
        <f t="shared" si="9"/>
        <v>50</v>
      </c>
      <c r="Z26" s="90"/>
      <c r="AA26" s="91">
        <f t="shared" si="10"/>
        <v>50</v>
      </c>
      <c r="AB26" s="92"/>
      <c r="AC26" s="93">
        <f t="shared" si="11"/>
        <v>50</v>
      </c>
      <c r="AD26" s="94"/>
      <c r="AE26" s="95">
        <f t="shared" si="12"/>
        <v>50</v>
      </c>
      <c r="AF26" s="94"/>
      <c r="AG26" s="95">
        <f t="shared" si="13"/>
        <v>50</v>
      </c>
      <c r="AH26" s="119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4" t="s">
        <v>58</v>
      </c>
      <c r="E27" s="58"/>
      <c r="F27" s="42">
        <f t="shared" si="0"/>
        <v>5</v>
      </c>
      <c r="G27" s="66"/>
      <c r="H27" s="67">
        <f t="shared" si="1"/>
        <v>50</v>
      </c>
      <c r="I27" s="68"/>
      <c r="J27" s="69">
        <f t="shared" si="2"/>
        <v>50</v>
      </c>
      <c r="K27" s="70"/>
      <c r="L27" s="71">
        <f t="shared" si="3"/>
        <v>50</v>
      </c>
      <c r="M27" s="72"/>
      <c r="N27" s="73">
        <f t="shared" si="4"/>
        <v>50</v>
      </c>
      <c r="O27" s="119">
        <f t="shared" si="15"/>
        <v>50</v>
      </c>
      <c r="P27" s="88"/>
      <c r="Q27" s="89">
        <f t="shared" si="5"/>
        <v>50</v>
      </c>
      <c r="R27" s="90"/>
      <c r="S27" s="91">
        <f t="shared" si="6"/>
        <v>50</v>
      </c>
      <c r="T27" s="92"/>
      <c r="U27" s="93">
        <f t="shared" si="7"/>
        <v>50</v>
      </c>
      <c r="V27" s="94"/>
      <c r="W27" s="95">
        <f t="shared" si="8"/>
        <v>50</v>
      </c>
      <c r="X27" s="88"/>
      <c r="Y27" s="89">
        <f t="shared" si="9"/>
        <v>50</v>
      </c>
      <c r="Z27" s="90"/>
      <c r="AA27" s="91">
        <f t="shared" si="10"/>
        <v>50</v>
      </c>
      <c r="AB27" s="92"/>
      <c r="AC27" s="93">
        <f t="shared" si="11"/>
        <v>50</v>
      </c>
      <c r="AD27" s="94"/>
      <c r="AE27" s="95">
        <f t="shared" si="12"/>
        <v>50</v>
      </c>
      <c r="AF27" s="94"/>
      <c r="AG27" s="95">
        <f t="shared" si="13"/>
        <v>50</v>
      </c>
      <c r="AH27" s="119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4" t="s">
        <v>59</v>
      </c>
      <c r="E28" s="58"/>
      <c r="F28" s="42">
        <f t="shared" si="0"/>
        <v>5</v>
      </c>
      <c r="G28" s="66"/>
      <c r="H28" s="67">
        <f t="shared" si="1"/>
        <v>50</v>
      </c>
      <c r="I28" s="68"/>
      <c r="J28" s="69">
        <f t="shared" si="2"/>
        <v>50</v>
      </c>
      <c r="K28" s="70"/>
      <c r="L28" s="71">
        <f t="shared" si="3"/>
        <v>50</v>
      </c>
      <c r="M28" s="72"/>
      <c r="N28" s="73">
        <f t="shared" si="4"/>
        <v>50</v>
      </c>
      <c r="O28" s="119">
        <f t="shared" si="15"/>
        <v>50</v>
      </c>
      <c r="P28" s="88"/>
      <c r="Q28" s="89">
        <f t="shared" si="5"/>
        <v>50</v>
      </c>
      <c r="R28" s="90"/>
      <c r="S28" s="91">
        <f t="shared" si="6"/>
        <v>50</v>
      </c>
      <c r="T28" s="92"/>
      <c r="U28" s="93">
        <f t="shared" si="7"/>
        <v>50</v>
      </c>
      <c r="V28" s="94"/>
      <c r="W28" s="95">
        <f t="shared" si="8"/>
        <v>50</v>
      </c>
      <c r="X28" s="88"/>
      <c r="Y28" s="89">
        <f t="shared" si="9"/>
        <v>50</v>
      </c>
      <c r="Z28" s="90"/>
      <c r="AA28" s="91">
        <f t="shared" si="10"/>
        <v>50</v>
      </c>
      <c r="AB28" s="92"/>
      <c r="AC28" s="93">
        <f t="shared" si="11"/>
        <v>50</v>
      </c>
      <c r="AD28" s="94"/>
      <c r="AE28" s="95">
        <f t="shared" si="12"/>
        <v>50</v>
      </c>
      <c r="AF28" s="94"/>
      <c r="AG28" s="95">
        <f t="shared" si="13"/>
        <v>50</v>
      </c>
      <c r="AH28" s="119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4" t="s">
        <v>60</v>
      </c>
      <c r="E29" s="58"/>
      <c r="F29" s="42">
        <f t="shared" si="0"/>
        <v>5</v>
      </c>
      <c r="G29" s="66"/>
      <c r="H29" s="67">
        <f t="shared" si="1"/>
        <v>50</v>
      </c>
      <c r="I29" s="68"/>
      <c r="J29" s="69">
        <f t="shared" si="2"/>
        <v>50</v>
      </c>
      <c r="K29" s="70"/>
      <c r="L29" s="71">
        <f t="shared" si="3"/>
        <v>50</v>
      </c>
      <c r="M29" s="72"/>
      <c r="N29" s="73">
        <f t="shared" si="4"/>
        <v>50</v>
      </c>
      <c r="O29" s="119">
        <f t="shared" si="15"/>
        <v>50</v>
      </c>
      <c r="P29" s="88"/>
      <c r="Q29" s="89">
        <f t="shared" si="5"/>
        <v>50</v>
      </c>
      <c r="R29" s="90"/>
      <c r="S29" s="91">
        <f t="shared" si="6"/>
        <v>50</v>
      </c>
      <c r="T29" s="92"/>
      <c r="U29" s="93">
        <f t="shared" si="7"/>
        <v>50</v>
      </c>
      <c r="V29" s="94"/>
      <c r="W29" s="95">
        <f t="shared" si="8"/>
        <v>50</v>
      </c>
      <c r="X29" s="88"/>
      <c r="Y29" s="89">
        <f t="shared" si="9"/>
        <v>50</v>
      </c>
      <c r="Z29" s="90"/>
      <c r="AA29" s="91">
        <f t="shared" si="10"/>
        <v>50</v>
      </c>
      <c r="AB29" s="92"/>
      <c r="AC29" s="93">
        <f t="shared" si="11"/>
        <v>50</v>
      </c>
      <c r="AD29" s="94"/>
      <c r="AE29" s="95">
        <f t="shared" si="12"/>
        <v>50</v>
      </c>
      <c r="AF29" s="94"/>
      <c r="AG29" s="95">
        <f t="shared" si="13"/>
        <v>50</v>
      </c>
      <c r="AH29" s="119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4" t="s">
        <v>61</v>
      </c>
      <c r="E30" s="58"/>
      <c r="F30" s="42">
        <f t="shared" si="0"/>
        <v>5</v>
      </c>
      <c r="G30" s="66"/>
      <c r="H30" s="67">
        <f t="shared" si="1"/>
        <v>50</v>
      </c>
      <c r="I30" s="68"/>
      <c r="J30" s="69">
        <f t="shared" si="2"/>
        <v>50</v>
      </c>
      <c r="K30" s="70"/>
      <c r="L30" s="71">
        <f t="shared" si="3"/>
        <v>50</v>
      </c>
      <c r="M30" s="72"/>
      <c r="N30" s="73">
        <f t="shared" si="4"/>
        <v>50</v>
      </c>
      <c r="O30" s="119">
        <f t="shared" si="15"/>
        <v>50</v>
      </c>
      <c r="P30" s="88"/>
      <c r="Q30" s="89">
        <f t="shared" si="5"/>
        <v>50</v>
      </c>
      <c r="R30" s="90"/>
      <c r="S30" s="91">
        <f t="shared" si="6"/>
        <v>50</v>
      </c>
      <c r="T30" s="92"/>
      <c r="U30" s="93">
        <f t="shared" si="7"/>
        <v>50</v>
      </c>
      <c r="V30" s="94"/>
      <c r="W30" s="95">
        <f t="shared" si="8"/>
        <v>50</v>
      </c>
      <c r="X30" s="88"/>
      <c r="Y30" s="89">
        <f t="shared" si="9"/>
        <v>50</v>
      </c>
      <c r="Z30" s="90"/>
      <c r="AA30" s="91">
        <f t="shared" si="10"/>
        <v>50</v>
      </c>
      <c r="AB30" s="92"/>
      <c r="AC30" s="93">
        <f t="shared" si="11"/>
        <v>50</v>
      </c>
      <c r="AD30" s="94"/>
      <c r="AE30" s="95">
        <f t="shared" si="12"/>
        <v>50</v>
      </c>
      <c r="AF30" s="94"/>
      <c r="AG30" s="95">
        <f t="shared" si="13"/>
        <v>50</v>
      </c>
      <c r="AH30" s="119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4" t="s">
        <v>62</v>
      </c>
      <c r="E31" s="58"/>
      <c r="F31" s="42">
        <f t="shared" si="0"/>
        <v>5</v>
      </c>
      <c r="G31" s="66"/>
      <c r="H31" s="67">
        <f t="shared" si="1"/>
        <v>50</v>
      </c>
      <c r="I31" s="68"/>
      <c r="J31" s="69">
        <f t="shared" si="2"/>
        <v>50</v>
      </c>
      <c r="K31" s="70"/>
      <c r="L31" s="71">
        <f t="shared" si="3"/>
        <v>50</v>
      </c>
      <c r="M31" s="72"/>
      <c r="N31" s="73">
        <f t="shared" si="4"/>
        <v>50</v>
      </c>
      <c r="O31" s="119">
        <f t="shared" si="15"/>
        <v>50</v>
      </c>
      <c r="P31" s="88"/>
      <c r="Q31" s="89">
        <f t="shared" si="5"/>
        <v>50</v>
      </c>
      <c r="R31" s="90"/>
      <c r="S31" s="91">
        <f t="shared" si="6"/>
        <v>50</v>
      </c>
      <c r="T31" s="92"/>
      <c r="U31" s="93">
        <f t="shared" si="7"/>
        <v>50</v>
      </c>
      <c r="V31" s="94"/>
      <c r="W31" s="95">
        <f t="shared" si="8"/>
        <v>50</v>
      </c>
      <c r="X31" s="88"/>
      <c r="Y31" s="89">
        <f t="shared" si="9"/>
        <v>50</v>
      </c>
      <c r="Z31" s="90"/>
      <c r="AA31" s="91">
        <f t="shared" si="10"/>
        <v>50</v>
      </c>
      <c r="AB31" s="92"/>
      <c r="AC31" s="93">
        <f t="shared" si="11"/>
        <v>50</v>
      </c>
      <c r="AD31" s="94"/>
      <c r="AE31" s="95">
        <f t="shared" si="12"/>
        <v>50</v>
      </c>
      <c r="AF31" s="94"/>
      <c r="AG31" s="95">
        <f t="shared" si="13"/>
        <v>50</v>
      </c>
      <c r="AH31" s="119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4" t="s">
        <v>63</v>
      </c>
      <c r="E32" s="58"/>
      <c r="F32" s="42">
        <f t="shared" si="0"/>
        <v>5</v>
      </c>
      <c r="G32" s="66"/>
      <c r="H32" s="67">
        <f t="shared" si="1"/>
        <v>50</v>
      </c>
      <c r="I32" s="68"/>
      <c r="J32" s="69">
        <f t="shared" si="2"/>
        <v>50</v>
      </c>
      <c r="K32" s="70"/>
      <c r="L32" s="71">
        <f t="shared" si="3"/>
        <v>50</v>
      </c>
      <c r="M32" s="72"/>
      <c r="N32" s="73">
        <f t="shared" si="4"/>
        <v>50</v>
      </c>
      <c r="O32" s="119">
        <f t="shared" si="15"/>
        <v>50</v>
      </c>
      <c r="P32" s="88"/>
      <c r="Q32" s="89">
        <f t="shared" si="5"/>
        <v>50</v>
      </c>
      <c r="R32" s="90"/>
      <c r="S32" s="91">
        <f t="shared" si="6"/>
        <v>50</v>
      </c>
      <c r="T32" s="92"/>
      <c r="U32" s="93">
        <f t="shared" si="7"/>
        <v>50</v>
      </c>
      <c r="V32" s="94"/>
      <c r="W32" s="95">
        <f t="shared" si="8"/>
        <v>50</v>
      </c>
      <c r="X32" s="88"/>
      <c r="Y32" s="89">
        <f t="shared" si="9"/>
        <v>50</v>
      </c>
      <c r="Z32" s="90"/>
      <c r="AA32" s="91">
        <f t="shared" si="10"/>
        <v>50</v>
      </c>
      <c r="AB32" s="92"/>
      <c r="AC32" s="93">
        <f t="shared" si="11"/>
        <v>50</v>
      </c>
      <c r="AD32" s="94"/>
      <c r="AE32" s="95">
        <f t="shared" si="12"/>
        <v>50</v>
      </c>
      <c r="AF32" s="94"/>
      <c r="AG32" s="95">
        <f t="shared" si="13"/>
        <v>50</v>
      </c>
      <c r="AH32" s="119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4" t="s">
        <v>64</v>
      </c>
      <c r="E33" s="58"/>
      <c r="F33" s="42">
        <f t="shared" si="0"/>
        <v>5</v>
      </c>
      <c r="G33" s="66"/>
      <c r="H33" s="67">
        <f t="shared" si="1"/>
        <v>50</v>
      </c>
      <c r="I33" s="68"/>
      <c r="J33" s="69">
        <f t="shared" si="2"/>
        <v>50</v>
      </c>
      <c r="K33" s="70"/>
      <c r="L33" s="71">
        <f t="shared" si="3"/>
        <v>50</v>
      </c>
      <c r="M33" s="72"/>
      <c r="N33" s="73">
        <f t="shared" si="4"/>
        <v>50</v>
      </c>
      <c r="O33" s="119">
        <f t="shared" si="15"/>
        <v>50</v>
      </c>
      <c r="P33" s="88"/>
      <c r="Q33" s="89">
        <f t="shared" si="5"/>
        <v>50</v>
      </c>
      <c r="R33" s="90"/>
      <c r="S33" s="91">
        <f t="shared" si="6"/>
        <v>50</v>
      </c>
      <c r="T33" s="92"/>
      <c r="U33" s="93">
        <f t="shared" si="7"/>
        <v>50</v>
      </c>
      <c r="V33" s="94"/>
      <c r="W33" s="95">
        <f t="shared" si="8"/>
        <v>50</v>
      </c>
      <c r="X33" s="88"/>
      <c r="Y33" s="89">
        <f t="shared" si="9"/>
        <v>50</v>
      </c>
      <c r="Z33" s="90"/>
      <c r="AA33" s="91">
        <f t="shared" si="10"/>
        <v>50</v>
      </c>
      <c r="AB33" s="92"/>
      <c r="AC33" s="93">
        <f t="shared" si="11"/>
        <v>50</v>
      </c>
      <c r="AD33" s="94"/>
      <c r="AE33" s="95">
        <f t="shared" si="12"/>
        <v>50</v>
      </c>
      <c r="AF33" s="94"/>
      <c r="AG33" s="95">
        <f t="shared" si="13"/>
        <v>50</v>
      </c>
      <c r="AH33" s="119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4" t="s">
        <v>65</v>
      </c>
      <c r="E34" s="58"/>
      <c r="F34" s="42">
        <f t="shared" si="0"/>
        <v>5</v>
      </c>
      <c r="G34" s="66"/>
      <c r="H34" s="67">
        <f t="shared" si="1"/>
        <v>50</v>
      </c>
      <c r="I34" s="68"/>
      <c r="J34" s="69">
        <f t="shared" si="2"/>
        <v>50</v>
      </c>
      <c r="K34" s="70"/>
      <c r="L34" s="71">
        <f t="shared" si="3"/>
        <v>50</v>
      </c>
      <c r="M34" s="72"/>
      <c r="N34" s="73">
        <f t="shared" si="4"/>
        <v>50</v>
      </c>
      <c r="O34" s="119">
        <f t="shared" si="15"/>
        <v>50</v>
      </c>
      <c r="P34" s="88"/>
      <c r="Q34" s="89">
        <f t="shared" si="5"/>
        <v>50</v>
      </c>
      <c r="R34" s="90"/>
      <c r="S34" s="91">
        <f t="shared" si="6"/>
        <v>50</v>
      </c>
      <c r="T34" s="92"/>
      <c r="U34" s="93">
        <f t="shared" si="7"/>
        <v>50</v>
      </c>
      <c r="V34" s="94"/>
      <c r="W34" s="95">
        <f t="shared" si="8"/>
        <v>50</v>
      </c>
      <c r="X34" s="88"/>
      <c r="Y34" s="89">
        <f t="shared" si="9"/>
        <v>50</v>
      </c>
      <c r="Z34" s="90"/>
      <c r="AA34" s="91">
        <f t="shared" si="10"/>
        <v>50</v>
      </c>
      <c r="AB34" s="92"/>
      <c r="AC34" s="93">
        <f t="shared" si="11"/>
        <v>50</v>
      </c>
      <c r="AD34" s="94"/>
      <c r="AE34" s="95">
        <f t="shared" si="12"/>
        <v>50</v>
      </c>
      <c r="AF34" s="94"/>
      <c r="AG34" s="95">
        <f t="shared" si="13"/>
        <v>50</v>
      </c>
      <c r="AH34" s="119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4" t="s">
        <v>66</v>
      </c>
      <c r="E35" s="58"/>
      <c r="F35" s="42">
        <f t="shared" si="0"/>
        <v>5</v>
      </c>
      <c r="G35" s="66"/>
      <c r="H35" s="67">
        <f t="shared" si="1"/>
        <v>50</v>
      </c>
      <c r="I35" s="68"/>
      <c r="J35" s="69">
        <f t="shared" si="2"/>
        <v>50</v>
      </c>
      <c r="K35" s="70"/>
      <c r="L35" s="71">
        <f t="shared" si="3"/>
        <v>50</v>
      </c>
      <c r="M35" s="72"/>
      <c r="N35" s="73">
        <f t="shared" si="4"/>
        <v>50</v>
      </c>
      <c r="O35" s="119">
        <f t="shared" si="15"/>
        <v>50</v>
      </c>
      <c r="P35" s="88"/>
      <c r="Q35" s="89">
        <f t="shared" si="5"/>
        <v>50</v>
      </c>
      <c r="R35" s="90"/>
      <c r="S35" s="91">
        <f t="shared" si="6"/>
        <v>50</v>
      </c>
      <c r="T35" s="92"/>
      <c r="U35" s="93">
        <f t="shared" si="7"/>
        <v>50</v>
      </c>
      <c r="V35" s="94"/>
      <c r="W35" s="95">
        <f t="shared" si="8"/>
        <v>50</v>
      </c>
      <c r="X35" s="88"/>
      <c r="Y35" s="89">
        <f t="shared" si="9"/>
        <v>50</v>
      </c>
      <c r="Z35" s="90"/>
      <c r="AA35" s="91">
        <f t="shared" si="10"/>
        <v>50</v>
      </c>
      <c r="AB35" s="92"/>
      <c r="AC35" s="93">
        <f t="shared" si="11"/>
        <v>50</v>
      </c>
      <c r="AD35" s="94"/>
      <c r="AE35" s="95">
        <f t="shared" si="12"/>
        <v>50</v>
      </c>
      <c r="AF35" s="94"/>
      <c r="AG35" s="95">
        <f t="shared" si="13"/>
        <v>50</v>
      </c>
      <c r="AH35" s="119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4" t="s">
        <v>67</v>
      </c>
      <c r="E36" s="58"/>
      <c r="F36" s="42">
        <f t="shared" si="0"/>
        <v>5</v>
      </c>
      <c r="G36" s="66"/>
      <c r="H36" s="67">
        <f t="shared" si="1"/>
        <v>50</v>
      </c>
      <c r="I36" s="68"/>
      <c r="J36" s="69">
        <f t="shared" si="2"/>
        <v>50</v>
      </c>
      <c r="K36" s="70"/>
      <c r="L36" s="71">
        <f t="shared" si="3"/>
        <v>50</v>
      </c>
      <c r="M36" s="72"/>
      <c r="N36" s="73">
        <f t="shared" si="4"/>
        <v>50</v>
      </c>
      <c r="O36" s="119">
        <f t="shared" si="15"/>
        <v>50</v>
      </c>
      <c r="P36" s="88"/>
      <c r="Q36" s="89">
        <f t="shared" si="5"/>
        <v>50</v>
      </c>
      <c r="R36" s="90"/>
      <c r="S36" s="91">
        <f t="shared" si="6"/>
        <v>50</v>
      </c>
      <c r="T36" s="92"/>
      <c r="U36" s="93">
        <f t="shared" si="7"/>
        <v>50</v>
      </c>
      <c r="V36" s="94"/>
      <c r="W36" s="95">
        <f t="shared" si="8"/>
        <v>50</v>
      </c>
      <c r="X36" s="88"/>
      <c r="Y36" s="89">
        <f t="shared" si="9"/>
        <v>50</v>
      </c>
      <c r="Z36" s="90"/>
      <c r="AA36" s="91">
        <f t="shared" si="10"/>
        <v>50</v>
      </c>
      <c r="AB36" s="92"/>
      <c r="AC36" s="93">
        <f t="shared" si="11"/>
        <v>50</v>
      </c>
      <c r="AD36" s="94"/>
      <c r="AE36" s="95">
        <f t="shared" si="12"/>
        <v>50</v>
      </c>
      <c r="AF36" s="94"/>
      <c r="AG36" s="95">
        <f t="shared" si="13"/>
        <v>50</v>
      </c>
      <c r="AH36" s="119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4" t="s">
        <v>68</v>
      </c>
      <c r="E37" s="58"/>
      <c r="F37" s="42">
        <f t="shared" si="0"/>
        <v>5</v>
      </c>
      <c r="G37" s="66"/>
      <c r="H37" s="67">
        <f t="shared" si="1"/>
        <v>50</v>
      </c>
      <c r="I37" s="68"/>
      <c r="J37" s="69">
        <f t="shared" si="2"/>
        <v>50</v>
      </c>
      <c r="K37" s="70"/>
      <c r="L37" s="71">
        <f t="shared" si="3"/>
        <v>50</v>
      </c>
      <c r="M37" s="72"/>
      <c r="N37" s="73">
        <f t="shared" si="4"/>
        <v>50</v>
      </c>
      <c r="O37" s="119">
        <f t="shared" si="15"/>
        <v>50</v>
      </c>
      <c r="P37" s="88"/>
      <c r="Q37" s="89">
        <f t="shared" si="5"/>
        <v>50</v>
      </c>
      <c r="R37" s="90"/>
      <c r="S37" s="91">
        <f t="shared" si="6"/>
        <v>50</v>
      </c>
      <c r="T37" s="92"/>
      <c r="U37" s="93">
        <f t="shared" si="7"/>
        <v>50</v>
      </c>
      <c r="V37" s="94"/>
      <c r="W37" s="95">
        <f t="shared" si="8"/>
        <v>50</v>
      </c>
      <c r="X37" s="88"/>
      <c r="Y37" s="89">
        <f t="shared" si="9"/>
        <v>50</v>
      </c>
      <c r="Z37" s="90"/>
      <c r="AA37" s="91">
        <f t="shared" si="10"/>
        <v>50</v>
      </c>
      <c r="AB37" s="92"/>
      <c r="AC37" s="93">
        <f t="shared" si="11"/>
        <v>50</v>
      </c>
      <c r="AD37" s="94"/>
      <c r="AE37" s="95">
        <f t="shared" si="12"/>
        <v>50</v>
      </c>
      <c r="AF37" s="94"/>
      <c r="AG37" s="95">
        <f t="shared" si="13"/>
        <v>50</v>
      </c>
      <c r="AH37" s="119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4" t="s">
        <v>69</v>
      </c>
      <c r="E38" s="58"/>
      <c r="F38" s="42">
        <f t="shared" si="0"/>
        <v>5</v>
      </c>
      <c r="G38" s="66"/>
      <c r="H38" s="67">
        <f t="shared" si="1"/>
        <v>50</v>
      </c>
      <c r="I38" s="68"/>
      <c r="J38" s="69">
        <f t="shared" si="2"/>
        <v>50</v>
      </c>
      <c r="K38" s="70"/>
      <c r="L38" s="71">
        <f t="shared" si="3"/>
        <v>50</v>
      </c>
      <c r="M38" s="72"/>
      <c r="N38" s="73">
        <f t="shared" si="4"/>
        <v>50</v>
      </c>
      <c r="O38" s="119">
        <f t="shared" si="15"/>
        <v>50</v>
      </c>
      <c r="P38" s="88"/>
      <c r="Q38" s="89">
        <f t="shared" si="5"/>
        <v>50</v>
      </c>
      <c r="R38" s="90"/>
      <c r="S38" s="91">
        <f t="shared" si="6"/>
        <v>50</v>
      </c>
      <c r="T38" s="92"/>
      <c r="U38" s="93">
        <f t="shared" si="7"/>
        <v>50</v>
      </c>
      <c r="V38" s="94"/>
      <c r="W38" s="95">
        <f t="shared" si="8"/>
        <v>50</v>
      </c>
      <c r="X38" s="88"/>
      <c r="Y38" s="89">
        <f t="shared" si="9"/>
        <v>50</v>
      </c>
      <c r="Z38" s="90"/>
      <c r="AA38" s="91">
        <f t="shared" si="10"/>
        <v>50</v>
      </c>
      <c r="AB38" s="92"/>
      <c r="AC38" s="93">
        <f t="shared" si="11"/>
        <v>50</v>
      </c>
      <c r="AD38" s="94"/>
      <c r="AE38" s="95">
        <f t="shared" si="12"/>
        <v>50</v>
      </c>
      <c r="AF38" s="94"/>
      <c r="AG38" s="95">
        <f t="shared" si="13"/>
        <v>50</v>
      </c>
      <c r="AH38" s="119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4" t="s">
        <v>70</v>
      </c>
      <c r="E39" s="58"/>
      <c r="F39" s="42">
        <f t="shared" si="0"/>
        <v>5</v>
      </c>
      <c r="G39" s="66"/>
      <c r="H39" s="67">
        <f t="shared" si="1"/>
        <v>50</v>
      </c>
      <c r="I39" s="68"/>
      <c r="J39" s="69">
        <f t="shared" si="2"/>
        <v>50</v>
      </c>
      <c r="K39" s="70"/>
      <c r="L39" s="71">
        <f t="shared" si="3"/>
        <v>50</v>
      </c>
      <c r="M39" s="72"/>
      <c r="N39" s="73">
        <f t="shared" si="4"/>
        <v>50</v>
      </c>
      <c r="O39" s="119">
        <f t="shared" si="15"/>
        <v>50</v>
      </c>
      <c r="P39" s="88"/>
      <c r="Q39" s="89">
        <f t="shared" si="5"/>
        <v>50</v>
      </c>
      <c r="R39" s="90"/>
      <c r="S39" s="91">
        <f t="shared" si="6"/>
        <v>50</v>
      </c>
      <c r="T39" s="92"/>
      <c r="U39" s="93">
        <f t="shared" si="7"/>
        <v>50</v>
      </c>
      <c r="V39" s="94"/>
      <c r="W39" s="95">
        <f t="shared" si="8"/>
        <v>50</v>
      </c>
      <c r="X39" s="88"/>
      <c r="Y39" s="89">
        <f t="shared" si="9"/>
        <v>50</v>
      </c>
      <c r="Z39" s="90"/>
      <c r="AA39" s="91">
        <f t="shared" si="10"/>
        <v>50</v>
      </c>
      <c r="AB39" s="92"/>
      <c r="AC39" s="93">
        <f t="shared" si="11"/>
        <v>50</v>
      </c>
      <c r="AD39" s="94"/>
      <c r="AE39" s="95">
        <f t="shared" si="12"/>
        <v>50</v>
      </c>
      <c r="AF39" s="94"/>
      <c r="AG39" s="95">
        <f t="shared" si="13"/>
        <v>50</v>
      </c>
      <c r="AH39" s="119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4" t="s">
        <v>71</v>
      </c>
      <c r="E40" s="58"/>
      <c r="F40" s="42">
        <f t="shared" si="0"/>
        <v>5</v>
      </c>
      <c r="G40" s="66"/>
      <c r="H40" s="67">
        <f t="shared" si="1"/>
        <v>50</v>
      </c>
      <c r="I40" s="68"/>
      <c r="J40" s="69">
        <f t="shared" si="2"/>
        <v>50</v>
      </c>
      <c r="K40" s="70"/>
      <c r="L40" s="71">
        <f t="shared" si="3"/>
        <v>50</v>
      </c>
      <c r="M40" s="72"/>
      <c r="N40" s="73">
        <f t="shared" si="4"/>
        <v>50</v>
      </c>
      <c r="O40" s="119">
        <f t="shared" si="15"/>
        <v>50</v>
      </c>
      <c r="P40" s="88"/>
      <c r="Q40" s="89">
        <f t="shared" si="5"/>
        <v>50</v>
      </c>
      <c r="R40" s="90"/>
      <c r="S40" s="91">
        <f t="shared" si="6"/>
        <v>50</v>
      </c>
      <c r="T40" s="92"/>
      <c r="U40" s="93">
        <f t="shared" si="7"/>
        <v>50</v>
      </c>
      <c r="V40" s="94"/>
      <c r="W40" s="95">
        <f t="shared" si="8"/>
        <v>50</v>
      </c>
      <c r="X40" s="88"/>
      <c r="Y40" s="89">
        <f t="shared" si="9"/>
        <v>50</v>
      </c>
      <c r="Z40" s="90"/>
      <c r="AA40" s="91">
        <f t="shared" si="10"/>
        <v>50</v>
      </c>
      <c r="AB40" s="92"/>
      <c r="AC40" s="93">
        <f t="shared" si="11"/>
        <v>50</v>
      </c>
      <c r="AD40" s="94"/>
      <c r="AE40" s="95">
        <f t="shared" si="12"/>
        <v>50</v>
      </c>
      <c r="AF40" s="94"/>
      <c r="AG40" s="95">
        <f t="shared" si="13"/>
        <v>50</v>
      </c>
      <c r="AH40" s="119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4" t="s">
        <v>72</v>
      </c>
      <c r="E41" s="58"/>
      <c r="F41" s="42">
        <f t="shared" si="0"/>
        <v>5</v>
      </c>
      <c r="G41" s="66"/>
      <c r="H41" s="67">
        <f t="shared" si="1"/>
        <v>50</v>
      </c>
      <c r="I41" s="68"/>
      <c r="J41" s="69">
        <f t="shared" si="2"/>
        <v>50</v>
      </c>
      <c r="K41" s="70"/>
      <c r="L41" s="71">
        <f t="shared" si="3"/>
        <v>50</v>
      </c>
      <c r="M41" s="72"/>
      <c r="N41" s="73">
        <f t="shared" si="4"/>
        <v>50</v>
      </c>
      <c r="O41" s="119">
        <f t="shared" si="15"/>
        <v>50</v>
      </c>
      <c r="P41" s="88"/>
      <c r="Q41" s="89">
        <f t="shared" si="5"/>
        <v>50</v>
      </c>
      <c r="R41" s="90"/>
      <c r="S41" s="91">
        <f t="shared" si="6"/>
        <v>50</v>
      </c>
      <c r="T41" s="92"/>
      <c r="U41" s="93">
        <f t="shared" si="7"/>
        <v>50</v>
      </c>
      <c r="V41" s="94"/>
      <c r="W41" s="95">
        <f t="shared" si="8"/>
        <v>50</v>
      </c>
      <c r="X41" s="88"/>
      <c r="Y41" s="89">
        <f t="shared" si="9"/>
        <v>50</v>
      </c>
      <c r="Z41" s="90"/>
      <c r="AA41" s="91">
        <f t="shared" si="10"/>
        <v>50</v>
      </c>
      <c r="AB41" s="92"/>
      <c r="AC41" s="93">
        <f t="shared" si="11"/>
        <v>50</v>
      </c>
      <c r="AD41" s="94"/>
      <c r="AE41" s="95">
        <f t="shared" si="12"/>
        <v>50</v>
      </c>
      <c r="AF41" s="94"/>
      <c r="AG41" s="95">
        <f t="shared" si="13"/>
        <v>50</v>
      </c>
      <c r="AH41" s="119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4" t="s">
        <v>73</v>
      </c>
      <c r="E42" s="58"/>
      <c r="F42" s="42">
        <f t="shared" si="0"/>
        <v>5</v>
      </c>
      <c r="G42" s="66"/>
      <c r="H42" s="67">
        <f t="shared" si="1"/>
        <v>50</v>
      </c>
      <c r="I42" s="68"/>
      <c r="J42" s="69">
        <f t="shared" si="2"/>
        <v>50</v>
      </c>
      <c r="K42" s="70"/>
      <c r="L42" s="71">
        <f t="shared" si="3"/>
        <v>50</v>
      </c>
      <c r="M42" s="72"/>
      <c r="N42" s="73">
        <f t="shared" si="4"/>
        <v>50</v>
      </c>
      <c r="O42" s="119">
        <f t="shared" si="15"/>
        <v>50</v>
      </c>
      <c r="P42" s="88"/>
      <c r="Q42" s="89">
        <f t="shared" si="5"/>
        <v>50</v>
      </c>
      <c r="R42" s="90"/>
      <c r="S42" s="91">
        <f t="shared" si="6"/>
        <v>50</v>
      </c>
      <c r="T42" s="92"/>
      <c r="U42" s="93">
        <f t="shared" si="7"/>
        <v>50</v>
      </c>
      <c r="V42" s="94"/>
      <c r="W42" s="95">
        <f t="shared" si="8"/>
        <v>50</v>
      </c>
      <c r="X42" s="88"/>
      <c r="Y42" s="89">
        <f t="shared" si="9"/>
        <v>50</v>
      </c>
      <c r="Z42" s="90"/>
      <c r="AA42" s="91">
        <f t="shared" si="10"/>
        <v>50</v>
      </c>
      <c r="AB42" s="92"/>
      <c r="AC42" s="93">
        <f t="shared" si="11"/>
        <v>50</v>
      </c>
      <c r="AD42" s="94"/>
      <c r="AE42" s="95">
        <f t="shared" si="12"/>
        <v>50</v>
      </c>
      <c r="AF42" s="94"/>
      <c r="AG42" s="95">
        <f t="shared" si="13"/>
        <v>50</v>
      </c>
      <c r="AH42" s="119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4" t="s">
        <v>74</v>
      </c>
      <c r="E43" s="58"/>
      <c r="F43" s="42">
        <f t="shared" si="0"/>
        <v>5</v>
      </c>
      <c r="G43" s="66"/>
      <c r="H43" s="67">
        <f t="shared" si="1"/>
        <v>50</v>
      </c>
      <c r="I43" s="68"/>
      <c r="J43" s="69">
        <f t="shared" si="2"/>
        <v>50</v>
      </c>
      <c r="K43" s="70"/>
      <c r="L43" s="71">
        <f t="shared" si="3"/>
        <v>50</v>
      </c>
      <c r="M43" s="72"/>
      <c r="N43" s="73">
        <f t="shared" si="4"/>
        <v>50</v>
      </c>
      <c r="O43" s="119">
        <f t="shared" si="15"/>
        <v>50</v>
      </c>
      <c r="P43" s="88"/>
      <c r="Q43" s="89">
        <f t="shared" si="5"/>
        <v>50</v>
      </c>
      <c r="R43" s="90"/>
      <c r="S43" s="91">
        <f t="shared" si="6"/>
        <v>50</v>
      </c>
      <c r="T43" s="92"/>
      <c r="U43" s="93">
        <f t="shared" si="7"/>
        <v>50</v>
      </c>
      <c r="V43" s="94"/>
      <c r="W43" s="95">
        <f t="shared" si="8"/>
        <v>50</v>
      </c>
      <c r="X43" s="88"/>
      <c r="Y43" s="89">
        <f t="shared" si="9"/>
        <v>50</v>
      </c>
      <c r="Z43" s="90"/>
      <c r="AA43" s="91">
        <f t="shared" si="10"/>
        <v>50</v>
      </c>
      <c r="AB43" s="92"/>
      <c r="AC43" s="93">
        <f t="shared" si="11"/>
        <v>50</v>
      </c>
      <c r="AD43" s="94"/>
      <c r="AE43" s="95">
        <f t="shared" si="12"/>
        <v>50</v>
      </c>
      <c r="AF43" s="94"/>
      <c r="AG43" s="95">
        <f t="shared" si="13"/>
        <v>50</v>
      </c>
      <c r="AH43" s="119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5" t="s">
        <v>75</v>
      </c>
      <c r="E44" s="58"/>
      <c r="F44" s="42">
        <f t="shared" si="0"/>
        <v>5</v>
      </c>
      <c r="G44" s="66"/>
      <c r="H44" s="67">
        <f t="shared" si="1"/>
        <v>50</v>
      </c>
      <c r="I44" s="68"/>
      <c r="J44" s="69">
        <f t="shared" si="2"/>
        <v>50</v>
      </c>
      <c r="K44" s="70"/>
      <c r="L44" s="71">
        <f t="shared" si="3"/>
        <v>50</v>
      </c>
      <c r="M44" s="72"/>
      <c r="N44" s="73">
        <f t="shared" si="4"/>
        <v>50</v>
      </c>
      <c r="O44" s="119">
        <f t="shared" si="15"/>
        <v>50</v>
      </c>
      <c r="P44" s="88"/>
      <c r="Q44" s="89">
        <f t="shared" si="5"/>
        <v>50</v>
      </c>
      <c r="R44" s="90"/>
      <c r="S44" s="91">
        <f t="shared" si="6"/>
        <v>50</v>
      </c>
      <c r="T44" s="92"/>
      <c r="U44" s="93">
        <f t="shared" si="7"/>
        <v>50</v>
      </c>
      <c r="V44" s="94"/>
      <c r="W44" s="95">
        <f t="shared" si="8"/>
        <v>50</v>
      </c>
      <c r="X44" s="88"/>
      <c r="Y44" s="89">
        <f t="shared" si="9"/>
        <v>50</v>
      </c>
      <c r="Z44" s="90"/>
      <c r="AA44" s="91">
        <f t="shared" si="10"/>
        <v>50</v>
      </c>
      <c r="AB44" s="92"/>
      <c r="AC44" s="93">
        <f t="shared" si="11"/>
        <v>50</v>
      </c>
      <c r="AD44" s="94"/>
      <c r="AE44" s="95">
        <f t="shared" si="12"/>
        <v>50</v>
      </c>
      <c r="AF44" s="94"/>
      <c r="AG44" s="95">
        <f t="shared" si="13"/>
        <v>50</v>
      </c>
      <c r="AH44" s="119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5" t="s">
        <v>76</v>
      </c>
      <c r="E45" s="58"/>
      <c r="F45" s="42">
        <f t="shared" si="0"/>
        <v>5</v>
      </c>
      <c r="G45" s="66"/>
      <c r="H45" s="67">
        <f t="shared" si="1"/>
        <v>50</v>
      </c>
      <c r="I45" s="68"/>
      <c r="J45" s="69">
        <f t="shared" si="2"/>
        <v>50</v>
      </c>
      <c r="K45" s="70"/>
      <c r="L45" s="71">
        <f t="shared" si="3"/>
        <v>50</v>
      </c>
      <c r="M45" s="72"/>
      <c r="N45" s="73">
        <f t="shared" si="4"/>
        <v>50</v>
      </c>
      <c r="O45" s="119">
        <f t="shared" si="15"/>
        <v>50</v>
      </c>
      <c r="P45" s="88"/>
      <c r="Q45" s="89">
        <f t="shared" si="5"/>
        <v>50</v>
      </c>
      <c r="R45" s="90"/>
      <c r="S45" s="91">
        <f t="shared" si="6"/>
        <v>50</v>
      </c>
      <c r="T45" s="92"/>
      <c r="U45" s="93">
        <f t="shared" si="7"/>
        <v>50</v>
      </c>
      <c r="V45" s="94"/>
      <c r="W45" s="95">
        <f t="shared" si="8"/>
        <v>50</v>
      </c>
      <c r="X45" s="88"/>
      <c r="Y45" s="89">
        <f t="shared" si="9"/>
        <v>50</v>
      </c>
      <c r="Z45" s="90"/>
      <c r="AA45" s="91">
        <f t="shared" si="10"/>
        <v>50</v>
      </c>
      <c r="AB45" s="92"/>
      <c r="AC45" s="93">
        <f t="shared" si="11"/>
        <v>50</v>
      </c>
      <c r="AD45" s="94"/>
      <c r="AE45" s="95">
        <f t="shared" si="12"/>
        <v>50</v>
      </c>
      <c r="AF45" s="94"/>
      <c r="AG45" s="95">
        <f t="shared" si="13"/>
        <v>50</v>
      </c>
      <c r="AH45" s="119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4"/>
      <c r="H46" s="75"/>
      <c r="I46" s="76"/>
      <c r="J46" s="77"/>
      <c r="K46" s="78"/>
      <c r="L46" s="79"/>
      <c r="M46" s="80"/>
      <c r="N46" s="81"/>
      <c r="O46" s="120"/>
      <c r="P46" s="96"/>
      <c r="Q46" s="97"/>
      <c r="R46" s="98"/>
      <c r="S46" s="99"/>
      <c r="T46" s="100"/>
      <c r="U46" s="101"/>
      <c r="V46" s="102"/>
      <c r="W46" s="103"/>
      <c r="X46" s="96"/>
      <c r="Y46" s="97"/>
      <c r="Z46" s="98"/>
      <c r="AA46" s="99"/>
      <c r="AB46" s="100"/>
      <c r="AC46" s="101"/>
      <c r="AD46" s="102"/>
      <c r="AE46" s="103"/>
      <c r="AF46" s="102"/>
      <c r="AG46" s="103"/>
      <c r="AH46" s="86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69" t="s">
        <v>22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1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0" t="s">
        <v>26</v>
      </c>
      <c r="E51" s="170"/>
      <c r="F51" s="170"/>
      <c r="G51" s="170"/>
      <c r="H51" s="1"/>
      <c r="I51" s="1"/>
      <c r="J51" s="170"/>
      <c r="K51" s="170"/>
      <c r="L51" s="170"/>
      <c r="M51" s="170"/>
      <c r="N51" s="38"/>
      <c r="O51" s="38"/>
      <c r="P51" s="170" t="s">
        <v>27</v>
      </c>
      <c r="Q51" s="170"/>
      <c r="R51" s="170"/>
      <c r="S51" s="170"/>
      <c r="T51" s="170"/>
      <c r="U51" s="170"/>
      <c r="V51" s="38"/>
      <c r="W51" s="38"/>
      <c r="X51" s="38"/>
      <c r="Y51" s="123" t="s">
        <v>40</v>
      </c>
      <c r="Z51" s="123"/>
      <c r="AA51" s="123"/>
      <c r="AB51" s="123"/>
      <c r="AC51" s="121"/>
      <c r="AD51" s="121"/>
      <c r="AE51" s="38"/>
      <c r="AF51" s="38"/>
      <c r="AG51" s="38"/>
      <c r="AH51" s="38"/>
      <c r="AI51" s="171"/>
      <c r="AJ51" s="171"/>
      <c r="AK51" s="171"/>
      <c r="AL51" s="1"/>
    </row>
    <row r="52" spans="1:38" ht="27.6" customHeight="1" x14ac:dyDescent="0.2">
      <c r="A52" s="39"/>
      <c r="B52" s="39"/>
      <c r="C52" s="39"/>
      <c r="D52" s="165" t="s">
        <v>28</v>
      </c>
      <c r="E52" s="165"/>
      <c r="F52" s="165"/>
      <c r="G52" s="165"/>
      <c r="H52" s="39"/>
      <c r="I52" s="39"/>
      <c r="J52" s="166"/>
      <c r="K52" s="166"/>
      <c r="L52" s="166"/>
      <c r="M52" s="166"/>
      <c r="N52" s="40"/>
      <c r="O52" s="40"/>
      <c r="P52" s="166" t="s">
        <v>29</v>
      </c>
      <c r="Q52" s="166"/>
      <c r="R52" s="166"/>
      <c r="S52" s="166"/>
      <c r="T52" s="166"/>
      <c r="U52" s="166"/>
      <c r="V52" s="40"/>
      <c r="W52" s="40"/>
      <c r="X52" s="40"/>
      <c r="Y52" s="39" t="s">
        <v>30</v>
      </c>
      <c r="Z52" s="39"/>
      <c r="AA52" s="39"/>
      <c r="AB52" s="39"/>
      <c r="AC52" s="122"/>
      <c r="AD52" s="122"/>
      <c r="AE52" s="40"/>
      <c r="AF52" s="40"/>
      <c r="AG52" s="40"/>
      <c r="AH52" s="40"/>
      <c r="AI52" s="165"/>
      <c r="AJ52" s="165"/>
      <c r="AK52" s="165"/>
      <c r="AL52" s="39"/>
    </row>
    <row r="53" spans="1:38" s="41" customFormat="1" ht="27.6" customHeight="1" x14ac:dyDescent="0.2">
      <c r="A53" s="39"/>
      <c r="B53" s="39"/>
      <c r="C53" s="39"/>
      <c r="D53" s="165"/>
      <c r="E53" s="165"/>
      <c r="F53" s="165"/>
      <c r="G53" s="165"/>
      <c r="H53" s="39"/>
      <c r="I53" s="39"/>
      <c r="J53" s="166"/>
      <c r="K53" s="166"/>
      <c r="L53" s="166"/>
      <c r="M53" s="166"/>
      <c r="N53" s="40"/>
      <c r="O53" s="40"/>
      <c r="P53" s="40"/>
      <c r="Q53" s="39"/>
      <c r="R53" s="39"/>
      <c r="S53" s="166"/>
      <c r="T53" s="166"/>
      <c r="U53" s="166"/>
      <c r="V53" s="166"/>
      <c r="W53" s="40"/>
      <c r="X53" s="40"/>
      <c r="Y53" s="39"/>
      <c r="Z53" s="39"/>
      <c r="AA53" s="166"/>
      <c r="AB53" s="166"/>
      <c r="AC53" s="166"/>
      <c r="AD53" s="166"/>
      <c r="AE53" s="40"/>
      <c r="AF53" s="40"/>
      <c r="AG53" s="40"/>
      <c r="AH53" s="40"/>
      <c r="AI53" s="165"/>
      <c r="AJ53" s="165"/>
      <c r="AK53" s="16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2022-12-13T20:57:17Z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