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1st sem\"/>
    </mc:Choice>
  </mc:AlternateContent>
  <xr:revisionPtr revIDLastSave="0" documentId="13_ncr:1_{0467D60C-4E58-40BE-A2D6-5CB46F4320C2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<sst xmlns="http://schemas.openxmlformats.org/spreadsheetml/2006/main" count="212" uniqueCount="132">
  <si>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</si>
  <si>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</si>
  <si>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</si>
  <si>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</si>
  <si>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</si>
  <si>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</si>
  <si>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</si>
  <si>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</si>
  <si>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</si>
  <si>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</si>
  <si>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</si>
  <si>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</si>
  <si>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</si>
  <si>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</si>
  <si>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</si>
  <si>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</si>
  <si>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</si>
  <si>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</si>
  <si>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</si>
  <si>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</si>
  <si>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</si>
  <si>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</si>
  <si>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</si>
  <si>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</si>
  <si>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</si>
  <si>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</si>
  <si>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</si>
  <si>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</si>
  <si>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</si>
  <si>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</si>
  <si>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</si>
  <si>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</si>
  <si>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</si>
  <si>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</si>
  <si>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</si>
  <si>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</si>
  <si>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</si>
  <si>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</si>
  <si>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</si>
  <si>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</si>
  <si>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</si>
  <si>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</si>
  <si>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</si>
  <si>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</si>
  <si>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</si>
  <si>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</si>
  <si>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</si>
  <si>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</si>
  <si>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</si>
  <si>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</si>
  <si>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</si>
  <si>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</si>
  <si>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</si>
  <si>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</si>
  <si>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</si>
  <si>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</si>
  <si>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</si>
  <si>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</si>
  <si>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</si>
  <si>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</si>
  <si>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</si>
  <si>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</si>
  <si>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</si>
  <si>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</si>
  <si>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</si>
  <si>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</si>
  <si>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</si>
  <si>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</si>
  <si>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</si>
  <si>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</si>
  <si>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</si>
  <si>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</si>
  <si>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</si>
  <si>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</si>
  <si>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</si>
  <si>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</si>
  <si>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</si>
  <si>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</si>
  <si>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</si>
  <si>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</si>
  <si>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</si>
  <si>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</si>
  <si>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</si>
  <si>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</si>
  <si>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</si>
  <si>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</si>
  <si>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</si>
  <si>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</si>
  <si>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</si>
  <si>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</si>
  <si>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</si>
  <si>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</si>
  <si>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</si>
  <si>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</si>
  <si>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</si>
  <si>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</si>
  <si>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</si>
  <si>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</si>
  <si>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</si>
  <si>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</si>
  <si>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</si>
  <si>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</si>
  <si>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</si>
  <si>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</si>
  <si>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</si>
  <si>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</si>
  <si>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</si>
  <si>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</si>
  <si>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</si>
  <si>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</si>
  <si>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</si>
  <si>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</si>
  <si>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</si>
  <si>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</si>
  <si>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</si>
  <si>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</si>
  <si>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</si>
  <si>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</si>
  <si>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</si>
  <si>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</si>
  <si>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</si>
  <si>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</si>
  <si>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</si>
  <si>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</si>
  <si>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</si>
  <si>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</si>
  <si>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</si>
  <si>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</si>
  <si>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1st SEMESTER SY 2020- 2021</t>
  </si>
  <si>
    <t>IT 204</t>
  </si>
  <si>
    <t>Integrative Programming and Technologies 1</t>
  </si>
  <si>
    <t>BSIT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</si>
</sst>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9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128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118</v>
      </c>
      <c r="H13" s="147">
        <v>68</v>
      </c>
      <c r="I13" s="147">
        <v>146</v>
      </c>
      <c r="J13" s="51">
        <f>SUM(G13:I13)/SUM($G$11:$I$11)*50+50</f>
        <v>87.72727272727272</v>
      </c>
      <c r="K13" s="4">
        <v>56</v>
      </c>
      <c r="L13" s="4">
        <v>45</v>
      </c>
      <c r="M13" s="53">
        <f>SUM(K13:L13)/SUM($K$11:$L$11)*50+50</f>
        <v>92.083333333333343</v>
      </c>
      <c r="N13" s="40">
        <v>2</v>
      </c>
      <c r="O13" s="40">
        <v>7</v>
      </c>
      <c r="P13" s="40">
        <v>69</v>
      </c>
      <c r="Q13" s="56">
        <f>SUM(N13:P13)/SUM($N$11:$P$11)*50+50</f>
        <v>85.77981651376146</v>
      </c>
      <c r="R13" s="41">
        <v>10</v>
      </c>
      <c r="S13" s="58">
        <f>SUM(R13:R13)/SUM($R$11:$R$11)*50+50</f>
        <v>100</v>
      </c>
      <c r="T13" s="42">
        <v>53</v>
      </c>
      <c r="U13" s="42">
        <v>88</v>
      </c>
      <c r="V13" s="60">
        <f>(T13/$T$11*50+50)*0.5+(U13/$U$11*50+50)*0.5</f>
        <v>85.25</v>
      </c>
      <c r="W13" s="43">
        <f>(J13*0.3)+(M13*0.2)+(Q13*0.15)+(S13*0.05)+(V13*0.3)</f>
        <v>88.176820961912696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105</v>
      </c>
      <c r="H14" s="147">
        <v>105</v>
      </c>
      <c r="I14" s="147">
        <v>113</v>
      </c>
      <c r="J14" s="51">
        <f t="shared" ref="J14:J35" si="2">SUM(G14:I14)/SUM($G$11:$I$11)*50+50</f>
        <v>86.704545454545453</v>
      </c>
      <c r="K14" s="4">
        <v>41</v>
      </c>
      <c r="L14" s="4">
        <v>36</v>
      </c>
      <c r="M14" s="53">
        <f t="shared" ref="M14:M35" si="3">SUM(K14:L14)/SUM($K$11:$L$11)*50+50</f>
        <v>82.083333333333343</v>
      </c>
      <c r="N14" s="40">
        <v>2</v>
      </c>
      <c r="O14" s="40">
        <v>7</v>
      </c>
      <c r="P14" s="40">
        <v>67</v>
      </c>
      <c r="Q14" s="56">
        <f t="shared" ref="Q14:Q35" si="4">SUM(N14:P14)/SUM($N$11:$P$11)*50+50</f>
        <v>84.862385321100916</v>
      </c>
      <c r="R14" s="41">
        <v>10</v>
      </c>
      <c r="S14" s="58">
        <f t="shared" ref="S14:S35" si="5">SUM(R14:R14)/SUM($R$11:$R$11)*50+50</f>
        <v>100</v>
      </c>
      <c r="T14" s="42">
        <v>82</v>
      </c>
      <c r="U14" s="42">
        <v>73</v>
      </c>
      <c r="V14" s="60">
        <f t="shared" ref="V14:V35" si="6">(T14/$T$11*50+50)*0.5+(U14/$U$11*50+50)*0.5</f>
        <v>88.75</v>
      </c>
      <c r="W14" s="43">
        <f t="shared" ref="W14:W35" si="7">(J14*0.3)+(M14*0.2)+(Q14*0.15)+(S14*0.05)+(V14*0.3)</f>
        <v>86.782388101195437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103</v>
      </c>
      <c r="H15" s="147">
        <v>83</v>
      </c>
      <c r="I15" s="147">
        <v>102</v>
      </c>
      <c r="J15" s="51">
        <f t="shared" si="2"/>
        <v>82.72727272727272</v>
      </c>
      <c r="K15" s="4">
        <v>57</v>
      </c>
      <c r="L15" s="4">
        <v>44</v>
      </c>
      <c r="M15" s="53">
        <f t="shared" si="3"/>
        <v>92.083333333333343</v>
      </c>
      <c r="N15" s="40">
        <v>2</v>
      </c>
      <c r="O15" s="40">
        <v>7</v>
      </c>
      <c r="P15" s="40">
        <v>98</v>
      </c>
      <c r="Q15" s="56">
        <f t="shared" si="4"/>
        <v>99.082568807339442</v>
      </c>
      <c r="R15" s="41">
        <v>10</v>
      </c>
      <c r="S15" s="58">
        <f t="shared" si="5"/>
        <v>100</v>
      </c>
      <c r="T15" s="42">
        <v>67</v>
      </c>
      <c r="U15" s="42">
        <v>83</v>
      </c>
      <c r="V15" s="60">
        <f t="shared" si="6"/>
        <v>87.5</v>
      </c>
      <c r="W15" s="43">
        <f t="shared" si="7"/>
        <v>89.347233805949401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81</v>
      </c>
      <c r="H16" s="147">
        <v>84</v>
      </c>
      <c r="I16" s="147">
        <v>137</v>
      </c>
      <c r="J16" s="51">
        <f t="shared" si="2"/>
        <v>84.318181818181813</v>
      </c>
      <c r="K16" s="4">
        <v>55</v>
      </c>
      <c r="L16" s="4">
        <v>54</v>
      </c>
      <c r="M16" s="53">
        <f t="shared" si="3"/>
        <v>95.416666666666657</v>
      </c>
      <c r="N16" s="40">
        <v>2</v>
      </c>
      <c r="O16" s="40">
        <v>7</v>
      </c>
      <c r="P16" s="40">
        <v>60</v>
      </c>
      <c r="Q16" s="56">
        <f t="shared" si="4"/>
        <v>81.651376146788991</v>
      </c>
      <c r="R16" s="41">
        <v>10</v>
      </c>
      <c r="S16" s="58">
        <f t="shared" si="5"/>
        <v>100</v>
      </c>
      <c r="T16" s="42">
        <v>85</v>
      </c>
      <c r="U16" s="42">
        <v>69</v>
      </c>
      <c r="V16" s="60">
        <f t="shared" si="6"/>
        <v>88.5</v>
      </c>
      <c r="W16" s="43">
        <f t="shared" si="7"/>
        <v>88.176494300806226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107</v>
      </c>
      <c r="H17" s="147">
        <v>103</v>
      </c>
      <c r="I17" s="147">
        <v>174</v>
      </c>
      <c r="J17" s="51">
        <f t="shared" si="2"/>
        <v>93.636363636363626</v>
      </c>
      <c r="K17" s="4">
        <v>49</v>
      </c>
      <c r="L17" s="4">
        <v>40</v>
      </c>
      <c r="M17" s="53">
        <f t="shared" si="3"/>
        <v>87.083333333333343</v>
      </c>
      <c r="N17" s="40">
        <v>2</v>
      </c>
      <c r="O17" s="40">
        <v>7</v>
      </c>
      <c r="P17" s="40">
        <v>75</v>
      </c>
      <c r="Q17" s="56">
        <f t="shared" si="4"/>
        <v>88.532110091743121</v>
      </c>
      <c r="R17" s="41">
        <v>10</v>
      </c>
      <c r="S17" s="58">
        <f t="shared" si="5"/>
        <v>100</v>
      </c>
      <c r="T17" s="42">
        <v>80</v>
      </c>
      <c r="U17" s="42">
        <v>79</v>
      </c>
      <c r="V17" s="60">
        <f t="shared" si="6"/>
        <v>89.75</v>
      </c>
      <c r="W17" s="43">
        <f t="shared" si="7"/>
        <v>90.712392271337222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101</v>
      </c>
      <c r="H18" s="147">
        <v>64</v>
      </c>
      <c r="I18" s="147">
        <v>160</v>
      </c>
      <c r="J18" s="51">
        <f t="shared" si="2"/>
        <v>86.931818181818187</v>
      </c>
      <c r="K18" s="4">
        <v>42</v>
      </c>
      <c r="L18" s="4">
        <v>51</v>
      </c>
      <c r="M18" s="53">
        <f t="shared" si="3"/>
        <v>88.75</v>
      </c>
      <c r="N18" s="40">
        <v>2</v>
      </c>
      <c r="O18" s="40">
        <v>7</v>
      </c>
      <c r="P18" s="40">
        <v>77</v>
      </c>
      <c r="Q18" s="56">
        <f t="shared" si="4"/>
        <v>89.449541284403665</v>
      </c>
      <c r="R18" s="41">
        <v>10</v>
      </c>
      <c r="S18" s="58">
        <f t="shared" si="5"/>
        <v>100</v>
      </c>
      <c r="T18" s="42">
        <v>62</v>
      </c>
      <c r="U18" s="42">
        <v>66</v>
      </c>
      <c r="V18" s="60">
        <f t="shared" si="6"/>
        <v>82</v>
      </c>
      <c r="W18" s="43">
        <f t="shared" si="7"/>
        <v>86.846976647206006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108</v>
      </c>
      <c r="H19" s="147">
        <v>63</v>
      </c>
      <c r="I19" s="147">
        <v>118</v>
      </c>
      <c r="J19" s="51">
        <f t="shared" si="2"/>
        <v>82.840909090909093</v>
      </c>
      <c r="K19" s="4">
        <v>37</v>
      </c>
      <c r="L19" s="4">
        <v>49</v>
      </c>
      <c r="M19" s="53">
        <f t="shared" si="3"/>
        <v>85.833333333333343</v>
      </c>
      <c r="N19" s="40">
        <v>2</v>
      </c>
      <c r="O19" s="40">
        <v>7</v>
      </c>
      <c r="P19" s="40">
        <v>59</v>
      </c>
      <c r="Q19" s="56">
        <f t="shared" si="4"/>
        <v>81.192660550458726</v>
      </c>
      <c r="R19" s="41">
        <v>10</v>
      </c>
      <c r="S19" s="58">
        <f t="shared" si="5"/>
        <v>100</v>
      </c>
      <c r="T19" s="42">
        <v>70</v>
      </c>
      <c r="U19" s="42">
        <v>86</v>
      </c>
      <c r="V19" s="60">
        <f t="shared" si="6"/>
        <v>89</v>
      </c>
      <c r="W19" s="43">
        <f t="shared" si="7"/>
        <v>85.897838476508198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1.5</v>
      </c>
      <c r="G20" s="147">
        <v>102</v>
      </c>
      <c r="H20" s="147">
        <v>114</v>
      </c>
      <c r="I20" s="147">
        <v>183</v>
      </c>
      <c r="J20" s="51">
        <f t="shared" si="2"/>
        <v>95.340909090909093</v>
      </c>
      <c r="K20" s="4">
        <v>43</v>
      </c>
      <c r="L20" s="4">
        <v>43</v>
      </c>
      <c r="M20" s="53">
        <f t="shared" si="3"/>
        <v>85.833333333333343</v>
      </c>
      <c r="N20" s="40">
        <v>2</v>
      </c>
      <c r="O20" s="40">
        <v>7</v>
      </c>
      <c r="P20" s="40">
        <v>72</v>
      </c>
      <c r="Q20" s="56">
        <f t="shared" si="4"/>
        <v>87.155963302752298</v>
      </c>
      <c r="R20" s="41">
        <v>10</v>
      </c>
      <c r="S20" s="58">
        <f t="shared" si="5"/>
        <v>100</v>
      </c>
      <c r="T20" s="42">
        <v>92</v>
      </c>
      <c r="U20" s="42">
        <v>81</v>
      </c>
      <c r="V20" s="60">
        <f t="shared" si="6"/>
        <v>93.25</v>
      </c>
      <c r="W20" s="43">
        <f t="shared" si="7"/>
        <v>91.817333889352227</v>
      </c>
      <c r="X20" s="43">
        <f>VLOOKUP(W20,'Grade Range'!$A$2:$B$11,2)</f>
        <v>1.5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67</v>
      </c>
      <c r="H21" s="147">
        <v>102</v>
      </c>
      <c r="I21" s="147">
        <v>195</v>
      </c>
      <c r="J21" s="51">
        <f t="shared" si="2"/>
        <v>91.363636363636374</v>
      </c>
      <c r="K21" s="4">
        <v>52</v>
      </c>
      <c r="L21" s="4">
        <v>60</v>
      </c>
      <c r="M21" s="53">
        <f t="shared" si="3"/>
        <v>96.666666666666657</v>
      </c>
      <c r="N21" s="40">
        <v>2</v>
      </c>
      <c r="O21" s="40">
        <v>7</v>
      </c>
      <c r="P21" s="40">
        <v>81</v>
      </c>
      <c r="Q21" s="56">
        <f t="shared" si="4"/>
        <v>91.284403669724782</v>
      </c>
      <c r="R21" s="41">
        <v>10</v>
      </c>
      <c r="S21" s="58">
        <f t="shared" si="5"/>
        <v>100</v>
      </c>
      <c r="T21" s="42">
        <v>77</v>
      </c>
      <c r="U21" s="42">
        <v>51</v>
      </c>
      <c r="V21" s="60">
        <f t="shared" si="6"/>
        <v>82</v>
      </c>
      <c r="W21" s="43">
        <f t="shared" si="7"/>
        <v>90.035084792882955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66</v>
      </c>
      <c r="H22" s="147">
        <v>75</v>
      </c>
      <c r="I22" s="147">
        <v>117</v>
      </c>
      <c r="J22" s="51">
        <f t="shared" si="2"/>
        <v>79.318181818181813</v>
      </c>
      <c r="K22" s="4">
        <v>44</v>
      </c>
      <c r="L22" s="4">
        <v>37</v>
      </c>
      <c r="M22" s="53">
        <f t="shared" si="3"/>
        <v>83.75</v>
      </c>
      <c r="N22" s="40">
        <v>2</v>
      </c>
      <c r="O22" s="40">
        <v>7</v>
      </c>
      <c r="P22" s="40">
        <v>68</v>
      </c>
      <c r="Q22" s="56">
        <f t="shared" si="4"/>
        <v>85.321100917431195</v>
      </c>
      <c r="R22" s="41">
        <v>10</v>
      </c>
      <c r="S22" s="58">
        <f t="shared" si="5"/>
        <v>100</v>
      </c>
      <c r="T22" s="42">
        <v>73</v>
      </c>
      <c r="U22" s="42">
        <v>85</v>
      </c>
      <c r="V22" s="60">
        <f t="shared" si="6"/>
        <v>89.5</v>
      </c>
      <c r="W22" s="43">
        <f t="shared" si="7"/>
        <v>85.19361968306923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119</v>
      </c>
      <c r="H23" s="147">
        <v>72</v>
      </c>
      <c r="I23" s="147">
        <v>163</v>
      </c>
      <c r="J23" s="51">
        <f t="shared" si="2"/>
        <v>90.22727272727272</v>
      </c>
      <c r="K23" s="4">
        <v>30</v>
      </c>
      <c r="L23" s="4">
        <v>59</v>
      </c>
      <c r="M23" s="53">
        <f t="shared" si="3"/>
        <v>87.083333333333343</v>
      </c>
      <c r="N23" s="40">
        <v>2</v>
      </c>
      <c r="O23" s="40">
        <v>7</v>
      </c>
      <c r="P23" s="40">
        <v>50</v>
      </c>
      <c r="Q23" s="56">
        <f t="shared" si="4"/>
        <v>77.064220183486242</v>
      </c>
      <c r="R23" s="41">
        <v>10</v>
      </c>
      <c r="S23" s="58">
        <f t="shared" si="5"/>
        <v>100</v>
      </c>
      <c r="T23" s="42">
        <v>72</v>
      </c>
      <c r="U23" s="42">
        <v>71</v>
      </c>
      <c r="V23" s="60">
        <f t="shared" si="6"/>
        <v>85.75</v>
      </c>
      <c r="W23" s="43">
        <f t="shared" si="7"/>
        <v>86.769481512371414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96</v>
      </c>
      <c r="H24" s="147">
        <v>60</v>
      </c>
      <c r="I24" s="147">
        <v>173</v>
      </c>
      <c r="J24" s="51">
        <f t="shared" si="2"/>
        <v>87.386363636363626</v>
      </c>
      <c r="K24" s="4">
        <v>50</v>
      </c>
      <c r="L24" s="4">
        <v>41</v>
      </c>
      <c r="M24" s="53">
        <f t="shared" si="3"/>
        <v>87.916666666666657</v>
      </c>
      <c r="N24" s="40">
        <v>2</v>
      </c>
      <c r="O24" s="40">
        <v>7</v>
      </c>
      <c r="P24" s="40">
        <v>64</v>
      </c>
      <c r="Q24" s="56">
        <f t="shared" si="4"/>
        <v>83.486238532110093</v>
      </c>
      <c r="R24" s="41">
        <v>10</v>
      </c>
      <c r="S24" s="58">
        <f t="shared" si="5"/>
        <v>100</v>
      </c>
      <c r="T24" s="42">
        <v>66</v>
      </c>
      <c r="U24" s="42">
        <v>82</v>
      </c>
      <c r="V24" s="60">
        <f t="shared" si="6"/>
        <v>87</v>
      </c>
      <c r="W24" s="43">
        <f t="shared" si="7"/>
        <v>87.422178204058937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98</v>
      </c>
      <c r="H25" s="147">
        <v>97</v>
      </c>
      <c r="I25" s="147">
        <v>149</v>
      </c>
      <c r="J25" s="51">
        <f t="shared" si="2"/>
        <v>89.090909090909093</v>
      </c>
      <c r="K25" s="4">
        <v>58</v>
      </c>
      <c r="L25" s="4">
        <v>52</v>
      </c>
      <c r="M25" s="53">
        <f t="shared" si="3"/>
        <v>95.833333333333329</v>
      </c>
      <c r="N25" s="40">
        <v>2</v>
      </c>
      <c r="O25" s="40">
        <v>7</v>
      </c>
      <c r="P25" s="40">
        <v>62</v>
      </c>
      <c r="Q25" s="56">
        <f t="shared" si="4"/>
        <v>82.568807339449535</v>
      </c>
      <c r="R25" s="41">
        <v>10</v>
      </c>
      <c r="S25" s="58">
        <f t="shared" si="5"/>
        <v>100</v>
      </c>
      <c r="T25" s="42">
        <v>60</v>
      </c>
      <c r="U25" s="42">
        <v>77</v>
      </c>
      <c r="V25" s="60">
        <f t="shared" si="6"/>
        <v>84.25</v>
      </c>
      <c r="W25" s="43">
        <f t="shared" si="7"/>
        <v>88.55426049485682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1.5</v>
      </c>
      <c r="G26" s="147">
        <v>60</v>
      </c>
      <c r="H26" s="147">
        <v>70</v>
      </c>
      <c r="I26" s="147">
        <v>197</v>
      </c>
      <c r="J26" s="51">
        <f t="shared" si="2"/>
        <v>87.159090909090907</v>
      </c>
      <c r="K26" s="4">
        <v>51</v>
      </c>
      <c r="L26" s="4">
        <v>47</v>
      </c>
      <c r="M26" s="53">
        <f t="shared" si="3"/>
        <v>90.833333333333343</v>
      </c>
      <c r="N26" s="40">
        <v>2</v>
      </c>
      <c r="O26" s="40">
        <v>7</v>
      </c>
      <c r="P26" s="40">
        <v>91</v>
      </c>
      <c r="Q26" s="56">
        <f t="shared" si="4"/>
        <v>95.871559633027516</v>
      </c>
      <c r="R26" s="41">
        <v>10</v>
      </c>
      <c r="S26" s="58">
        <f t="shared" si="5"/>
        <v>100</v>
      </c>
      <c r="T26" s="42">
        <v>96</v>
      </c>
      <c r="U26" s="42">
        <v>93</v>
      </c>
      <c r="V26" s="60">
        <f t="shared" si="6"/>
        <v>97.25</v>
      </c>
      <c r="W26" s="43">
        <f t="shared" si="7"/>
        <v>92.870127884348065</v>
      </c>
      <c r="X26" s="43">
        <f>VLOOKUP(W26,'Grade Range'!$A$2:$B$11,2)</f>
        <v>1.5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2.25</v>
      </c>
      <c r="G27" s="147">
        <v>86</v>
      </c>
      <c r="H27" s="147">
        <v>79</v>
      </c>
      <c r="I27" s="147">
        <v>120</v>
      </c>
      <c r="J27" s="51">
        <f t="shared" si="2"/>
        <v>82.386363636363626</v>
      </c>
      <c r="K27" s="4">
        <v>47</v>
      </c>
      <c r="L27" s="4">
        <v>42</v>
      </c>
      <c r="M27" s="53">
        <f t="shared" si="3"/>
        <v>87.083333333333343</v>
      </c>
      <c r="N27" s="40">
        <v>2</v>
      </c>
      <c r="O27" s="40">
        <v>7</v>
      </c>
      <c r="P27" s="40">
        <v>92</v>
      </c>
      <c r="Q27" s="56">
        <f t="shared" si="4"/>
        <v>96.330275229357795</v>
      </c>
      <c r="R27" s="41">
        <v>10</v>
      </c>
      <c r="S27" s="58">
        <f t="shared" si="5"/>
        <v>100</v>
      </c>
      <c r="T27" s="42">
        <v>50</v>
      </c>
      <c r="U27" s="42">
        <v>54</v>
      </c>
      <c r="V27" s="60">
        <f t="shared" si="6"/>
        <v>76</v>
      </c>
      <c r="W27" s="43">
        <f t="shared" si="7"/>
        <v>84.382117041979413</v>
      </c>
      <c r="X27" s="43">
        <f>VLOOKUP(W27,'Grade Range'!$A$2:$B$11,2)</f>
        <v>2.25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114</v>
      </c>
      <c r="H28" s="147">
        <v>99</v>
      </c>
      <c r="I28" s="147">
        <v>165</v>
      </c>
      <c r="J28" s="51">
        <f t="shared" si="2"/>
        <v>92.954545454545453</v>
      </c>
      <c r="K28" s="4">
        <v>33</v>
      </c>
      <c r="L28" s="4">
        <v>35</v>
      </c>
      <c r="M28" s="53">
        <f t="shared" si="3"/>
        <v>78.333333333333329</v>
      </c>
      <c r="N28" s="40">
        <v>2</v>
      </c>
      <c r="O28" s="40">
        <v>7</v>
      </c>
      <c r="P28" s="40">
        <v>88</v>
      </c>
      <c r="Q28" s="56">
        <f t="shared" si="4"/>
        <v>94.495412844036707</v>
      </c>
      <c r="R28" s="41">
        <v>10</v>
      </c>
      <c r="S28" s="58">
        <f t="shared" si="5"/>
        <v>100</v>
      </c>
      <c r="T28" s="42">
        <v>95</v>
      </c>
      <c r="U28" s="42">
        <v>50</v>
      </c>
      <c r="V28" s="60">
        <f t="shared" si="6"/>
        <v>86.25</v>
      </c>
      <c r="W28" s="43">
        <f t="shared" si="7"/>
        <v>88.602342229635809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75</v>
      </c>
      <c r="H29" s="147">
        <v>117</v>
      </c>
      <c r="I29" s="147">
        <v>156</v>
      </c>
      <c r="J29" s="51">
        <f t="shared" si="2"/>
        <v>89.545454545454547</v>
      </c>
      <c r="K29" s="4">
        <v>31</v>
      </c>
      <c r="L29" s="4">
        <v>46</v>
      </c>
      <c r="M29" s="53">
        <f t="shared" si="3"/>
        <v>82.083333333333343</v>
      </c>
      <c r="N29" s="40">
        <v>2</v>
      </c>
      <c r="O29" s="40">
        <v>7</v>
      </c>
      <c r="P29" s="40">
        <v>83</v>
      </c>
      <c r="Q29" s="56">
        <f t="shared" si="4"/>
        <v>92.201834862385326</v>
      </c>
      <c r="R29" s="41">
        <v>10</v>
      </c>
      <c r="S29" s="58">
        <f t="shared" si="5"/>
        <v>100</v>
      </c>
      <c r="T29" s="42">
        <v>68</v>
      </c>
      <c r="U29" s="42">
        <v>75</v>
      </c>
      <c r="V29" s="60">
        <f t="shared" si="6"/>
        <v>85.75</v>
      </c>
      <c r="W29" s="43">
        <f t="shared" si="7"/>
        <v>87.835578259660821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100</v>
      </c>
      <c r="H30" s="147">
        <v>108</v>
      </c>
      <c r="I30" s="147">
        <v>187</v>
      </c>
      <c r="J30" s="51">
        <f t="shared" si="2"/>
        <v>94.886363636363626</v>
      </c>
      <c r="K30" s="4">
        <v>34</v>
      </c>
      <c r="L30" s="4">
        <v>34</v>
      </c>
      <c r="M30" s="53">
        <f t="shared" si="3"/>
        <v>78.333333333333329</v>
      </c>
      <c r="N30" s="40">
        <v>2</v>
      </c>
      <c r="O30" s="40">
        <v>7</v>
      </c>
      <c r="P30" s="40">
        <v>51</v>
      </c>
      <c r="Q30" s="56">
        <f t="shared" si="4"/>
        <v>77.522935779816521</v>
      </c>
      <c r="R30" s="41">
        <v>10</v>
      </c>
      <c r="S30" s="58">
        <f t="shared" si="5"/>
        <v>100</v>
      </c>
      <c r="T30" s="42">
        <v>74</v>
      </c>
      <c r="U30" s="42">
        <v>97</v>
      </c>
      <c r="V30" s="60">
        <f t="shared" si="6"/>
        <v>92.75</v>
      </c>
      <c r="W30" s="43">
        <f t="shared" si="7"/>
        <v>88.586016124548223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91</v>
      </c>
      <c r="H31" s="147">
        <v>62</v>
      </c>
      <c r="I31" s="147">
        <v>172</v>
      </c>
      <c r="J31" s="51">
        <f t="shared" si="2"/>
        <v>86.931818181818187</v>
      </c>
      <c r="K31" s="4">
        <v>53</v>
      </c>
      <c r="L31" s="4">
        <v>50</v>
      </c>
      <c r="M31" s="53">
        <f t="shared" si="3"/>
        <v>92.916666666666657</v>
      </c>
      <c r="N31" s="40">
        <v>2</v>
      </c>
      <c r="O31" s="40">
        <v>7</v>
      </c>
      <c r="P31" s="40">
        <v>85</v>
      </c>
      <c r="Q31" s="56">
        <f t="shared" si="4"/>
        <v>93.11926605504587</v>
      </c>
      <c r="R31" s="41">
        <v>10</v>
      </c>
      <c r="S31" s="58">
        <f t="shared" si="5"/>
        <v>100</v>
      </c>
      <c r="T31" s="42">
        <v>99</v>
      </c>
      <c r="U31" s="42">
        <v>58</v>
      </c>
      <c r="V31" s="60">
        <f t="shared" si="6"/>
        <v>89.25</v>
      </c>
      <c r="W31" s="43">
        <f t="shared" si="7"/>
        <v>90.405768696135667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63</v>
      </c>
      <c r="H32" s="147">
        <v>93</v>
      </c>
      <c r="I32" s="147">
        <v>121</v>
      </c>
      <c r="J32" s="51">
        <f t="shared" si="2"/>
        <v>81.47727272727272</v>
      </c>
      <c r="K32" s="4">
        <v>35</v>
      </c>
      <c r="L32" s="4">
        <v>55</v>
      </c>
      <c r="M32" s="53">
        <f t="shared" si="3"/>
        <v>87.5</v>
      </c>
      <c r="N32" s="40">
        <v>2</v>
      </c>
      <c r="O32" s="40">
        <v>7</v>
      </c>
      <c r="P32" s="40">
        <v>84</v>
      </c>
      <c r="Q32" s="56">
        <f t="shared" si="4"/>
        <v>92.660550458715591</v>
      </c>
      <c r="R32" s="41">
        <v>10</v>
      </c>
      <c r="S32" s="58">
        <f t="shared" si="5"/>
        <v>100</v>
      </c>
      <c r="T32" s="42">
        <v>78</v>
      </c>
      <c r="U32" s="42">
        <v>60</v>
      </c>
      <c r="V32" s="60">
        <f t="shared" si="6"/>
        <v>84.5</v>
      </c>
      <c r="W32" s="43">
        <f t="shared" si="7"/>
        <v>86.192264386989152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89</v>
      </c>
      <c r="H33" s="147">
        <v>87</v>
      </c>
      <c r="I33" s="147">
        <v>132</v>
      </c>
      <c r="J33" s="51">
        <f t="shared" si="2"/>
        <v>85</v>
      </c>
      <c r="K33" s="4">
        <v>46</v>
      </c>
      <c r="L33" s="4">
        <v>58</v>
      </c>
      <c r="M33" s="53">
        <f t="shared" si="3"/>
        <v>93.333333333333343</v>
      </c>
      <c r="N33" s="40">
        <v>2</v>
      </c>
      <c r="O33" s="40">
        <v>7</v>
      </c>
      <c r="P33" s="40">
        <v>61</v>
      </c>
      <c r="Q33" s="56">
        <f t="shared" si="4"/>
        <v>82.11009174311927</v>
      </c>
      <c r="R33" s="41">
        <v>10</v>
      </c>
      <c r="S33" s="58">
        <f t="shared" si="5"/>
        <v>100</v>
      </c>
      <c r="T33" s="42">
        <v>64</v>
      </c>
      <c r="U33" s="42">
        <v>78</v>
      </c>
      <c r="V33" s="60">
        <f t="shared" si="6"/>
        <v>85.5</v>
      </c>
      <c r="W33" s="43">
        <f t="shared" si="7"/>
        <v>87.133180428134551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117</v>
      </c>
      <c r="H34" s="147">
        <v>120</v>
      </c>
      <c r="I34" s="147">
        <v>166</v>
      </c>
      <c r="J34" s="51">
        <f t="shared" si="2"/>
        <v>95.795454545454547</v>
      </c>
      <c r="K34" s="4">
        <v>60</v>
      </c>
      <c r="L34" s="4">
        <v>31</v>
      </c>
      <c r="M34" s="53">
        <f t="shared" si="3"/>
        <v>87.916666666666657</v>
      </c>
      <c r="N34" s="40">
        <v>2</v>
      </c>
      <c r="O34" s="40">
        <v>7</v>
      </c>
      <c r="P34" s="40">
        <v>66</v>
      </c>
      <c r="Q34" s="56">
        <f t="shared" si="4"/>
        <v>84.403669724770651</v>
      </c>
      <c r="R34" s="41">
        <v>10</v>
      </c>
      <c r="S34" s="58">
        <f t="shared" si="5"/>
        <v>100</v>
      </c>
      <c r="T34" s="42">
        <v>88</v>
      </c>
      <c r="U34" s="42">
        <v>92</v>
      </c>
      <c r="V34" s="60">
        <f t="shared" si="6"/>
        <v>95</v>
      </c>
      <c r="W34" s="43">
        <f t="shared" si="7"/>
        <v>92.482520155685293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70</v>
      </c>
      <c r="H35" s="147">
        <v>110</v>
      </c>
      <c r="I35" s="147">
        <v>136</v>
      </c>
      <c r="J35" s="51">
        <f t="shared" si="2"/>
        <v>85.909090909090907</v>
      </c>
      <c r="K35" s="4">
        <v>40</v>
      </c>
      <c r="L35" s="4">
        <v>38</v>
      </c>
      <c r="M35" s="53">
        <f t="shared" si="3"/>
        <v>82.5</v>
      </c>
      <c r="N35" s="40">
        <v>2</v>
      </c>
      <c r="O35" s="40">
        <v>7</v>
      </c>
      <c r="P35" s="40">
        <v>70</v>
      </c>
      <c r="Q35" s="56">
        <f t="shared" si="4"/>
        <v>86.238532110091739</v>
      </c>
      <c r="R35" s="41">
        <v>10</v>
      </c>
      <c r="S35" s="58">
        <f t="shared" si="5"/>
        <v>100</v>
      </c>
      <c r="T35" s="42">
        <v>93</v>
      </c>
      <c r="U35" s="42">
        <v>53</v>
      </c>
      <c r="V35" s="60">
        <f t="shared" si="6"/>
        <v>86.5</v>
      </c>
      <c r="W35" s="43">
        <f t="shared" si="7"/>
        <v>86.158507089241027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