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A\1st Sem\"/>
    </mc:Choice>
  </mc:AlternateContent>
  <bookViews>
    <workbookView xWindow="0" yWindow="0" windowWidth="19200" windowHeight="801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Q13" i="4"/>
  <c r="S13" i="4"/>
  <c r="V1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Q45" i="4"/>
  <c r="Q49" i="4"/>
  <c r="Q53" i="4"/>
  <c r="Q57" i="4"/>
  <c r="Q61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J55" i="4"/>
  <c r="J56" i="4"/>
  <c r="J57" i="4"/>
  <c r="J58" i="4"/>
  <c r="J59" i="4"/>
  <c r="J60" i="4"/>
  <c r="J61" i="4"/>
  <c r="J62" i="4"/>
  <c r="J63" i="4"/>
  <c r="J64" i="4"/>
  <c r="J44" i="4"/>
  <c r="J45" i="4"/>
  <c r="J46" i="4"/>
  <c r="J47" i="4"/>
  <c r="J48" i="4"/>
  <c r="J49" i="4"/>
  <c r="J50" i="4"/>
  <c r="J51" i="4"/>
  <c r="J52" i="4"/>
  <c r="J53" i="4"/>
  <c r="J54" i="4"/>
  <c r="M9" i="11"/>
  <c r="P11" i="4"/>
  <c r="Q36" i="4" s="1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13" i="4" l="1"/>
  <c r="X13" i="4" s="1"/>
  <c r="Y13" i="4" s="1"/>
  <c r="Q64" i="4"/>
  <c r="Q60" i="4"/>
  <c r="W60" i="4" s="1"/>
  <c r="X60" i="4" s="1"/>
  <c r="Y60" i="4" s="1"/>
  <c r="Q56" i="4"/>
  <c r="W56" i="4" s="1"/>
  <c r="X56" i="4" s="1"/>
  <c r="Q52" i="4"/>
  <c r="W52" i="4" s="1"/>
  <c r="X52" i="4" s="1"/>
  <c r="Q48" i="4"/>
  <c r="W48" i="4" s="1"/>
  <c r="X48" i="4" s="1"/>
  <c r="Y48" i="4" s="1"/>
  <c r="Q44" i="4"/>
  <c r="W44" i="4" s="1"/>
  <c r="X44" i="4" s="1"/>
  <c r="Q63" i="4"/>
  <c r="W63" i="4" s="1"/>
  <c r="X63" i="4" s="1"/>
  <c r="Q59" i="4"/>
  <c r="W59" i="4" s="1"/>
  <c r="X59" i="4" s="1"/>
  <c r="Q55" i="4"/>
  <c r="W55" i="4" s="1"/>
  <c r="X55" i="4" s="1"/>
  <c r="Q51" i="4"/>
  <c r="W51" i="4" s="1"/>
  <c r="X51" i="4" s="1"/>
  <c r="Q47" i="4"/>
  <c r="W47" i="4" s="1"/>
  <c r="X47" i="4" s="1"/>
  <c r="Q62" i="4"/>
  <c r="W62" i="4" s="1"/>
  <c r="X62" i="4" s="1"/>
  <c r="Q58" i="4"/>
  <c r="W58" i="4" s="1"/>
  <c r="X58" i="4" s="1"/>
  <c r="Q54" i="4"/>
  <c r="W54" i="4" s="1"/>
  <c r="X54" i="4" s="1"/>
  <c r="Q50" i="4"/>
  <c r="W50" i="4" s="1"/>
  <c r="X50" i="4" s="1"/>
  <c r="Q46" i="4"/>
  <c r="W46" i="4" s="1"/>
  <c r="X46" i="4" s="1"/>
  <c r="W61" i="4"/>
  <c r="X61" i="4" s="1"/>
  <c r="W57" i="4"/>
  <c r="X57" i="4" s="1"/>
  <c r="W53" i="4"/>
  <c r="X53" i="4" s="1"/>
  <c r="W49" i="4"/>
  <c r="X49" i="4" s="1"/>
  <c r="W45" i="4"/>
  <c r="X45" i="4" s="1"/>
  <c r="Q38" i="4"/>
  <c r="Q25" i="4"/>
  <c r="Q16" i="4"/>
  <c r="Q34" i="4"/>
  <c r="Q24" i="4"/>
  <c r="Q15" i="4"/>
  <c r="Q33" i="4"/>
  <c r="Q35" i="4"/>
  <c r="Q23" i="4"/>
  <c r="Q14" i="4"/>
  <c r="Q28" i="4"/>
  <c r="Q37" i="4"/>
  <c r="Q31" i="4"/>
  <c r="Q21" i="4"/>
  <c r="Q43" i="4"/>
  <c r="Q18" i="4"/>
  <c r="Q32" i="4"/>
  <c r="Q30" i="4"/>
  <c r="Q20" i="4"/>
  <c r="Q42" i="4"/>
  <c r="Q27" i="4"/>
  <c r="Q40" i="4"/>
  <c r="Q29" i="4"/>
  <c r="Q19" i="4"/>
  <c r="Q41" i="4"/>
  <c r="Q22" i="4"/>
  <c r="Q39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37" i="4"/>
  <c r="M41" i="4"/>
  <c r="M14" i="4"/>
  <c r="M18" i="4"/>
  <c r="M25" i="4"/>
  <c r="M26" i="4"/>
  <c r="M27" i="4"/>
  <c r="M28" i="4"/>
  <c r="M29" i="4"/>
  <c r="M34" i="4"/>
  <c r="M35" i="4"/>
  <c r="M36" i="4"/>
  <c r="M38" i="4"/>
  <c r="M42" i="4"/>
  <c r="M15" i="4"/>
  <c r="M19" i="4"/>
  <c r="M20" i="4"/>
  <c r="M22" i="4"/>
  <c r="M23" i="4"/>
  <c r="M24" i="4"/>
  <c r="M31" i="4"/>
  <c r="M40" i="4"/>
  <c r="M43" i="4"/>
  <c r="V15" i="4"/>
  <c r="V18" i="4"/>
  <c r="V23" i="4"/>
  <c r="V31" i="4"/>
  <c r="V39" i="4"/>
  <c r="V43" i="4"/>
  <c r="S43" i="4"/>
  <c r="V41" i="4"/>
  <c r="S41" i="4"/>
  <c r="V42" i="4"/>
  <c r="S42" i="4"/>
  <c r="V40" i="4"/>
  <c r="S40" i="4"/>
  <c r="S39" i="4"/>
  <c r="M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Y52" i="4" l="1"/>
  <c r="F52" i="4"/>
  <c r="Y56" i="4"/>
  <c r="F56" i="4"/>
  <c r="Y44" i="4"/>
  <c r="F44" i="4"/>
  <c r="F60" i="4"/>
  <c r="F48" i="4"/>
  <c r="Y61" i="4"/>
  <c r="F61" i="4"/>
  <c r="Y55" i="4"/>
  <c r="F55" i="4"/>
  <c r="Y49" i="4"/>
  <c r="F49" i="4"/>
  <c r="Y58" i="4"/>
  <c r="F58" i="4"/>
  <c r="Y59" i="4"/>
  <c r="F59" i="4"/>
  <c r="Y53" i="4"/>
  <c r="F53" i="4"/>
  <c r="Y46" i="4"/>
  <c r="F46" i="4"/>
  <c r="Y62" i="4"/>
  <c r="F62" i="4"/>
  <c r="Y63" i="4"/>
  <c r="F63" i="4"/>
  <c r="Y45" i="4"/>
  <c r="F45" i="4"/>
  <c r="Y54" i="4"/>
  <c r="F54" i="4"/>
  <c r="Y47" i="4"/>
  <c r="F47" i="4"/>
  <c r="Y57" i="4"/>
  <c r="F57" i="4"/>
  <c r="Y50" i="4"/>
  <c r="F50" i="4"/>
  <c r="Y51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36" i="4"/>
  <c r="X36" i="4" s="1"/>
  <c r="Y36" i="4" s="1"/>
  <c r="W18" i="4"/>
  <c r="X18" i="4" s="1"/>
  <c r="F18" i="4" s="1"/>
  <c r="W38" i="4"/>
  <c r="X38" i="4" s="1"/>
  <c r="F38" i="4" s="1"/>
  <c r="W23" i="4"/>
  <c r="X23" i="4" s="1"/>
  <c r="Y23" i="4" s="1"/>
  <c r="W43" i="4"/>
  <c r="X43" i="4" s="1"/>
  <c r="Y43" i="4" s="1"/>
  <c r="W34" i="4"/>
  <c r="X34" i="4" s="1"/>
  <c r="Y34" i="4" s="1"/>
  <c r="W33" i="4"/>
  <c r="X33" i="4" s="1"/>
  <c r="Y33" i="4" s="1"/>
  <c r="W40" i="4"/>
  <c r="X40" i="4" s="1"/>
  <c r="Y40" i="4" s="1"/>
  <c r="W31" i="4"/>
  <c r="X31" i="4" s="1"/>
  <c r="Y31" i="4" s="1"/>
  <c r="W64" i="4"/>
  <c r="W32" i="4"/>
  <c r="X32" i="4" s="1"/>
  <c r="Y32" i="4" s="1"/>
  <c r="W37" i="4"/>
  <c r="X37" i="4" s="1"/>
  <c r="F37" i="4" s="1"/>
  <c r="W29" i="4"/>
  <c r="X29" i="4" s="1"/>
  <c r="Y29" i="4" s="1"/>
  <c r="W42" i="4"/>
  <c r="X42" i="4" s="1"/>
  <c r="Y42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41" i="4"/>
  <c r="X41" i="4" s="1"/>
  <c r="F41" i="4" s="1"/>
  <c r="W24" i="4"/>
  <c r="X24" i="4" s="1"/>
  <c r="F24" i="4" s="1"/>
  <c r="W39" i="4"/>
  <c r="X39" i="4" s="1"/>
  <c r="Y39" i="4" s="1"/>
  <c r="X64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42" i="4"/>
  <c r="F34" i="4"/>
  <c r="F40" i="4"/>
  <c r="Y24" i="4"/>
  <c r="F23" i="4"/>
  <c r="F22" i="4"/>
  <c r="F19" i="4"/>
  <c r="Y18" i="4"/>
  <c r="F25" i="4"/>
  <c r="F39" i="4"/>
  <c r="Y37" i="4"/>
  <c r="Y38" i="4"/>
  <c r="F43" i="4"/>
  <c r="F26" i="4"/>
  <c r="F33" i="4"/>
  <c r="Y17" i="4"/>
  <c r="Y41" i="4"/>
  <c r="F27" i="4"/>
  <c r="Y20" i="4"/>
  <c r="F31" i="4"/>
  <c r="F36" i="4"/>
  <c r="F13" i="4"/>
  <c r="F29" i="4"/>
  <c r="Y28" i="4"/>
  <c r="F21" i="4"/>
  <c r="Y16" i="4"/>
  <c r="F15" i="4"/>
  <c r="F32" i="4"/>
  <c r="Y64" i="4" l="1"/>
  <c r="F64" i="4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<sst xmlns="http://schemas.openxmlformats.org/spreadsheetml/2006/main" count="270" uniqueCount="160">
  <si>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</si>
  <si>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</si>
  <si>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</si>
  <si>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</si>
  <si>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</si>
  <si>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</si>
  <si>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</si>
  <si>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</si>
  <si>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</si>
  <si>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</si>
  <si>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</si>
  <si>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</si>
  <si>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</si>
  <si>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</si>
  <si>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</si>
  <si>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</si>
  <si>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</si>
  <si>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</si>
  <si>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</si>
  <si>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</si>
  <si>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</si>
  <si>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</si>
  <si>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</si>
  <si>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</si>
  <si>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</si>
  <si>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</si>
  <si>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</si>
  <si>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</si>
  <si>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</si>
  <si>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</si>
  <si>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</si>
  <si>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</si>
  <si>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</si>
  <si>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</si>
  <si>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</si>
  <si>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</si>
  <si>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</si>
  <si>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</si>
  <si>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</si>
  <si>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</si>
  <si>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</si>
  <si>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</si>
  <si>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</si>
  <si>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</si>
  <si>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</si>
  <si>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</si>
  <si>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</si>
  <si>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</si>
  <si>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</si>
  <si>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</si>
  <si>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</si>
  <si>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</si>
  <si>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</si>
  <si>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</si>
  <si>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</si>
  <si>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</si>
  <si>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</si>
  <si>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</si>
  <si>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</si>
  <si>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</si>
  <si>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</si>
  <si>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</si>
  <si>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</si>
  <si>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</si>
  <si>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</si>
  <si>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</si>
  <si>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</si>
  <si>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</si>
  <si>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</si>
  <si>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</si>
  <si>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</si>
  <si>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</si>
  <si>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</si>
  <si>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</si>
  <si>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</si>
  <si>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</si>
  <si>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</si>
  <si>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</si>
  <si>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</si>
  <si>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</si>
  <si>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</si>
  <si>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</si>
  <si>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</si>
  <si>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</si>
  <si>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</si>
  <si>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</si>
  <si>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</si>
  <si>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</si>
  <si>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</si>
  <si>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</si>
  <si>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</si>
  <si>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</si>
  <si>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</si>
  <si>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</si>
  <si>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</si>
  <si>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</si>
  <si>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</si>
  <si>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</si>
  <si>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</si>
  <si>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</si>
  <si>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</si>
  <si>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</si>
  <si>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</si>
  <si>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</si>
  <si>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</si>
  <si>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</si>
  <si>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</si>
  <si>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</si>
  <si>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</si>
  <si>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</si>
  <si>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</si>
  <si>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</si>
  <si>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</si>
  <si>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</si>
  <si>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</si>
  <si>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</si>
  <si>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</si>
  <si>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</si>
  <si>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</si>
  <si>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</si>
  <si>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</si>
  <si>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</si>
  <si>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</si>
  <si>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</si>
  <si>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</si>
  <si>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</si>
  <si>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</si>
  <si>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</si>
  <si>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</si>
  <si>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</si>
  <si>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</si>
  <si>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</si>
  <si>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</si>
  <si>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</si>
  <si>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</si>
  <si>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</si>
  <si>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</si>
  <si>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</si>
  <si>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</si>
  <si>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</si>
  <si>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</si>
  <si>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</si>
  <si>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</si>
  <si>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</si>
  <si>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</si>
  <si>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</si>
  <si>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</si>
  <si>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</si>
  <si>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</si>
  <si>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</si>
  <si>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</si>
  <si>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</si>
  <si>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</si>
  <si>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</si>
  <si>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</si>
  <si>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</si>
  <si>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</si>
  <si>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IT 306</t>
  </si>
  <si>
    <t>Elective 1</t>
  </si>
  <si>
    <t>BSIT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</si>
</sst>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12" fillId="9" borderId="2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zoomScale="96" zoomScaleNormal="96" workbookViewId="0">
      <pane xSplit="5" topLeftCell="F1" activePane="topRight" state="frozen"/>
      <selection pane="topRight" activeCell="F7" sqref="F7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0" t="s">
        <v>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9" ht="19.5" customHeight="1" x14ac:dyDescent="0.4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9" ht="21.75" customHeight="1" x14ac:dyDescent="0.4">
      <c r="A4" s="150" t="s">
        <v>2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157</v>
      </c>
      <c r="G5" s="13"/>
      <c r="H5" s="13"/>
      <c r="I5" s="13"/>
      <c r="J5" s="13"/>
      <c r="K5" s="13"/>
      <c r="L5" s="13"/>
      <c r="M5" s="13"/>
      <c r="N5" s="152"/>
      <c r="O5" s="152"/>
      <c r="P5" s="152"/>
      <c r="Q5" s="151"/>
      <c r="R5" s="151"/>
      <c r="S5" s="151"/>
      <c r="T5" s="151"/>
      <c r="U5" s="151"/>
      <c r="V5" s="151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158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159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53" t="s">
        <v>6</v>
      </c>
      <c r="D9" s="156" t="s">
        <v>7</v>
      </c>
      <c r="E9" s="52"/>
      <c r="F9" s="157" t="s">
        <v>8</v>
      </c>
      <c r="G9" s="160" t="s">
        <v>9</v>
      </c>
      <c r="H9" s="161"/>
      <c r="I9" s="161"/>
      <c r="J9" s="162"/>
      <c r="K9" s="160" t="s">
        <v>10</v>
      </c>
      <c r="L9" s="161"/>
      <c r="M9" s="162"/>
      <c r="N9" s="160" t="s">
        <v>11</v>
      </c>
      <c r="O9" s="163"/>
      <c r="P9" s="163"/>
      <c r="Q9" s="162"/>
      <c r="R9" s="160" t="s">
        <v>12</v>
      </c>
      <c r="S9" s="162"/>
      <c r="T9" s="160" t="s">
        <v>13</v>
      </c>
      <c r="U9" s="161"/>
      <c r="V9" s="162"/>
      <c r="W9" s="165" t="s">
        <v>14</v>
      </c>
      <c r="X9" s="161"/>
      <c r="Y9" s="161"/>
      <c r="Z9" s="162"/>
    </row>
    <row r="10" spans="1:29" ht="12" customHeight="1" thickBot="1" x14ac:dyDescent="0.3">
      <c r="A10" s="18"/>
      <c r="B10" s="19"/>
      <c r="C10" s="154"/>
      <c r="D10" s="154"/>
      <c r="E10" s="50"/>
      <c r="F10" s="158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55"/>
      <c r="D11" s="155"/>
      <c r="E11" s="51"/>
      <c r="F11" s="159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64"/>
      <c r="AC11" s="164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2018100356</v>
      </c>
      <c r="D13" s="142" t="s">
        <v>105</v>
      </c>
      <c r="E13" s="143"/>
      <c r="F13" s="144">
        <f t="shared" ref="F13:F43" si="0">X13</f>
        <v>2.25</v>
      </c>
      <c r="G13">
        <v>96</v>
      </c>
      <c r="H13">
        <v>83</v>
      </c>
      <c r="I13">
        <v>144</v>
      </c>
      <c r="J13" s="145">
        <f t="shared" ref="J13:J43" si="1">SUM(G13:I13)/SUM($G$11:$I$11)*50+50</f>
        <v>86.704545454545453</v>
      </c>
      <c r="K13">
        <v>51</v>
      </c>
      <c r="L13">
        <v>53</v>
      </c>
      <c r="M13" s="146">
        <f>SUM(K13:K13)/SUM($K$11:$L$11)*50+50</f>
        <v>71.25</v>
      </c>
      <c r="N13">
        <v>0</v>
      </c>
      <c r="O13">
        <v>7</v>
      </c>
      <c r="P13">
        <v>80</v>
      </c>
      <c r="Q13" s="147">
        <f>SUM(N13:P13)/SUM($N$11:$P$11)*50+50</f>
        <v>89.908256880733944</v>
      </c>
      <c r="R13">
        <v>10</v>
      </c>
      <c r="S13" s="148">
        <f>SUM(R13:R13)/SUM($R$11:$R$11)*50+50</f>
        <v>100</v>
      </c>
      <c r="T13">
        <v>88</v>
      </c>
      <c r="U13">
        <v>60</v>
      </c>
      <c r="V13" s="139">
        <f>(T13/$T$11*50+50)*0.5+(U13/$U$11*50+50)*0.5</f>
        <v>87</v>
      </c>
      <c r="W13" s="37">
        <f>(J13*0.3)+(M13*0.2)+(Q13*0.15)+(S13*0.05)+(V13*0.3)</f>
        <v>84.847602168473728</v>
      </c>
      <c r="X13" s="37">
        <f>VLOOKUP(W13,'Grade Range'!$A$2:$B$11,2)</f>
        <v>2.25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2019117401</v>
      </c>
      <c r="D14" s="138" t="s">
        <v>106</v>
      </c>
      <c r="E14" s="143"/>
      <c r="F14" s="144">
        <f t="shared" si="0"/>
        <v>2</v>
      </c>
      <c r="G14">
        <v>85</v>
      </c>
      <c r="H14">
        <v>70</v>
      </c>
      <c r="I14">
        <v>122</v>
      </c>
      <c r="J14" s="145">
        <f t="shared" si="1"/>
        <v>81.47727272727272</v>
      </c>
      <c r="K14">
        <v>47</v>
      </c>
      <c r="L14">
        <v>48</v>
      </c>
      <c r="M14" s="146">
        <f t="shared" ref="M14:M64" si="3">SUM(K14:L14)/SUM($K$11:$L$11)*50+50</f>
        <v>89.583333333333329</v>
      </c>
      <c r="N14">
        <v>2</v>
      </c>
      <c r="O14">
        <v>7</v>
      </c>
      <c r="P14">
        <v>87</v>
      </c>
      <c r="Q14" s="147">
        <f t="shared" ref="Q14:Q64" si="4">SUM(N14:P14)/SUM($N$11:$P$11)*50+50</f>
        <v>94.036697247706428</v>
      </c>
      <c r="R14">
        <v>10</v>
      </c>
      <c r="S14" s="148">
        <f t="shared" ref="S14:S64" si="5">SUM(R14:R14)/SUM($R$11:$R$11)*50+50</f>
        <v>100</v>
      </c>
      <c r="T14">
        <v>80</v>
      </c>
      <c r="U14">
        <v>68</v>
      </c>
      <c r="V14" s="139">
        <f t="shared" ref="V14:V64" si="6">(T14/$T$11*50+50)*0.5+(U14/$U$11*50+50)*0.5</f>
        <v>87</v>
      </c>
      <c r="W14" s="37">
        <f t="shared" ref="W14:W64" si="7">(J14*0.3)+(M14*0.2)+(Q14*0.15)+(S14*0.05)+(V14*0.3)</f>
        <v>87.565353072004442</v>
      </c>
      <c r="X14" s="37">
        <f>VLOOKUP(W14,'Grade Range'!$A$2:$B$11,2)</f>
        <v>2</v>
      </c>
      <c r="Y14" s="37" t="str">
        <f t="shared" si="2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2019115523</v>
      </c>
      <c r="D15" s="138" t="s">
        <v>107</v>
      </c>
      <c r="E15" s="143"/>
      <c r="F15" s="144">
        <f t="shared" si="0"/>
        <v>2.25</v>
      </c>
      <c r="G15">
        <v>69</v>
      </c>
      <c r="H15">
        <v>72</v>
      </c>
      <c r="I15">
        <v>133</v>
      </c>
      <c r="J15" s="145">
        <f t="shared" si="1"/>
        <v>81.136363636363626</v>
      </c>
      <c r="K15">
        <v>34</v>
      </c>
      <c r="L15">
        <v>33</v>
      </c>
      <c r="M15" s="146">
        <f t="shared" si="3"/>
        <v>77.916666666666671</v>
      </c>
      <c r="N15">
        <v>1</v>
      </c>
      <c r="O15">
        <v>3</v>
      </c>
      <c r="P15">
        <v>81</v>
      </c>
      <c r="Q15" s="147">
        <f t="shared" si="4"/>
        <v>88.990825688073386</v>
      </c>
      <c r="R15">
        <v>10</v>
      </c>
      <c r="S15" s="148">
        <f t="shared" si="5"/>
        <v>100</v>
      </c>
      <c r="T15">
        <v>67</v>
      </c>
      <c r="U15">
        <v>75</v>
      </c>
      <c r="V15" s="139">
        <f t="shared" si="6"/>
        <v>85.5</v>
      </c>
      <c r="W15" s="37">
        <f t="shared" si="7"/>
        <v>83.922866277453437</v>
      </c>
      <c r="X15" s="37">
        <f>VLOOKUP(W15,'Grade Range'!$A$2:$B$11,2)</f>
        <v>2.25</v>
      </c>
      <c r="Y15" s="37" t="str">
        <f t="shared" si="2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2018101036</v>
      </c>
      <c r="D16" s="138" t="s">
        <v>108</v>
      </c>
      <c r="E16" s="143"/>
      <c r="F16" s="144">
        <f t="shared" si="0"/>
        <v>2</v>
      </c>
      <c r="G16">
        <v>66</v>
      </c>
      <c r="H16">
        <v>64</v>
      </c>
      <c r="I16">
        <v>146</v>
      </c>
      <c r="J16" s="145">
        <f t="shared" si="1"/>
        <v>81.363636363636374</v>
      </c>
      <c r="K16">
        <v>38</v>
      </c>
      <c r="L16">
        <v>36</v>
      </c>
      <c r="M16" s="146">
        <f t="shared" si="3"/>
        <v>80.833333333333343</v>
      </c>
      <c r="N16">
        <v>0</v>
      </c>
      <c r="O16">
        <v>5</v>
      </c>
      <c r="P16">
        <v>99</v>
      </c>
      <c r="Q16" s="147">
        <f t="shared" si="4"/>
        <v>97.706422018348633</v>
      </c>
      <c r="R16">
        <v>9</v>
      </c>
      <c r="S16" s="148">
        <f t="shared" si="5"/>
        <v>95</v>
      </c>
      <c r="T16">
        <v>81</v>
      </c>
      <c r="U16">
        <v>84</v>
      </c>
      <c r="V16" s="139">
        <f t="shared" si="6"/>
        <v>91.25</v>
      </c>
      <c r="W16" s="37">
        <f t="shared" si="7"/>
        <v>87.356720878509876</v>
      </c>
      <c r="X16" s="37">
        <f>VLOOKUP(W16,'Grade Range'!$A$2:$B$11,2)</f>
        <v>2</v>
      </c>
      <c r="Y16" s="37" t="str">
        <f t="shared" si="2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2019117291</v>
      </c>
      <c r="D17" s="142" t="s">
        <v>109</v>
      </c>
      <c r="E17" s="143"/>
      <c r="F17" s="144">
        <f t="shared" si="0"/>
        <v>1.75</v>
      </c>
      <c r="G17">
        <v>103</v>
      </c>
      <c r="H17">
        <v>67</v>
      </c>
      <c r="I17">
        <v>154</v>
      </c>
      <c r="J17" s="145">
        <f t="shared" si="1"/>
        <v>86.818181818181813</v>
      </c>
      <c r="K17">
        <v>52</v>
      </c>
      <c r="L17">
        <v>41</v>
      </c>
      <c r="M17" s="146">
        <f t="shared" si="3"/>
        <v>88.75</v>
      </c>
      <c r="N17">
        <v>1</v>
      </c>
      <c r="O17">
        <v>5</v>
      </c>
      <c r="P17">
        <v>94</v>
      </c>
      <c r="Q17" s="147">
        <f t="shared" si="4"/>
        <v>95.871559633027516</v>
      </c>
      <c r="R17">
        <v>10</v>
      </c>
      <c r="S17" s="148">
        <f t="shared" si="5"/>
        <v>100</v>
      </c>
      <c r="T17">
        <v>65</v>
      </c>
      <c r="U17">
        <v>78</v>
      </c>
      <c r="V17" s="139">
        <f t="shared" si="6"/>
        <v>85.75</v>
      </c>
      <c r="W17" s="37">
        <f t="shared" si="7"/>
        <v>88.901188490408671</v>
      </c>
      <c r="X17" s="37">
        <f>VLOOKUP(W17,'Grade Range'!$A$2:$B$11,2)</f>
        <v>1.75</v>
      </c>
      <c r="Y17" s="37" t="str">
        <f t="shared" si="2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2018101614</v>
      </c>
      <c r="D18" s="142" t="s">
        <v>110</v>
      </c>
      <c r="E18" s="143"/>
      <c r="F18" s="144">
        <f t="shared" si="0"/>
        <v>1.5</v>
      </c>
      <c r="G18">
        <v>118</v>
      </c>
      <c r="H18">
        <v>108</v>
      </c>
      <c r="I18">
        <v>104</v>
      </c>
      <c r="J18" s="145">
        <f t="shared" si="1"/>
        <v>87.5</v>
      </c>
      <c r="K18">
        <v>55</v>
      </c>
      <c r="L18">
        <v>37</v>
      </c>
      <c r="M18" s="146">
        <f t="shared" si="3"/>
        <v>88.333333333333343</v>
      </c>
      <c r="N18">
        <v>2</v>
      </c>
      <c r="O18">
        <v>3</v>
      </c>
      <c r="P18">
        <v>87</v>
      </c>
      <c r="Q18" s="147">
        <f t="shared" si="4"/>
        <v>92.201834862385326</v>
      </c>
      <c r="R18">
        <v>9</v>
      </c>
      <c r="S18" s="148">
        <f t="shared" si="5"/>
        <v>95</v>
      </c>
      <c r="T18">
        <v>88</v>
      </c>
      <c r="U18">
        <v>94</v>
      </c>
      <c r="V18" s="139">
        <f t="shared" si="6"/>
        <v>95.5</v>
      </c>
      <c r="W18" s="37">
        <f t="shared" si="7"/>
        <v>91.146941896024458</v>
      </c>
      <c r="X18" s="37">
        <f>VLOOKUP(W18,'Grade Range'!$A$2:$B$11,2)</f>
        <v>1.5</v>
      </c>
      <c r="Y18" s="37" t="str">
        <f t="shared" si="2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2019115074</v>
      </c>
      <c r="D19" s="138" t="s">
        <v>111</v>
      </c>
      <c r="E19" s="143"/>
      <c r="F19" s="144">
        <f t="shared" si="0"/>
        <v>2</v>
      </c>
      <c r="G19">
        <v>87</v>
      </c>
      <c r="H19">
        <v>71</v>
      </c>
      <c r="I19">
        <v>127</v>
      </c>
      <c r="J19" s="145">
        <f t="shared" si="1"/>
        <v>82.386363636363626</v>
      </c>
      <c r="K19">
        <v>43</v>
      </c>
      <c r="L19">
        <v>52</v>
      </c>
      <c r="M19" s="146">
        <f t="shared" si="3"/>
        <v>89.583333333333329</v>
      </c>
      <c r="N19">
        <v>2</v>
      </c>
      <c r="O19">
        <v>6</v>
      </c>
      <c r="P19">
        <v>93</v>
      </c>
      <c r="Q19" s="147">
        <f t="shared" si="4"/>
        <v>96.330275229357795</v>
      </c>
      <c r="R19">
        <v>10</v>
      </c>
      <c r="S19" s="148">
        <f t="shared" si="5"/>
        <v>100</v>
      </c>
      <c r="T19">
        <v>69</v>
      </c>
      <c r="U19">
        <v>76</v>
      </c>
      <c r="V19" s="139">
        <f t="shared" si="6"/>
        <v>86.25</v>
      </c>
      <c r="W19" s="37">
        <f t="shared" si="7"/>
        <v>87.957117041979416</v>
      </c>
      <c r="X19" s="37">
        <f>VLOOKUP(W19,'Grade Range'!$A$2:$B$11,2)</f>
        <v>2</v>
      </c>
      <c r="Y19" s="37" t="str">
        <f t="shared" si="2"/>
        <v>Passed</v>
      </c>
      <c r="Z19" s="37"/>
    </row>
    <row r="20" spans="1:26" ht="12" customHeight="1" x14ac:dyDescent="0.25">
      <c r="A20" s="36">
        <v>8</v>
      </c>
      <c r="B20" s="137"/>
      <c r="C20" s="149">
        <v>2019115156</v>
      </c>
      <c r="D20" s="138" t="s">
        <v>112</v>
      </c>
      <c r="E20" s="143"/>
      <c r="F20" s="144">
        <f t="shared" si="0"/>
        <v>2</v>
      </c>
      <c r="G20">
        <v>74</v>
      </c>
      <c r="H20">
        <v>82</v>
      </c>
      <c r="I20">
        <v>118</v>
      </c>
      <c r="J20" s="145">
        <f t="shared" si="1"/>
        <v>81.136363636363626</v>
      </c>
      <c r="K20">
        <v>47</v>
      </c>
      <c r="L20">
        <v>41</v>
      </c>
      <c r="M20" s="146">
        <f t="shared" si="3"/>
        <v>86.666666666666657</v>
      </c>
      <c r="N20">
        <v>2</v>
      </c>
      <c r="O20">
        <v>5</v>
      </c>
      <c r="P20">
        <v>62</v>
      </c>
      <c r="Q20" s="147">
        <f t="shared" si="4"/>
        <v>81.651376146788991</v>
      </c>
      <c r="R20">
        <v>9</v>
      </c>
      <c r="S20" s="148">
        <f t="shared" si="5"/>
        <v>95</v>
      </c>
      <c r="T20">
        <v>81</v>
      </c>
      <c r="U20">
        <v>74</v>
      </c>
      <c r="V20" s="139">
        <f t="shared" si="6"/>
        <v>88.75</v>
      </c>
      <c r="W20" s="37">
        <f t="shared" si="7"/>
        <v>85.296948846260761</v>
      </c>
      <c r="X20" s="37">
        <f>VLOOKUP(W20,'Grade Range'!$A$2:$B$11,2)</f>
        <v>2</v>
      </c>
      <c r="Y20" s="37" t="str">
        <f t="shared" si="2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2019115353</v>
      </c>
      <c r="D21" s="138" t="s">
        <v>113</v>
      </c>
      <c r="E21" s="143"/>
      <c r="F21" s="144">
        <f t="shared" si="0"/>
        <v>1.75</v>
      </c>
      <c r="G21">
        <v>90</v>
      </c>
      <c r="H21">
        <v>112</v>
      </c>
      <c r="I21">
        <v>172</v>
      </c>
      <c r="J21" s="145">
        <f t="shared" si="1"/>
        <v>92.5</v>
      </c>
      <c r="K21">
        <v>54</v>
      </c>
      <c r="L21">
        <v>32</v>
      </c>
      <c r="M21" s="146">
        <f t="shared" si="3"/>
        <v>85.833333333333343</v>
      </c>
      <c r="N21">
        <v>0</v>
      </c>
      <c r="O21">
        <v>6</v>
      </c>
      <c r="P21">
        <v>82</v>
      </c>
      <c r="Q21" s="147">
        <f t="shared" si="4"/>
        <v>90.366972477064223</v>
      </c>
      <c r="R21">
        <v>9</v>
      </c>
      <c r="S21" s="148">
        <f t="shared" si="5"/>
        <v>95</v>
      </c>
      <c r="T21">
        <v>98</v>
      </c>
      <c r="U21">
        <v>62</v>
      </c>
      <c r="V21" s="139">
        <f t="shared" si="6"/>
        <v>90</v>
      </c>
      <c r="W21" s="37">
        <f t="shared" si="7"/>
        <v>90.221712538226313</v>
      </c>
      <c r="X21" s="37">
        <f>VLOOKUP(W21,'Grade Range'!$A$2:$B$11,2)</f>
        <v>1.75</v>
      </c>
      <c r="Y21" s="37" t="str">
        <f t="shared" si="2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2019114905</v>
      </c>
      <c r="D22" s="138" t="s">
        <v>114</v>
      </c>
      <c r="E22" s="143"/>
      <c r="F22" s="144">
        <f t="shared" si="0"/>
        <v>2</v>
      </c>
      <c r="G22">
        <v>60</v>
      </c>
      <c r="H22">
        <v>93</v>
      </c>
      <c r="I22">
        <v>176</v>
      </c>
      <c r="J22" s="145">
        <f t="shared" si="1"/>
        <v>87.386363636363626</v>
      </c>
      <c r="K22">
        <v>30</v>
      </c>
      <c r="L22">
        <v>39</v>
      </c>
      <c r="M22" s="146">
        <f t="shared" si="3"/>
        <v>78.75</v>
      </c>
      <c r="N22">
        <v>0</v>
      </c>
      <c r="O22">
        <v>4</v>
      </c>
      <c r="P22">
        <v>74</v>
      </c>
      <c r="Q22" s="147">
        <f t="shared" si="4"/>
        <v>85.77981651376146</v>
      </c>
      <c r="R22">
        <v>9</v>
      </c>
      <c r="S22" s="148">
        <f t="shared" si="5"/>
        <v>95</v>
      </c>
      <c r="T22">
        <v>83</v>
      </c>
      <c r="U22">
        <v>62</v>
      </c>
      <c r="V22" s="139">
        <f t="shared" si="6"/>
        <v>86.25</v>
      </c>
      <c r="W22" s="37">
        <f t="shared" si="7"/>
        <v>85.457881567973303</v>
      </c>
      <c r="X22" s="37">
        <f>VLOOKUP(W22,'Grade Range'!$A$2:$B$11,2)</f>
        <v>2</v>
      </c>
      <c r="Y22" s="37" t="str">
        <f t="shared" si="2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2019115262</v>
      </c>
      <c r="D23" s="138" t="s">
        <v>115</v>
      </c>
      <c r="E23" s="143"/>
      <c r="F23" s="144">
        <f t="shared" si="0"/>
        <v>1.75</v>
      </c>
      <c r="G23">
        <v>92</v>
      </c>
      <c r="H23">
        <v>89</v>
      </c>
      <c r="I23">
        <v>169</v>
      </c>
      <c r="J23" s="145">
        <f t="shared" si="1"/>
        <v>89.77272727272728</v>
      </c>
      <c r="K23">
        <v>47</v>
      </c>
      <c r="L23">
        <v>49</v>
      </c>
      <c r="M23" s="146">
        <f t="shared" si="3"/>
        <v>90</v>
      </c>
      <c r="N23">
        <v>0</v>
      </c>
      <c r="O23">
        <v>3</v>
      </c>
      <c r="P23">
        <v>65</v>
      </c>
      <c r="Q23" s="147">
        <f t="shared" si="4"/>
        <v>81.192660550458726</v>
      </c>
      <c r="R23">
        <v>9</v>
      </c>
      <c r="S23" s="148">
        <f t="shared" si="5"/>
        <v>95</v>
      </c>
      <c r="T23">
        <v>69</v>
      </c>
      <c r="U23">
        <v>80</v>
      </c>
      <c r="V23" s="139">
        <f t="shared" si="6"/>
        <v>87.25</v>
      </c>
      <c r="W23" s="37">
        <f t="shared" si="7"/>
        <v>88.035717264386989</v>
      </c>
      <c r="X23" s="37">
        <f>VLOOKUP(W23,'Grade Range'!$A$2:$B$11,2)</f>
        <v>1.75</v>
      </c>
      <c r="Y23" s="37" t="str">
        <f t="shared" si="2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2018102237</v>
      </c>
      <c r="D24" s="138" t="s">
        <v>116</v>
      </c>
      <c r="E24" s="143"/>
      <c r="F24" s="144">
        <f t="shared" si="0"/>
        <v>2</v>
      </c>
      <c r="G24">
        <v>106</v>
      </c>
      <c r="H24">
        <v>62</v>
      </c>
      <c r="I24">
        <v>110</v>
      </c>
      <c r="J24" s="145">
        <f t="shared" si="1"/>
        <v>81.590909090909093</v>
      </c>
      <c r="K24">
        <v>53</v>
      </c>
      <c r="L24">
        <v>30</v>
      </c>
      <c r="M24" s="146">
        <f t="shared" si="3"/>
        <v>84.583333333333343</v>
      </c>
      <c r="N24">
        <v>2</v>
      </c>
      <c r="O24">
        <v>4</v>
      </c>
      <c r="P24">
        <v>68</v>
      </c>
      <c r="Q24" s="147">
        <f t="shared" si="4"/>
        <v>83.944954128440372</v>
      </c>
      <c r="R24">
        <v>10</v>
      </c>
      <c r="S24" s="148">
        <f t="shared" si="5"/>
        <v>100</v>
      </c>
      <c r="T24">
        <v>61</v>
      </c>
      <c r="U24">
        <v>93</v>
      </c>
      <c r="V24" s="139">
        <f t="shared" si="6"/>
        <v>88.5</v>
      </c>
      <c r="W24" s="37">
        <f t="shared" si="7"/>
        <v>85.535682513205444</v>
      </c>
      <c r="X24" s="37">
        <f>VLOOKUP(W24,'Grade Range'!$A$2:$B$11,2)</f>
        <v>2</v>
      </c>
      <c r="Y24" s="37" t="str">
        <f t="shared" si="2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2019117470</v>
      </c>
      <c r="D25" s="138" t="s">
        <v>117</v>
      </c>
      <c r="E25" s="143"/>
      <c r="F25" s="144">
        <f t="shared" si="0"/>
        <v>1.5</v>
      </c>
      <c r="G25">
        <v>86</v>
      </c>
      <c r="H25">
        <v>77</v>
      </c>
      <c r="I25">
        <v>147</v>
      </c>
      <c r="J25" s="145">
        <f t="shared" si="1"/>
        <v>85.22727272727272</v>
      </c>
      <c r="K25">
        <v>59</v>
      </c>
      <c r="L25">
        <v>59</v>
      </c>
      <c r="M25" s="146">
        <f t="shared" si="3"/>
        <v>99.166666666666657</v>
      </c>
      <c r="N25">
        <v>2</v>
      </c>
      <c r="O25">
        <v>6</v>
      </c>
      <c r="P25">
        <v>69</v>
      </c>
      <c r="Q25" s="147">
        <f t="shared" si="4"/>
        <v>85.321100917431195</v>
      </c>
      <c r="R25">
        <v>9</v>
      </c>
      <c r="S25" s="148">
        <f t="shared" si="5"/>
        <v>95</v>
      </c>
      <c r="T25">
        <v>88</v>
      </c>
      <c r="U25">
        <v>97</v>
      </c>
      <c r="V25" s="139">
        <f t="shared" si="6"/>
        <v>96.25</v>
      </c>
      <c r="W25" s="37">
        <f t="shared" si="7"/>
        <v>91.82468028912983</v>
      </c>
      <c r="X25" s="37">
        <f>VLOOKUP(W25,'Grade Range'!$A$2:$B$11,2)</f>
        <v>1.5</v>
      </c>
      <c r="Y25" s="37" t="str">
        <f t="shared" si="2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2019115402</v>
      </c>
      <c r="D26" s="138" t="s">
        <v>118</v>
      </c>
      <c r="E26" s="143"/>
      <c r="F26" s="144">
        <f t="shared" si="0"/>
        <v>2.25</v>
      </c>
      <c r="G26">
        <v>62</v>
      </c>
      <c r="H26">
        <v>66</v>
      </c>
      <c r="I26">
        <v>135</v>
      </c>
      <c r="J26" s="145">
        <f t="shared" si="1"/>
        <v>79.88636363636364</v>
      </c>
      <c r="K26">
        <v>32</v>
      </c>
      <c r="L26">
        <v>46</v>
      </c>
      <c r="M26" s="146">
        <f t="shared" si="3"/>
        <v>82.5</v>
      </c>
      <c r="N26">
        <v>2</v>
      </c>
      <c r="O26">
        <v>4</v>
      </c>
      <c r="P26">
        <v>63</v>
      </c>
      <c r="Q26" s="147">
        <f t="shared" si="4"/>
        <v>81.651376146788991</v>
      </c>
      <c r="R26">
        <v>9</v>
      </c>
      <c r="S26" s="148">
        <f t="shared" si="5"/>
        <v>95</v>
      </c>
      <c r="T26">
        <v>74</v>
      </c>
      <c r="U26">
        <v>81</v>
      </c>
      <c r="V26" s="139">
        <f t="shared" si="6"/>
        <v>88.75</v>
      </c>
      <c r="W26" s="37">
        <f t="shared" si="7"/>
        <v>84.088615512927447</v>
      </c>
      <c r="X26" s="37">
        <f>VLOOKUP(W26,'Grade Range'!$A$2:$B$11,2)</f>
        <v>2.25</v>
      </c>
      <c r="Y26" s="37" t="str">
        <f t="shared" si="2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2019115004</v>
      </c>
      <c r="D27" s="138" t="s">
        <v>119</v>
      </c>
      <c r="E27" s="143"/>
      <c r="F27" s="144">
        <f t="shared" si="0"/>
        <v>1.75</v>
      </c>
      <c r="G27">
        <v>113</v>
      </c>
      <c r="H27">
        <v>80</v>
      </c>
      <c r="I27">
        <v>167</v>
      </c>
      <c r="J27" s="145">
        <f t="shared" si="1"/>
        <v>90.909090909090907</v>
      </c>
      <c r="K27">
        <v>33</v>
      </c>
      <c r="L27">
        <v>51</v>
      </c>
      <c r="M27" s="146">
        <f t="shared" si="3"/>
        <v>85</v>
      </c>
      <c r="N27">
        <v>0</v>
      </c>
      <c r="O27">
        <v>3</v>
      </c>
      <c r="P27">
        <v>81</v>
      </c>
      <c r="Q27" s="147">
        <f t="shared" si="4"/>
        <v>88.532110091743121</v>
      </c>
      <c r="R27">
        <v>9</v>
      </c>
      <c r="S27" s="148">
        <f t="shared" si="5"/>
        <v>95</v>
      </c>
      <c r="T27">
        <v>93</v>
      </c>
      <c r="U27">
        <v>74</v>
      </c>
      <c r="V27" s="139">
        <f t="shared" si="6"/>
        <v>91.75</v>
      </c>
      <c r="W27" s="37">
        <f t="shared" si="7"/>
        <v>89.827543786488732</v>
      </c>
      <c r="X27" s="37">
        <f>VLOOKUP(W27,'Grade Range'!$A$2:$B$11,2)</f>
        <v>1.75</v>
      </c>
      <c r="Y27" s="37" t="str">
        <f t="shared" si="2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2019117628</v>
      </c>
      <c r="D28" s="138" t="s">
        <v>120</v>
      </c>
      <c r="E28" s="143"/>
      <c r="F28" s="144">
        <f t="shared" si="0"/>
        <v>1.75</v>
      </c>
      <c r="G28">
        <v>112</v>
      </c>
      <c r="H28">
        <v>115</v>
      </c>
      <c r="I28">
        <v>128</v>
      </c>
      <c r="J28" s="145">
        <f t="shared" si="1"/>
        <v>90.340909090909093</v>
      </c>
      <c r="K28">
        <v>31</v>
      </c>
      <c r="L28">
        <v>58</v>
      </c>
      <c r="M28" s="146">
        <f t="shared" si="3"/>
        <v>87.083333333333343</v>
      </c>
      <c r="N28">
        <v>0</v>
      </c>
      <c r="O28">
        <v>5</v>
      </c>
      <c r="P28">
        <v>82</v>
      </c>
      <c r="Q28" s="147">
        <f t="shared" si="4"/>
        <v>89.908256880733944</v>
      </c>
      <c r="R28">
        <v>9</v>
      </c>
      <c r="S28" s="148">
        <f t="shared" si="5"/>
        <v>95</v>
      </c>
      <c r="T28">
        <v>99</v>
      </c>
      <c r="U28">
        <v>77</v>
      </c>
      <c r="V28" s="139">
        <f t="shared" si="6"/>
        <v>94</v>
      </c>
      <c r="W28" s="37">
        <f t="shared" si="7"/>
        <v>90.955177926049487</v>
      </c>
      <c r="X28" s="37">
        <f>VLOOKUP(W28,'Grade Range'!$A$2:$B$11,2)</f>
        <v>1.75</v>
      </c>
      <c r="Y28" s="37" t="str">
        <f t="shared" si="2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2019115580</v>
      </c>
      <c r="D29" s="138" t="s">
        <v>121</v>
      </c>
      <c r="E29" s="143"/>
      <c r="F29" s="144">
        <f t="shared" si="0"/>
        <v>1.75</v>
      </c>
      <c r="G29">
        <v>116</v>
      </c>
      <c r="H29">
        <v>107</v>
      </c>
      <c r="I29">
        <v>117</v>
      </c>
      <c r="J29" s="145">
        <f t="shared" si="1"/>
        <v>88.636363636363626</v>
      </c>
      <c r="K29">
        <v>56</v>
      </c>
      <c r="L29">
        <v>37</v>
      </c>
      <c r="M29" s="146">
        <f t="shared" si="3"/>
        <v>88.75</v>
      </c>
      <c r="N29">
        <v>1</v>
      </c>
      <c r="O29">
        <v>3</v>
      </c>
      <c r="P29">
        <v>77</v>
      </c>
      <c r="Q29" s="147">
        <f t="shared" si="4"/>
        <v>87.155963302752298</v>
      </c>
      <c r="R29">
        <v>10</v>
      </c>
      <c r="S29" s="148">
        <f t="shared" si="5"/>
        <v>100</v>
      </c>
      <c r="T29">
        <v>97</v>
      </c>
      <c r="U29">
        <v>66</v>
      </c>
      <c r="V29" s="139">
        <f t="shared" si="6"/>
        <v>90.75</v>
      </c>
      <c r="W29" s="37">
        <f t="shared" si="7"/>
        <v>89.63930358632193</v>
      </c>
      <c r="X29" s="37">
        <f>VLOOKUP(W29,'Grade Range'!$A$2:$B$11,2)</f>
        <v>1.75</v>
      </c>
      <c r="Y29" s="37" t="str">
        <f t="shared" si="2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2019119182</v>
      </c>
      <c r="D30" s="138" t="s">
        <v>122</v>
      </c>
      <c r="E30" s="143"/>
      <c r="F30" s="144">
        <f t="shared" si="0"/>
        <v>1.75</v>
      </c>
      <c r="G30">
        <v>70</v>
      </c>
      <c r="H30">
        <v>101</v>
      </c>
      <c r="I30">
        <v>136</v>
      </c>
      <c r="J30" s="145">
        <f t="shared" si="1"/>
        <v>84.88636363636364</v>
      </c>
      <c r="K30">
        <v>59</v>
      </c>
      <c r="L30">
        <v>42</v>
      </c>
      <c r="M30" s="146">
        <f t="shared" si="3"/>
        <v>92.083333333333343</v>
      </c>
      <c r="N30">
        <v>0</v>
      </c>
      <c r="O30">
        <v>7</v>
      </c>
      <c r="P30">
        <v>97</v>
      </c>
      <c r="Q30" s="147">
        <f t="shared" si="4"/>
        <v>97.706422018348633</v>
      </c>
      <c r="R30">
        <v>9</v>
      </c>
      <c r="S30" s="148">
        <f t="shared" si="5"/>
        <v>95</v>
      </c>
      <c r="T30">
        <v>88</v>
      </c>
      <c r="U30">
        <v>73</v>
      </c>
      <c r="V30" s="139">
        <f t="shared" si="6"/>
        <v>90.25</v>
      </c>
      <c r="W30" s="37">
        <f t="shared" si="7"/>
        <v>90.363539060328051</v>
      </c>
      <c r="X30" s="37">
        <f>VLOOKUP(W30,'Grade Range'!$A$2:$B$11,2)</f>
        <v>1.75</v>
      </c>
      <c r="Y30" s="37" t="str">
        <f t="shared" si="2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2019115482</v>
      </c>
      <c r="D31" s="138" t="s">
        <v>123</v>
      </c>
      <c r="E31" s="143"/>
      <c r="F31" s="144">
        <f t="shared" si="0"/>
        <v>1.5</v>
      </c>
      <c r="G31">
        <v>109</v>
      </c>
      <c r="H31">
        <v>94</v>
      </c>
      <c r="I31">
        <v>100</v>
      </c>
      <c r="J31" s="145">
        <f t="shared" si="1"/>
        <v>84.431818181818187</v>
      </c>
      <c r="K31">
        <v>49</v>
      </c>
      <c r="L31">
        <v>50</v>
      </c>
      <c r="M31" s="146">
        <f t="shared" si="3"/>
        <v>91.25</v>
      </c>
      <c r="N31">
        <v>2</v>
      </c>
      <c r="O31">
        <v>5</v>
      </c>
      <c r="P31">
        <v>98</v>
      </c>
      <c r="Q31" s="147">
        <f t="shared" si="4"/>
        <v>98.165137614678898</v>
      </c>
      <c r="R31">
        <v>10</v>
      </c>
      <c r="S31" s="148">
        <f t="shared" si="5"/>
        <v>100</v>
      </c>
      <c r="T31">
        <v>79</v>
      </c>
      <c r="U31">
        <v>93</v>
      </c>
      <c r="V31" s="139">
        <f t="shared" si="6"/>
        <v>93</v>
      </c>
      <c r="W31" s="37">
        <f t="shared" si="7"/>
        <v>91.204316096747277</v>
      </c>
      <c r="X31" s="37">
        <f>VLOOKUP(W31,'Grade Range'!$A$2:$B$11,2)</f>
        <v>1.5</v>
      </c>
      <c r="Y31" s="37" t="str">
        <f t="shared" si="2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2019117212</v>
      </c>
      <c r="D32" s="138" t="s">
        <v>124</v>
      </c>
      <c r="E32" s="143"/>
      <c r="F32" s="144">
        <f t="shared" si="0"/>
        <v>1.75</v>
      </c>
      <c r="G32">
        <v>119</v>
      </c>
      <c r="H32">
        <v>98</v>
      </c>
      <c r="I32">
        <v>183</v>
      </c>
      <c r="J32" s="145">
        <f t="shared" si="1"/>
        <v>95.454545454545453</v>
      </c>
      <c r="K32">
        <v>32</v>
      </c>
      <c r="L32">
        <v>50</v>
      </c>
      <c r="M32" s="146">
        <f t="shared" si="3"/>
        <v>84.166666666666657</v>
      </c>
      <c r="N32">
        <v>1</v>
      </c>
      <c r="O32">
        <v>7</v>
      </c>
      <c r="P32">
        <v>73</v>
      </c>
      <c r="Q32" s="147">
        <f t="shared" si="4"/>
        <v>87.155963302752298</v>
      </c>
      <c r="R32">
        <v>9</v>
      </c>
      <c r="S32" s="148">
        <f t="shared" si="5"/>
        <v>95</v>
      </c>
      <c r="T32">
        <v>82</v>
      </c>
      <c r="U32">
        <v>81</v>
      </c>
      <c r="V32" s="139">
        <f t="shared" si="6"/>
        <v>90.75</v>
      </c>
      <c r="W32" s="37">
        <f t="shared" si="7"/>
        <v>90.518091465109805</v>
      </c>
      <c r="X32" s="37">
        <f>VLOOKUP(W32,'Grade Range'!$A$2:$B$11,2)</f>
        <v>1.75</v>
      </c>
      <c r="Y32" s="37" t="str">
        <f t="shared" si="2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2018100506</v>
      </c>
      <c r="D33" s="138" t="s">
        <v>125</v>
      </c>
      <c r="E33" s="143"/>
      <c r="F33" s="144">
        <f t="shared" si="0"/>
        <v>1.75</v>
      </c>
      <c r="G33">
        <v>88</v>
      </c>
      <c r="H33">
        <v>118</v>
      </c>
      <c r="I33">
        <v>123</v>
      </c>
      <c r="J33" s="145">
        <f t="shared" si="1"/>
        <v>87.386363636363626</v>
      </c>
      <c r="K33">
        <v>60</v>
      </c>
      <c r="L33">
        <v>59</v>
      </c>
      <c r="M33" s="146">
        <f t="shared" si="3"/>
        <v>99.583333333333343</v>
      </c>
      <c r="N33">
        <v>1</v>
      </c>
      <c r="O33">
        <v>5</v>
      </c>
      <c r="P33">
        <v>94</v>
      </c>
      <c r="Q33" s="147">
        <f t="shared" si="4"/>
        <v>95.871559633027516</v>
      </c>
      <c r="R33">
        <v>9</v>
      </c>
      <c r="S33" s="148">
        <f t="shared" si="5"/>
        <v>95</v>
      </c>
      <c r="T33">
        <v>60</v>
      </c>
      <c r="U33">
        <v>76</v>
      </c>
      <c r="V33" s="139">
        <f t="shared" si="6"/>
        <v>84</v>
      </c>
      <c r="W33" s="37">
        <f t="shared" si="7"/>
        <v>90.463309702529884</v>
      </c>
      <c r="X33" s="37">
        <f>VLOOKUP(W33,'Grade Range'!$A$2:$B$11,2)</f>
        <v>1.75</v>
      </c>
      <c r="Y33" s="37" t="str">
        <f t="shared" si="2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2019115068</v>
      </c>
      <c r="D34" s="138" t="s">
        <v>126</v>
      </c>
      <c r="E34" s="143"/>
      <c r="F34" s="144">
        <f t="shared" si="0"/>
        <v>1.5</v>
      </c>
      <c r="G34">
        <v>89</v>
      </c>
      <c r="H34">
        <v>105</v>
      </c>
      <c r="I34">
        <v>196</v>
      </c>
      <c r="J34" s="145">
        <f t="shared" si="1"/>
        <v>94.318181818181813</v>
      </c>
      <c r="K34">
        <v>37</v>
      </c>
      <c r="L34">
        <v>59</v>
      </c>
      <c r="M34" s="146">
        <f t="shared" si="3"/>
        <v>90</v>
      </c>
      <c r="N34">
        <v>0</v>
      </c>
      <c r="O34">
        <v>4</v>
      </c>
      <c r="P34">
        <v>85</v>
      </c>
      <c r="Q34" s="147">
        <f t="shared" si="4"/>
        <v>90.825688073394502</v>
      </c>
      <c r="R34">
        <v>9</v>
      </c>
      <c r="S34" s="148">
        <f t="shared" si="5"/>
        <v>95</v>
      </c>
      <c r="T34">
        <v>95</v>
      </c>
      <c r="U34">
        <v>74</v>
      </c>
      <c r="V34" s="139">
        <f t="shared" si="6"/>
        <v>92.25</v>
      </c>
      <c r="W34" s="37">
        <f t="shared" si="7"/>
        <v>92.344307756463721</v>
      </c>
      <c r="X34" s="37">
        <f>VLOOKUP(W34,'Grade Range'!$A$2:$B$11,2)</f>
        <v>1.5</v>
      </c>
      <c r="Y34" s="37" t="str">
        <f t="shared" si="2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2019117912</v>
      </c>
      <c r="D35" s="138" t="s">
        <v>127</v>
      </c>
      <c r="E35" s="143"/>
      <c r="F35" s="144">
        <f t="shared" si="0"/>
        <v>2</v>
      </c>
      <c r="G35">
        <v>67</v>
      </c>
      <c r="H35">
        <v>63</v>
      </c>
      <c r="I35">
        <v>184</v>
      </c>
      <c r="J35" s="145">
        <f t="shared" si="1"/>
        <v>85.681818181818187</v>
      </c>
      <c r="K35">
        <v>38</v>
      </c>
      <c r="L35">
        <v>54</v>
      </c>
      <c r="M35" s="146">
        <f t="shared" si="3"/>
        <v>88.333333333333343</v>
      </c>
      <c r="N35">
        <v>1</v>
      </c>
      <c r="O35">
        <v>3</v>
      </c>
      <c r="P35">
        <v>66</v>
      </c>
      <c r="Q35" s="147">
        <f t="shared" si="4"/>
        <v>82.11009174311927</v>
      </c>
      <c r="R35">
        <v>9</v>
      </c>
      <c r="S35" s="148">
        <f t="shared" si="5"/>
        <v>95</v>
      </c>
      <c r="T35">
        <v>66</v>
      </c>
      <c r="U35">
        <v>78</v>
      </c>
      <c r="V35" s="139">
        <f t="shared" si="6"/>
        <v>86</v>
      </c>
      <c r="W35" s="37">
        <f t="shared" si="7"/>
        <v>86.23772588268001</v>
      </c>
      <c r="X35" s="37">
        <f>VLOOKUP(W35,'Grade Range'!$A$2:$B$11,2)</f>
        <v>2</v>
      </c>
      <c r="Y35" s="37" t="str">
        <f t="shared" si="2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2019115260</v>
      </c>
      <c r="D36" s="138" t="s">
        <v>128</v>
      </c>
      <c r="E36" s="143"/>
      <c r="F36" s="144">
        <f t="shared" si="0"/>
        <v>1.75</v>
      </c>
      <c r="G36">
        <v>104</v>
      </c>
      <c r="H36">
        <v>104</v>
      </c>
      <c r="I36">
        <v>116</v>
      </c>
      <c r="J36" s="145">
        <f t="shared" si="1"/>
        <v>86.818181818181813</v>
      </c>
      <c r="K36">
        <v>45</v>
      </c>
      <c r="L36">
        <v>47</v>
      </c>
      <c r="M36" s="146">
        <f t="shared" si="3"/>
        <v>88.333333333333343</v>
      </c>
      <c r="N36">
        <v>1</v>
      </c>
      <c r="O36">
        <v>4</v>
      </c>
      <c r="P36">
        <v>62</v>
      </c>
      <c r="Q36" s="147">
        <f t="shared" si="4"/>
        <v>80.733944954128447</v>
      </c>
      <c r="R36">
        <v>9</v>
      </c>
      <c r="S36" s="148">
        <f t="shared" si="5"/>
        <v>95</v>
      </c>
      <c r="T36">
        <v>92</v>
      </c>
      <c r="U36">
        <v>90</v>
      </c>
      <c r="V36" s="139">
        <f t="shared" si="6"/>
        <v>95.5</v>
      </c>
      <c r="W36" s="37">
        <f t="shared" si="7"/>
        <v>89.222212955240479</v>
      </c>
      <c r="X36" s="37">
        <f>VLOOKUP(W36,'Grade Range'!$A$2:$B$11,2)</f>
        <v>1.75</v>
      </c>
      <c r="Y36" s="37" t="str">
        <f t="shared" si="2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2019115492</v>
      </c>
      <c r="D37" s="138" t="s">
        <v>129</v>
      </c>
      <c r="E37" s="143"/>
      <c r="F37" s="144">
        <f t="shared" si="0"/>
        <v>2</v>
      </c>
      <c r="G37">
        <v>78</v>
      </c>
      <c r="H37">
        <v>61</v>
      </c>
      <c r="I37">
        <v>132</v>
      </c>
      <c r="J37" s="145">
        <f t="shared" si="1"/>
        <v>80.795454545454547</v>
      </c>
      <c r="K37">
        <v>47</v>
      </c>
      <c r="L37">
        <v>46</v>
      </c>
      <c r="M37" s="146">
        <f t="shared" si="3"/>
        <v>88.75</v>
      </c>
      <c r="N37">
        <v>0</v>
      </c>
      <c r="O37">
        <v>5</v>
      </c>
      <c r="P37">
        <v>69</v>
      </c>
      <c r="Q37" s="147">
        <f t="shared" si="4"/>
        <v>83.944954128440372</v>
      </c>
      <c r="R37">
        <v>9</v>
      </c>
      <c r="S37" s="148">
        <f t="shared" si="5"/>
        <v>95</v>
      </c>
      <c r="T37">
        <v>92</v>
      </c>
      <c r="U37">
        <v>83</v>
      </c>
      <c r="V37" s="139">
        <f t="shared" si="6"/>
        <v>93.75</v>
      </c>
      <c r="W37" s="37">
        <f t="shared" si="7"/>
        <v>87.455379482902416</v>
      </c>
      <c r="X37" s="37">
        <f>VLOOKUP(W37,'Grade Range'!$A$2:$B$11,2)</f>
        <v>2</v>
      </c>
      <c r="Y37" s="37" t="str">
        <f t="shared" si="2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2019115315</v>
      </c>
      <c r="D38" s="138" t="s">
        <v>130</v>
      </c>
      <c r="E38" s="143"/>
      <c r="F38" s="144">
        <f t="shared" si="0"/>
        <v>1.25</v>
      </c>
      <c r="G38">
        <v>97</v>
      </c>
      <c r="H38">
        <v>111</v>
      </c>
      <c r="I38">
        <v>180</v>
      </c>
      <c r="J38" s="145">
        <f t="shared" si="1"/>
        <v>94.090909090909093</v>
      </c>
      <c r="K38">
        <v>50</v>
      </c>
      <c r="L38">
        <v>56</v>
      </c>
      <c r="M38" s="146">
        <f t="shared" si="3"/>
        <v>94.166666666666657</v>
      </c>
      <c r="N38">
        <v>0</v>
      </c>
      <c r="O38">
        <v>3</v>
      </c>
      <c r="P38">
        <v>97</v>
      </c>
      <c r="Q38" s="147">
        <f t="shared" si="4"/>
        <v>95.871559633027516</v>
      </c>
      <c r="R38">
        <v>9</v>
      </c>
      <c r="S38" s="148">
        <f t="shared" si="5"/>
        <v>95</v>
      </c>
      <c r="T38">
        <v>81</v>
      </c>
      <c r="U38">
        <v>99</v>
      </c>
      <c r="V38" s="139">
        <f t="shared" si="6"/>
        <v>95</v>
      </c>
      <c r="W38" s="37">
        <f t="shared" si="7"/>
        <v>94.691340005560193</v>
      </c>
      <c r="X38" s="37">
        <f>VLOOKUP(W38,'Grade Range'!$A$2:$B$11,2)</f>
        <v>1.25</v>
      </c>
      <c r="Y38" s="37" t="str">
        <f t="shared" si="2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2018100748</v>
      </c>
      <c r="D39" s="138" t="s">
        <v>131</v>
      </c>
      <c r="E39" s="143"/>
      <c r="F39" s="144">
        <f t="shared" si="0"/>
        <v>2</v>
      </c>
      <c r="G39">
        <v>77</v>
      </c>
      <c r="H39">
        <v>88</v>
      </c>
      <c r="I39">
        <v>134</v>
      </c>
      <c r="J39" s="145">
        <f t="shared" si="1"/>
        <v>83.97727272727272</v>
      </c>
      <c r="K39">
        <v>40</v>
      </c>
      <c r="L39">
        <v>42</v>
      </c>
      <c r="M39" s="146">
        <f t="shared" si="3"/>
        <v>84.166666666666657</v>
      </c>
      <c r="N39">
        <v>2</v>
      </c>
      <c r="O39">
        <v>4</v>
      </c>
      <c r="P39">
        <v>72</v>
      </c>
      <c r="Q39" s="147">
        <f t="shared" si="4"/>
        <v>85.77981651376146</v>
      </c>
      <c r="R39">
        <v>9</v>
      </c>
      <c r="S39" s="148">
        <f t="shared" si="5"/>
        <v>95</v>
      </c>
      <c r="T39">
        <v>89</v>
      </c>
      <c r="U39">
        <v>62</v>
      </c>
      <c r="V39" s="139">
        <f t="shared" si="6"/>
        <v>87.75</v>
      </c>
      <c r="W39" s="37">
        <f t="shared" si="7"/>
        <v>85.968487628579368</v>
      </c>
      <c r="X39" s="37">
        <f>VLOOKUP(W39,'Grade Range'!$A$2:$B$11,2)</f>
        <v>2</v>
      </c>
      <c r="Y39" s="37" t="str">
        <f t="shared" si="2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2019115336</v>
      </c>
      <c r="D40" s="138" t="s">
        <v>132</v>
      </c>
      <c r="E40" s="143"/>
      <c r="F40" s="144">
        <f t="shared" si="0"/>
        <v>2.25</v>
      </c>
      <c r="G40">
        <v>76</v>
      </c>
      <c r="H40">
        <v>99</v>
      </c>
      <c r="I40">
        <v>107</v>
      </c>
      <c r="J40" s="145">
        <f t="shared" si="1"/>
        <v>82.045454545454547</v>
      </c>
      <c r="K40">
        <v>32</v>
      </c>
      <c r="L40">
        <v>33</v>
      </c>
      <c r="M40" s="146">
        <f t="shared" si="3"/>
        <v>77.083333333333329</v>
      </c>
      <c r="N40">
        <v>1</v>
      </c>
      <c r="O40">
        <v>3</v>
      </c>
      <c r="P40">
        <v>83</v>
      </c>
      <c r="Q40" s="147">
        <f t="shared" si="4"/>
        <v>89.908256880733944</v>
      </c>
      <c r="R40">
        <v>9</v>
      </c>
      <c r="S40" s="148">
        <f t="shared" si="5"/>
        <v>95</v>
      </c>
      <c r="T40">
        <v>78</v>
      </c>
      <c r="U40">
        <v>67</v>
      </c>
      <c r="V40" s="139">
        <f t="shared" si="6"/>
        <v>86.25</v>
      </c>
      <c r="W40" s="37">
        <f t="shared" si="7"/>
        <v>84.141541562413124</v>
      </c>
      <c r="X40" s="37">
        <f>VLOOKUP(W40,'Grade Range'!$A$2:$B$11,2)</f>
        <v>2.25</v>
      </c>
      <c r="Y40" s="37" t="str">
        <f t="shared" si="2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2018100700</v>
      </c>
      <c r="D41" s="138" t="s">
        <v>133</v>
      </c>
      <c r="E41" s="143"/>
      <c r="F41" s="144">
        <f t="shared" si="0"/>
        <v>1.5</v>
      </c>
      <c r="G41">
        <v>82</v>
      </c>
      <c r="H41">
        <v>79</v>
      </c>
      <c r="I41">
        <v>111</v>
      </c>
      <c r="J41" s="145">
        <f t="shared" si="1"/>
        <v>80.909090909090907</v>
      </c>
      <c r="K41">
        <v>53</v>
      </c>
      <c r="L41">
        <v>53</v>
      </c>
      <c r="M41" s="146">
        <f t="shared" si="3"/>
        <v>94.166666666666657</v>
      </c>
      <c r="N41">
        <v>0</v>
      </c>
      <c r="O41">
        <v>7</v>
      </c>
      <c r="P41">
        <v>92</v>
      </c>
      <c r="Q41" s="147">
        <f t="shared" si="4"/>
        <v>95.412844036697237</v>
      </c>
      <c r="R41">
        <v>10</v>
      </c>
      <c r="S41" s="148">
        <f t="shared" si="5"/>
        <v>100</v>
      </c>
      <c r="T41">
        <v>90</v>
      </c>
      <c r="U41">
        <v>93</v>
      </c>
      <c r="V41" s="139">
        <f t="shared" si="6"/>
        <v>95.75</v>
      </c>
      <c r="W41" s="37">
        <f t="shared" si="7"/>
        <v>91.142987211565185</v>
      </c>
      <c r="X41" s="37">
        <f>VLOOKUP(W41,'Grade Range'!$A$2:$B$11,2)</f>
        <v>1.5</v>
      </c>
      <c r="Y41" s="37" t="str">
        <f t="shared" si="2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2019115243</v>
      </c>
      <c r="D42" s="138" t="s">
        <v>134</v>
      </c>
      <c r="E42" s="143"/>
      <c r="F42" s="144">
        <f t="shared" si="0"/>
        <v>1.75</v>
      </c>
      <c r="G42">
        <v>107</v>
      </c>
      <c r="H42">
        <v>95</v>
      </c>
      <c r="I42">
        <v>171</v>
      </c>
      <c r="J42" s="145">
        <f t="shared" si="1"/>
        <v>92.38636363636364</v>
      </c>
      <c r="K42">
        <v>33</v>
      </c>
      <c r="L42">
        <v>32</v>
      </c>
      <c r="M42" s="146">
        <f t="shared" si="3"/>
        <v>77.083333333333329</v>
      </c>
      <c r="N42">
        <v>0</v>
      </c>
      <c r="O42">
        <v>3</v>
      </c>
      <c r="P42">
        <v>95</v>
      </c>
      <c r="Q42" s="147">
        <f t="shared" si="4"/>
        <v>94.954128440366972</v>
      </c>
      <c r="R42">
        <v>9</v>
      </c>
      <c r="S42" s="148">
        <f t="shared" si="5"/>
        <v>95</v>
      </c>
      <c r="T42">
        <v>66</v>
      </c>
      <c r="U42">
        <v>100</v>
      </c>
      <c r="V42" s="139">
        <f t="shared" si="6"/>
        <v>91.5</v>
      </c>
      <c r="W42" s="37">
        <f t="shared" si="7"/>
        <v>89.5756950236308</v>
      </c>
      <c r="X42" s="37">
        <f>VLOOKUP(W42,'Grade Range'!$A$2:$B$11,2)</f>
        <v>1.75</v>
      </c>
      <c r="Y42" s="37" t="str">
        <f t="shared" si="2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2019114941</v>
      </c>
      <c r="D43" s="138" t="s">
        <v>135</v>
      </c>
      <c r="E43" s="143"/>
      <c r="F43" s="144">
        <f t="shared" si="0"/>
        <v>1.5</v>
      </c>
      <c r="G43">
        <v>98</v>
      </c>
      <c r="H43">
        <v>113</v>
      </c>
      <c r="I43">
        <v>165</v>
      </c>
      <c r="J43" s="145">
        <f t="shared" si="1"/>
        <v>92.72727272727272</v>
      </c>
      <c r="K43">
        <v>50</v>
      </c>
      <c r="L43">
        <v>52</v>
      </c>
      <c r="M43" s="146">
        <f t="shared" si="3"/>
        <v>92.5</v>
      </c>
      <c r="N43">
        <v>2</v>
      </c>
      <c r="O43">
        <v>3</v>
      </c>
      <c r="P43">
        <v>71</v>
      </c>
      <c r="Q43" s="147">
        <f t="shared" si="4"/>
        <v>84.862385321100916</v>
      </c>
      <c r="R43">
        <v>10</v>
      </c>
      <c r="S43" s="148">
        <f t="shared" si="5"/>
        <v>100</v>
      </c>
      <c r="T43">
        <v>99</v>
      </c>
      <c r="U43">
        <v>86</v>
      </c>
      <c r="V43" s="139">
        <f t="shared" si="6"/>
        <v>96.25</v>
      </c>
      <c r="W43" s="37">
        <f t="shared" si="7"/>
        <v>92.922539616346953</v>
      </c>
      <c r="X43" s="37">
        <f>VLOOKUP(W43,'Grade Range'!$A$2:$B$11,2)</f>
        <v>1.5</v>
      </c>
      <c r="Y43" s="37" t="str">
        <f t="shared" si="2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2019115173</v>
      </c>
      <c r="D44" s="138" t="s">
        <v>136</v>
      </c>
      <c r="E44" s="143"/>
      <c r="F44" s="144">
        <f t="shared" ref="F44:F64" si="8">X44</f>
        <v>2</v>
      </c>
      <c r="G44">
        <v>115</v>
      </c>
      <c r="H44">
        <v>85</v>
      </c>
      <c r="I44">
        <v>106</v>
      </c>
      <c r="J44" s="145">
        <f t="shared" ref="J44:J64" si="9">SUM(G44:I44)/SUM($G$11:$I$11)*50+50</f>
        <v>84.77272727272728</v>
      </c>
      <c r="K44">
        <v>47</v>
      </c>
      <c r="L44">
        <v>32</v>
      </c>
      <c r="M44" s="146">
        <f t="shared" si="3"/>
        <v>82.916666666666657</v>
      </c>
      <c r="N44">
        <v>1</v>
      </c>
      <c r="O44">
        <v>7</v>
      </c>
      <c r="P44">
        <v>72</v>
      </c>
      <c r="Q44" s="147">
        <f t="shared" si="4"/>
        <v>86.697247706422019</v>
      </c>
      <c r="R44">
        <v>10</v>
      </c>
      <c r="S44" s="148">
        <f t="shared" si="5"/>
        <v>100</v>
      </c>
      <c r="T44">
        <v>64</v>
      </c>
      <c r="U44">
        <v>91</v>
      </c>
      <c r="V44" s="139">
        <f t="shared" si="6"/>
        <v>88.75</v>
      </c>
      <c r="W44" s="37">
        <f t="shared" si="7"/>
        <v>86.644738671114823</v>
      </c>
      <c r="X44" s="37">
        <f>VLOOKUP(W44,'Grade Range'!$A$2:$B$11,2)</f>
        <v>2</v>
      </c>
      <c r="Y44" s="37" t="str">
        <f t="shared" si="2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2019117906</v>
      </c>
      <c r="D45" s="138" t="s">
        <v>137</v>
      </c>
      <c r="E45" s="143"/>
      <c r="F45" s="144">
        <f t="shared" si="8"/>
        <v>1.75</v>
      </c>
      <c r="G45">
        <v>95</v>
      </c>
      <c r="H45">
        <v>109</v>
      </c>
      <c r="I45">
        <v>119</v>
      </c>
      <c r="J45" s="145">
        <f t="shared" si="9"/>
        <v>86.704545454545453</v>
      </c>
      <c r="K45">
        <v>53</v>
      </c>
      <c r="L45">
        <v>41</v>
      </c>
      <c r="M45" s="146">
        <f t="shared" si="3"/>
        <v>89.166666666666657</v>
      </c>
      <c r="N45">
        <v>2</v>
      </c>
      <c r="O45">
        <v>6</v>
      </c>
      <c r="P45">
        <v>66</v>
      </c>
      <c r="Q45" s="147">
        <f t="shared" si="4"/>
        <v>83.944954128440372</v>
      </c>
      <c r="R45">
        <v>9</v>
      </c>
      <c r="S45" s="148">
        <f t="shared" si="5"/>
        <v>95</v>
      </c>
      <c r="T45">
        <v>97</v>
      </c>
      <c r="U45">
        <v>70</v>
      </c>
      <c r="V45" s="139">
        <f t="shared" si="6"/>
        <v>91.75</v>
      </c>
      <c r="W45" s="37">
        <f t="shared" si="7"/>
        <v>88.71144008896303</v>
      </c>
      <c r="X45" s="37">
        <f>VLOOKUP(W45,'Grade Range'!$A$2:$B$11,2)</f>
        <v>1.75</v>
      </c>
      <c r="Y45" s="37" t="str">
        <f t="shared" si="2"/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2019115040</v>
      </c>
      <c r="D46" s="138" t="s">
        <v>138</v>
      </c>
      <c r="E46" s="143"/>
      <c r="F46" s="144">
        <f t="shared" si="8"/>
        <v>1.5</v>
      </c>
      <c r="G46">
        <v>72</v>
      </c>
      <c r="H46">
        <v>90</v>
      </c>
      <c r="I46">
        <v>163</v>
      </c>
      <c r="J46" s="145">
        <f t="shared" si="9"/>
        <v>86.931818181818187</v>
      </c>
      <c r="K46">
        <v>51</v>
      </c>
      <c r="L46">
        <v>35</v>
      </c>
      <c r="M46" s="146">
        <f t="shared" si="3"/>
        <v>85.833333333333343</v>
      </c>
      <c r="N46">
        <v>2</v>
      </c>
      <c r="O46">
        <v>7</v>
      </c>
      <c r="P46">
        <v>100</v>
      </c>
      <c r="Q46" s="147">
        <f t="shared" si="4"/>
        <v>100</v>
      </c>
      <c r="R46">
        <v>9</v>
      </c>
      <c r="S46" s="148">
        <f t="shared" si="5"/>
        <v>95</v>
      </c>
      <c r="T46">
        <v>99</v>
      </c>
      <c r="U46">
        <v>89</v>
      </c>
      <c r="V46" s="139">
        <f t="shared" si="6"/>
        <v>97</v>
      </c>
      <c r="W46" s="37">
        <f t="shared" si="7"/>
        <v>92.096212121212119</v>
      </c>
      <c r="X46" s="37">
        <f>VLOOKUP(W46,'Grade Range'!$A$2:$B$11,2)</f>
        <v>1.5</v>
      </c>
      <c r="Y46" s="37" t="str">
        <f t="shared" si="2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2019117329</v>
      </c>
      <c r="D47" s="138" t="s">
        <v>139</v>
      </c>
      <c r="E47" s="143"/>
      <c r="F47" s="144">
        <f t="shared" si="8"/>
        <v>2</v>
      </c>
      <c r="G47">
        <v>84</v>
      </c>
      <c r="H47">
        <v>120</v>
      </c>
      <c r="I47">
        <v>131</v>
      </c>
      <c r="J47" s="145">
        <f t="shared" si="9"/>
        <v>88.068181818181813</v>
      </c>
      <c r="K47">
        <v>33</v>
      </c>
      <c r="L47">
        <v>36</v>
      </c>
      <c r="M47" s="146">
        <f t="shared" si="3"/>
        <v>78.75</v>
      </c>
      <c r="N47">
        <v>1</v>
      </c>
      <c r="O47">
        <v>4</v>
      </c>
      <c r="P47">
        <v>85</v>
      </c>
      <c r="Q47" s="147">
        <f t="shared" si="4"/>
        <v>91.284403669724782</v>
      </c>
      <c r="R47">
        <v>9</v>
      </c>
      <c r="S47" s="148">
        <f t="shared" si="5"/>
        <v>95</v>
      </c>
      <c r="T47">
        <v>85</v>
      </c>
      <c r="U47">
        <v>75</v>
      </c>
      <c r="V47" s="139">
        <f t="shared" si="6"/>
        <v>90</v>
      </c>
      <c r="W47" s="37">
        <f t="shared" si="7"/>
        <v>87.613115095913258</v>
      </c>
      <c r="X47" s="37">
        <f>VLOOKUP(W47,'Grade Range'!$A$2:$B$11,2)</f>
        <v>2</v>
      </c>
      <c r="Y47" s="37" t="str">
        <f t="shared" si="2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2018101052</v>
      </c>
      <c r="D48" s="138" t="s">
        <v>140</v>
      </c>
      <c r="E48" s="143"/>
      <c r="F48" s="144">
        <f t="shared" si="8"/>
        <v>1.75</v>
      </c>
      <c r="G48">
        <v>80</v>
      </c>
      <c r="H48">
        <v>92</v>
      </c>
      <c r="I48">
        <v>156</v>
      </c>
      <c r="J48" s="145">
        <f t="shared" si="9"/>
        <v>87.27272727272728</v>
      </c>
      <c r="K48">
        <v>44</v>
      </c>
      <c r="L48">
        <v>49</v>
      </c>
      <c r="M48" s="146">
        <f t="shared" si="3"/>
        <v>88.75</v>
      </c>
      <c r="N48">
        <v>1</v>
      </c>
      <c r="O48">
        <v>5</v>
      </c>
      <c r="P48">
        <v>75</v>
      </c>
      <c r="Q48" s="147">
        <f t="shared" si="4"/>
        <v>87.155963302752298</v>
      </c>
      <c r="R48">
        <v>9</v>
      </c>
      <c r="S48" s="148">
        <f t="shared" si="5"/>
        <v>95</v>
      </c>
      <c r="T48">
        <v>88</v>
      </c>
      <c r="U48">
        <v>99</v>
      </c>
      <c r="V48" s="139">
        <f t="shared" si="6"/>
        <v>96.75</v>
      </c>
      <c r="W48" s="37">
        <f t="shared" si="7"/>
        <v>90.78021267723102</v>
      </c>
      <c r="X48" s="37">
        <f>VLOOKUP(W48,'Grade Range'!$A$2:$B$11,2)</f>
        <v>1.75</v>
      </c>
      <c r="Y48" s="37" t="str">
        <f t="shared" si="2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2019115271</v>
      </c>
      <c r="D49" s="138" t="s">
        <v>141</v>
      </c>
      <c r="E49" s="143"/>
      <c r="F49" s="144">
        <f t="shared" si="8"/>
        <v>1.5</v>
      </c>
      <c r="G49">
        <v>120</v>
      </c>
      <c r="H49">
        <v>73</v>
      </c>
      <c r="I49">
        <v>138</v>
      </c>
      <c r="J49" s="145">
        <f t="shared" si="9"/>
        <v>87.613636363636374</v>
      </c>
      <c r="K49">
        <v>44</v>
      </c>
      <c r="L49">
        <v>59</v>
      </c>
      <c r="M49" s="146">
        <f t="shared" si="3"/>
        <v>92.916666666666657</v>
      </c>
      <c r="N49">
        <v>0</v>
      </c>
      <c r="O49">
        <v>7</v>
      </c>
      <c r="P49">
        <v>86</v>
      </c>
      <c r="Q49" s="147">
        <f t="shared" si="4"/>
        <v>92.660550458715591</v>
      </c>
      <c r="R49">
        <v>10</v>
      </c>
      <c r="S49" s="148">
        <f t="shared" si="5"/>
        <v>100</v>
      </c>
      <c r="T49">
        <v>78</v>
      </c>
      <c r="U49">
        <v>96</v>
      </c>
      <c r="V49" s="139">
        <f t="shared" si="6"/>
        <v>93.5</v>
      </c>
      <c r="W49" s="37">
        <f t="shared" si="7"/>
        <v>91.816506811231577</v>
      </c>
      <c r="X49" s="37">
        <f>VLOOKUP(W49,'Grade Range'!$A$2:$B$11,2)</f>
        <v>1.5</v>
      </c>
      <c r="Y49" s="37" t="str">
        <f t="shared" si="2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2018101137</v>
      </c>
      <c r="D50" s="138" t="s">
        <v>142</v>
      </c>
      <c r="E50" s="143"/>
      <c r="F50" s="144">
        <f t="shared" si="8"/>
        <v>2</v>
      </c>
      <c r="G50">
        <v>75</v>
      </c>
      <c r="H50">
        <v>103</v>
      </c>
      <c r="I50">
        <v>108</v>
      </c>
      <c r="J50" s="145">
        <f t="shared" si="9"/>
        <v>82.5</v>
      </c>
      <c r="K50">
        <v>44</v>
      </c>
      <c r="L50">
        <v>58</v>
      </c>
      <c r="M50" s="146">
        <f t="shared" si="3"/>
        <v>92.5</v>
      </c>
      <c r="N50">
        <v>2</v>
      </c>
      <c r="O50">
        <v>4</v>
      </c>
      <c r="P50">
        <v>99</v>
      </c>
      <c r="Q50" s="147">
        <f t="shared" si="4"/>
        <v>98.165137614678898</v>
      </c>
      <c r="R50">
        <v>10</v>
      </c>
      <c r="S50" s="148">
        <f t="shared" si="5"/>
        <v>100</v>
      </c>
      <c r="T50">
        <v>65</v>
      </c>
      <c r="U50">
        <v>67</v>
      </c>
      <c r="V50" s="139">
        <f t="shared" si="6"/>
        <v>83</v>
      </c>
      <c r="W50" s="37">
        <f t="shared" si="7"/>
        <v>87.874770642201838</v>
      </c>
      <c r="X50" s="37">
        <f>VLOOKUP(W50,'Grade Range'!$A$2:$B$11,2)</f>
        <v>2</v>
      </c>
      <c r="Y50" s="37" t="str">
        <f t="shared" si="2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2018101174</v>
      </c>
      <c r="D51" s="138" t="s">
        <v>143</v>
      </c>
      <c r="E51" s="143"/>
      <c r="F51" s="144">
        <f t="shared" si="8"/>
        <v>1.75</v>
      </c>
      <c r="G51">
        <v>83</v>
      </c>
      <c r="H51">
        <v>76</v>
      </c>
      <c r="I51">
        <v>149</v>
      </c>
      <c r="J51" s="145">
        <f t="shared" si="9"/>
        <v>85</v>
      </c>
      <c r="K51">
        <v>55</v>
      </c>
      <c r="L51">
        <v>59</v>
      </c>
      <c r="M51" s="146">
        <f t="shared" si="3"/>
        <v>97.5</v>
      </c>
      <c r="N51">
        <v>0</v>
      </c>
      <c r="O51">
        <v>5</v>
      </c>
      <c r="P51">
        <v>68</v>
      </c>
      <c r="Q51" s="147">
        <f t="shared" si="4"/>
        <v>83.486238532110093</v>
      </c>
      <c r="R51">
        <v>9</v>
      </c>
      <c r="S51" s="148">
        <f t="shared" si="5"/>
        <v>95</v>
      </c>
      <c r="T51">
        <v>65</v>
      </c>
      <c r="U51">
        <v>82</v>
      </c>
      <c r="V51" s="139">
        <f t="shared" si="6"/>
        <v>86.75</v>
      </c>
      <c r="W51" s="37">
        <f t="shared" si="7"/>
        <v>88.297935779816513</v>
      </c>
      <c r="X51" s="37">
        <f>VLOOKUP(W51,'Grade Range'!$A$2:$B$11,2)</f>
        <v>1.75</v>
      </c>
      <c r="Y51" s="37" t="str">
        <f t="shared" si="2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2018101199</v>
      </c>
      <c r="D52" s="138" t="s">
        <v>144</v>
      </c>
      <c r="E52" s="143"/>
      <c r="F52" s="144">
        <f t="shared" si="8"/>
        <v>2</v>
      </c>
      <c r="G52">
        <v>73</v>
      </c>
      <c r="H52">
        <v>87</v>
      </c>
      <c r="I52">
        <v>166</v>
      </c>
      <c r="J52" s="145">
        <f t="shared" si="9"/>
        <v>87.045454545454547</v>
      </c>
      <c r="K52">
        <v>39</v>
      </c>
      <c r="L52">
        <v>40</v>
      </c>
      <c r="M52" s="146">
        <f t="shared" si="3"/>
        <v>82.916666666666657</v>
      </c>
      <c r="N52">
        <v>2</v>
      </c>
      <c r="O52">
        <v>4</v>
      </c>
      <c r="P52">
        <v>77</v>
      </c>
      <c r="Q52" s="147">
        <f t="shared" si="4"/>
        <v>88.073394495412842</v>
      </c>
      <c r="R52">
        <v>10</v>
      </c>
      <c r="S52" s="148">
        <f t="shared" si="5"/>
        <v>100</v>
      </c>
      <c r="T52">
        <v>82</v>
      </c>
      <c r="U52">
        <v>63</v>
      </c>
      <c r="V52" s="139">
        <f t="shared" si="6"/>
        <v>86.25</v>
      </c>
      <c r="W52" s="37">
        <f t="shared" si="7"/>
        <v>86.782978871281614</v>
      </c>
      <c r="X52" s="37">
        <f>VLOOKUP(W52,'Grade Range'!$A$2:$B$11,2)</f>
        <v>2</v>
      </c>
      <c r="Y52" s="37" t="str">
        <f t="shared" si="2"/>
        <v>Passed</v>
      </c>
      <c r="Z52" s="37"/>
    </row>
    <row r="53" spans="1:26" ht="12" customHeight="1" x14ac:dyDescent="0.25">
      <c r="A53" s="36">
        <v>41</v>
      </c>
      <c r="B53" s="137" t="s">
        <v>21</v>
      </c>
      <c r="C53" s="149">
        <v>2018101318</v>
      </c>
      <c r="D53" s="138" t="s">
        <v>145</v>
      </c>
      <c r="E53" s="143"/>
      <c r="F53" s="144">
        <f t="shared" si="8"/>
        <v>2</v>
      </c>
      <c r="G53">
        <v>65</v>
      </c>
      <c r="H53">
        <v>119</v>
      </c>
      <c r="I53">
        <v>124</v>
      </c>
      <c r="J53" s="145">
        <f t="shared" si="9"/>
        <v>85</v>
      </c>
      <c r="K53">
        <v>44</v>
      </c>
      <c r="L53">
        <v>41</v>
      </c>
      <c r="M53" s="146">
        <f t="shared" si="3"/>
        <v>85.416666666666671</v>
      </c>
      <c r="N53">
        <v>1</v>
      </c>
      <c r="O53">
        <v>6</v>
      </c>
      <c r="P53">
        <v>77</v>
      </c>
      <c r="Q53" s="147">
        <f t="shared" si="4"/>
        <v>88.532110091743121</v>
      </c>
      <c r="R53">
        <v>10</v>
      </c>
      <c r="S53" s="148">
        <f t="shared" si="5"/>
        <v>100</v>
      </c>
      <c r="T53">
        <v>60</v>
      </c>
      <c r="U53">
        <v>83</v>
      </c>
      <c r="V53" s="139">
        <f t="shared" si="6"/>
        <v>85.75</v>
      </c>
      <c r="W53" s="37">
        <f t="shared" si="7"/>
        <v>86.588149847094797</v>
      </c>
      <c r="X53" s="37">
        <f>VLOOKUP(W53,'Grade Range'!$A$2:$B$11,2)</f>
        <v>2</v>
      </c>
      <c r="Y53" s="37" t="str">
        <f t="shared" si="2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2019117080</v>
      </c>
      <c r="D54" s="138" t="s">
        <v>146</v>
      </c>
      <c r="E54" s="143"/>
      <c r="F54" s="144">
        <f t="shared" si="8"/>
        <v>1.5</v>
      </c>
      <c r="G54">
        <v>93</v>
      </c>
      <c r="H54">
        <v>81</v>
      </c>
      <c r="I54">
        <v>150</v>
      </c>
      <c r="J54" s="145">
        <f t="shared" si="9"/>
        <v>86.818181818181813</v>
      </c>
      <c r="K54">
        <v>50</v>
      </c>
      <c r="L54">
        <v>54</v>
      </c>
      <c r="M54" s="146">
        <f t="shared" si="3"/>
        <v>93.333333333333343</v>
      </c>
      <c r="N54">
        <v>2</v>
      </c>
      <c r="O54">
        <v>6</v>
      </c>
      <c r="P54">
        <v>86</v>
      </c>
      <c r="Q54" s="147">
        <f t="shared" si="4"/>
        <v>93.11926605504587</v>
      </c>
      <c r="R54">
        <v>10</v>
      </c>
      <c r="S54" s="148">
        <f t="shared" si="5"/>
        <v>100</v>
      </c>
      <c r="T54">
        <v>82</v>
      </c>
      <c r="U54">
        <v>100</v>
      </c>
      <c r="V54" s="139">
        <f t="shared" si="6"/>
        <v>95.5</v>
      </c>
      <c r="W54" s="37">
        <f t="shared" si="7"/>
        <v>92.330011120378089</v>
      </c>
      <c r="X54" s="37">
        <f>VLOOKUP(W54,'Grade Range'!$A$2:$B$11,2)</f>
        <v>1.5</v>
      </c>
      <c r="Y54" s="37" t="str">
        <f t="shared" si="2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2019115139</v>
      </c>
      <c r="D55" s="138" t="s">
        <v>147</v>
      </c>
      <c r="E55" s="143"/>
      <c r="F55" s="144">
        <f t="shared" si="8"/>
        <v>1.75</v>
      </c>
      <c r="G55">
        <v>94</v>
      </c>
      <c r="H55">
        <v>68</v>
      </c>
      <c r="I55">
        <v>112</v>
      </c>
      <c r="J55" s="145">
        <f t="shared" si="9"/>
        <v>81.136363636363626</v>
      </c>
      <c r="K55">
        <v>40</v>
      </c>
      <c r="L55">
        <v>54</v>
      </c>
      <c r="M55" s="146">
        <f t="shared" si="3"/>
        <v>89.166666666666657</v>
      </c>
      <c r="N55">
        <v>2</v>
      </c>
      <c r="O55">
        <v>7</v>
      </c>
      <c r="P55">
        <v>69</v>
      </c>
      <c r="Q55" s="147">
        <f t="shared" si="4"/>
        <v>85.77981651376146</v>
      </c>
      <c r="R55">
        <v>10</v>
      </c>
      <c r="S55" s="148">
        <f t="shared" si="5"/>
        <v>100</v>
      </c>
      <c r="T55">
        <v>98</v>
      </c>
      <c r="U55">
        <v>97</v>
      </c>
      <c r="V55" s="139">
        <f t="shared" si="6"/>
        <v>98.75</v>
      </c>
      <c r="W55" s="37">
        <f t="shared" si="7"/>
        <v>89.666214901306631</v>
      </c>
      <c r="X55" s="37">
        <f>VLOOKUP(W55,'Grade Range'!$A$2:$B$11,2)</f>
        <v>1.75</v>
      </c>
      <c r="Y55" s="37" t="str">
        <f t="shared" si="2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2019115367</v>
      </c>
      <c r="D56" s="138" t="s">
        <v>148</v>
      </c>
      <c r="E56" s="143"/>
      <c r="F56" s="144">
        <f t="shared" si="8"/>
        <v>1.25</v>
      </c>
      <c r="G56">
        <v>99</v>
      </c>
      <c r="H56">
        <v>116</v>
      </c>
      <c r="I56">
        <v>199</v>
      </c>
      <c r="J56" s="145">
        <f t="shared" si="9"/>
        <v>97.045454545454547</v>
      </c>
      <c r="K56">
        <v>56</v>
      </c>
      <c r="L56">
        <v>47</v>
      </c>
      <c r="M56" s="146">
        <f t="shared" si="3"/>
        <v>92.916666666666657</v>
      </c>
      <c r="N56">
        <v>0</v>
      </c>
      <c r="O56">
        <v>7</v>
      </c>
      <c r="P56">
        <v>83</v>
      </c>
      <c r="Q56" s="147">
        <f t="shared" si="4"/>
        <v>91.284403669724782</v>
      </c>
      <c r="R56">
        <v>9</v>
      </c>
      <c r="S56" s="148">
        <f t="shared" si="5"/>
        <v>95</v>
      </c>
      <c r="T56">
        <v>96</v>
      </c>
      <c r="U56">
        <v>85</v>
      </c>
      <c r="V56" s="139">
        <f t="shared" si="6"/>
        <v>95.25</v>
      </c>
      <c r="W56" s="37">
        <f t="shared" si="7"/>
        <v>94.714630247428417</v>
      </c>
      <c r="X56" s="37">
        <f>VLOOKUP(W56,'Grade Range'!$A$2:$B$11,2)</f>
        <v>1.25</v>
      </c>
      <c r="Y56" s="37" t="str">
        <f t="shared" si="2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2019117421</v>
      </c>
      <c r="D57" s="138" t="s">
        <v>149</v>
      </c>
      <c r="E57" s="143"/>
      <c r="F57" s="144">
        <f t="shared" si="8"/>
        <v>1.75</v>
      </c>
      <c r="G57">
        <v>63</v>
      </c>
      <c r="H57">
        <v>100</v>
      </c>
      <c r="I57">
        <v>125</v>
      </c>
      <c r="J57" s="145">
        <f t="shared" si="9"/>
        <v>82.72727272727272</v>
      </c>
      <c r="K57">
        <v>35</v>
      </c>
      <c r="L57">
        <v>52</v>
      </c>
      <c r="M57" s="146">
        <f t="shared" si="3"/>
        <v>86.25</v>
      </c>
      <c r="N57">
        <v>2</v>
      </c>
      <c r="O57">
        <v>3</v>
      </c>
      <c r="P57">
        <v>89</v>
      </c>
      <c r="Q57" s="147">
        <f t="shared" si="4"/>
        <v>93.11926605504587</v>
      </c>
      <c r="R57">
        <v>9</v>
      </c>
      <c r="S57" s="148">
        <f t="shared" si="5"/>
        <v>95</v>
      </c>
      <c r="T57">
        <v>99</v>
      </c>
      <c r="U57">
        <v>69</v>
      </c>
      <c r="V57" s="139">
        <f t="shared" si="6"/>
        <v>92</v>
      </c>
      <c r="W57" s="37">
        <f t="shared" si="7"/>
        <v>88.386071726438686</v>
      </c>
      <c r="X57" s="37">
        <f>VLOOKUP(W57,'Grade Range'!$A$2:$B$11,2)</f>
        <v>1.75</v>
      </c>
      <c r="Y57" s="37" t="str">
        <f t="shared" si="2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2019115235</v>
      </c>
      <c r="D58" s="138" t="s">
        <v>150</v>
      </c>
      <c r="E58" s="143"/>
      <c r="F58" s="144">
        <f t="shared" si="8"/>
        <v>1.5</v>
      </c>
      <c r="G58">
        <v>102</v>
      </c>
      <c r="H58">
        <v>106</v>
      </c>
      <c r="I58">
        <v>187</v>
      </c>
      <c r="J58" s="145">
        <f t="shared" si="9"/>
        <v>94.886363636363626</v>
      </c>
      <c r="K58">
        <v>47</v>
      </c>
      <c r="L58">
        <v>39</v>
      </c>
      <c r="M58" s="146">
        <f t="shared" si="3"/>
        <v>85.833333333333343</v>
      </c>
      <c r="N58">
        <v>1</v>
      </c>
      <c r="O58">
        <v>4</v>
      </c>
      <c r="P58">
        <v>97</v>
      </c>
      <c r="Q58" s="147">
        <f t="shared" si="4"/>
        <v>96.788990825688074</v>
      </c>
      <c r="R58">
        <v>10</v>
      </c>
      <c r="S58" s="148">
        <f t="shared" si="5"/>
        <v>100</v>
      </c>
      <c r="T58">
        <v>79</v>
      </c>
      <c r="U58">
        <v>70</v>
      </c>
      <c r="V58" s="139">
        <f t="shared" si="6"/>
        <v>87.25</v>
      </c>
      <c r="W58" s="37">
        <f t="shared" si="7"/>
        <v>91.325924381428962</v>
      </c>
      <c r="X58" s="37">
        <f>VLOOKUP(W58,'Grade Range'!$A$2:$B$11,2)</f>
        <v>1.5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2019115211</v>
      </c>
      <c r="D59" s="138" t="s">
        <v>151</v>
      </c>
      <c r="E59" s="143"/>
      <c r="F59" s="144">
        <f t="shared" si="8"/>
        <v>1.75</v>
      </c>
      <c r="G59">
        <v>110</v>
      </c>
      <c r="H59">
        <v>84</v>
      </c>
      <c r="I59">
        <v>101</v>
      </c>
      <c r="J59" s="145">
        <f t="shared" si="9"/>
        <v>83.52272727272728</v>
      </c>
      <c r="K59">
        <v>42</v>
      </c>
      <c r="L59">
        <v>34</v>
      </c>
      <c r="M59" s="146">
        <f t="shared" si="3"/>
        <v>81.666666666666657</v>
      </c>
      <c r="N59">
        <v>1</v>
      </c>
      <c r="O59">
        <v>7</v>
      </c>
      <c r="P59">
        <v>95</v>
      </c>
      <c r="Q59" s="147">
        <f t="shared" si="4"/>
        <v>97.247706422018354</v>
      </c>
      <c r="R59">
        <v>9</v>
      </c>
      <c r="S59" s="148">
        <f t="shared" si="5"/>
        <v>95</v>
      </c>
      <c r="T59">
        <v>91</v>
      </c>
      <c r="U59">
        <v>95</v>
      </c>
      <c r="V59" s="139">
        <f t="shared" si="6"/>
        <v>96.5</v>
      </c>
      <c r="W59" s="37">
        <f t="shared" si="7"/>
        <v>89.677307478454267</v>
      </c>
      <c r="X59" s="37">
        <f>VLOOKUP(W59,'Grade Range'!$A$2:$B$11,2)</f>
        <v>1.75</v>
      </c>
      <c r="Y59" s="37" t="str">
        <f t="shared" si="2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2018101987</v>
      </c>
      <c r="D60" s="138" t="s">
        <v>152</v>
      </c>
      <c r="E60" s="143"/>
      <c r="F60" s="144">
        <f t="shared" si="8"/>
        <v>1.5</v>
      </c>
      <c r="G60">
        <v>64</v>
      </c>
      <c r="H60">
        <v>75</v>
      </c>
      <c r="I60">
        <v>195</v>
      </c>
      <c r="J60" s="145">
        <f t="shared" si="9"/>
        <v>87.954545454545453</v>
      </c>
      <c r="K60">
        <v>44</v>
      </c>
      <c r="L60">
        <v>48</v>
      </c>
      <c r="M60" s="146">
        <f t="shared" si="3"/>
        <v>88.333333333333343</v>
      </c>
      <c r="N60">
        <v>0</v>
      </c>
      <c r="O60">
        <v>4</v>
      </c>
      <c r="P60">
        <v>93</v>
      </c>
      <c r="Q60" s="147">
        <f t="shared" si="4"/>
        <v>94.495412844036707</v>
      </c>
      <c r="R60">
        <v>9</v>
      </c>
      <c r="S60" s="148">
        <f t="shared" si="5"/>
        <v>95</v>
      </c>
      <c r="T60">
        <v>97</v>
      </c>
      <c r="U60">
        <v>85</v>
      </c>
      <c r="V60" s="139">
        <f t="shared" si="6"/>
        <v>95.5</v>
      </c>
      <c r="W60" s="37">
        <f t="shared" si="7"/>
        <v>91.627342229635815</v>
      </c>
      <c r="X60" s="37">
        <f>VLOOKUP(W60,'Grade Range'!$A$2:$B$11,2)</f>
        <v>1.5</v>
      </c>
      <c r="Y60" s="37" t="str">
        <f t="shared" si="2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2019115018</v>
      </c>
      <c r="D61" s="138" t="s">
        <v>153</v>
      </c>
      <c r="E61" s="143"/>
      <c r="F61" s="144">
        <f t="shared" si="8"/>
        <v>1.75</v>
      </c>
      <c r="G61">
        <v>100</v>
      </c>
      <c r="H61">
        <v>74</v>
      </c>
      <c r="I61">
        <v>192</v>
      </c>
      <c r="J61" s="145">
        <f t="shared" si="9"/>
        <v>91.590909090909093</v>
      </c>
      <c r="K61">
        <v>31</v>
      </c>
      <c r="L61">
        <v>57</v>
      </c>
      <c r="M61" s="146">
        <f t="shared" si="3"/>
        <v>86.666666666666657</v>
      </c>
      <c r="N61">
        <v>1</v>
      </c>
      <c r="O61">
        <v>6</v>
      </c>
      <c r="P61">
        <v>76</v>
      </c>
      <c r="Q61" s="147">
        <f t="shared" si="4"/>
        <v>88.073394495412842</v>
      </c>
      <c r="R61">
        <v>9</v>
      </c>
      <c r="S61" s="148">
        <f t="shared" si="5"/>
        <v>95</v>
      </c>
      <c r="T61">
        <v>62</v>
      </c>
      <c r="U61">
        <v>97</v>
      </c>
      <c r="V61" s="139">
        <f t="shared" si="6"/>
        <v>89.75</v>
      </c>
      <c r="W61" s="37">
        <f t="shared" si="7"/>
        <v>89.696615234917985</v>
      </c>
      <c r="X61" s="37">
        <f>VLOOKUP(W61,'Grade Range'!$A$2:$B$11,2)</f>
        <v>1.75</v>
      </c>
      <c r="Y61" s="37" t="str">
        <f t="shared" si="2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2018108563</v>
      </c>
      <c r="D62" s="138" t="s">
        <v>154</v>
      </c>
      <c r="E62" s="143"/>
      <c r="F62" s="144">
        <f t="shared" si="8"/>
        <v>1.75</v>
      </c>
      <c r="G62">
        <v>79</v>
      </c>
      <c r="H62">
        <v>102</v>
      </c>
      <c r="I62">
        <v>148</v>
      </c>
      <c r="J62" s="145">
        <f t="shared" si="9"/>
        <v>87.386363636363626</v>
      </c>
      <c r="K62">
        <v>52</v>
      </c>
      <c r="L62">
        <v>44</v>
      </c>
      <c r="M62" s="146">
        <f t="shared" si="3"/>
        <v>90</v>
      </c>
      <c r="N62">
        <v>1</v>
      </c>
      <c r="O62">
        <v>6</v>
      </c>
      <c r="P62">
        <v>91</v>
      </c>
      <c r="Q62" s="147">
        <f t="shared" si="4"/>
        <v>94.954128440366972</v>
      </c>
      <c r="R62">
        <v>10</v>
      </c>
      <c r="S62" s="148">
        <f t="shared" si="5"/>
        <v>100</v>
      </c>
      <c r="T62">
        <v>72</v>
      </c>
      <c r="U62">
        <v>77</v>
      </c>
      <c r="V62" s="139">
        <f t="shared" si="6"/>
        <v>87.25</v>
      </c>
      <c r="W62" s="37">
        <f t="shared" si="7"/>
        <v>89.634028356964137</v>
      </c>
      <c r="X62" s="37">
        <f>VLOOKUP(W62,'Grade Range'!$A$2:$B$11,2)</f>
        <v>1.75</v>
      </c>
      <c r="Y62" s="37" t="str">
        <f t="shared" si="2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2019115432</v>
      </c>
      <c r="D63" s="138" t="s">
        <v>155</v>
      </c>
      <c r="E63" s="143"/>
      <c r="F63" s="144">
        <f t="shared" si="8"/>
        <v>1.75</v>
      </c>
      <c r="G63">
        <v>81</v>
      </c>
      <c r="H63">
        <v>114</v>
      </c>
      <c r="I63">
        <v>141</v>
      </c>
      <c r="J63" s="145">
        <f t="shared" si="9"/>
        <v>88.181818181818187</v>
      </c>
      <c r="K63">
        <v>51</v>
      </c>
      <c r="L63">
        <v>48</v>
      </c>
      <c r="M63" s="146">
        <f t="shared" si="3"/>
        <v>91.25</v>
      </c>
      <c r="N63">
        <v>0</v>
      </c>
      <c r="O63">
        <v>7</v>
      </c>
      <c r="P63">
        <v>94</v>
      </c>
      <c r="Q63" s="147">
        <f t="shared" si="4"/>
        <v>96.330275229357795</v>
      </c>
      <c r="R63">
        <v>9</v>
      </c>
      <c r="S63" s="148">
        <f t="shared" si="5"/>
        <v>95</v>
      </c>
      <c r="T63">
        <v>94</v>
      </c>
      <c r="U63">
        <v>60</v>
      </c>
      <c r="V63" s="139">
        <f t="shared" si="6"/>
        <v>88.5</v>
      </c>
      <c r="W63" s="37">
        <f t="shared" si="7"/>
        <v>90.454086738949115</v>
      </c>
      <c r="X63" s="37">
        <f>VLOOKUP(W63,'Grade Range'!$A$2:$B$11,2)</f>
        <v>1.75</v>
      </c>
      <c r="Y63" s="37" t="str">
        <f t="shared" si="2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2019115457</v>
      </c>
      <c r="D64" s="138" t="s">
        <v>156</v>
      </c>
      <c r="E64" s="143"/>
      <c r="F64" s="144">
        <f t="shared" si="8"/>
        <v>2</v>
      </c>
      <c r="G64">
        <v>91</v>
      </c>
      <c r="H64">
        <v>69</v>
      </c>
      <c r="I64">
        <v>114</v>
      </c>
      <c r="J64" s="145">
        <f t="shared" si="9"/>
        <v>81.136363636363626</v>
      </c>
      <c r="K64">
        <v>32</v>
      </c>
      <c r="L64">
        <v>54</v>
      </c>
      <c r="M64" s="146">
        <f t="shared" si="3"/>
        <v>85.833333333333343</v>
      </c>
      <c r="N64">
        <v>0</v>
      </c>
      <c r="O64">
        <v>6</v>
      </c>
      <c r="P64">
        <v>86</v>
      </c>
      <c r="Q64" s="147">
        <f t="shared" si="4"/>
        <v>92.201834862385326</v>
      </c>
      <c r="R64">
        <v>10</v>
      </c>
      <c r="S64" s="148">
        <f t="shared" si="5"/>
        <v>100</v>
      </c>
      <c r="T64">
        <v>79</v>
      </c>
      <c r="U64">
        <v>89</v>
      </c>
      <c r="V64" s="139">
        <f t="shared" si="6"/>
        <v>92</v>
      </c>
      <c r="W64" s="37">
        <f t="shared" si="7"/>
        <v>87.93785098693354</v>
      </c>
      <c r="X64" s="37">
        <f>VLOOKUP(W64,'Grade Range'!$A$2:$B$11,2)</f>
        <v>2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66" t="s">
        <v>22</v>
      </c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2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mergeCells count="15">
    <mergeCell ref="AB11:AC11"/>
    <mergeCell ref="R9:S9"/>
    <mergeCell ref="T9:V9"/>
    <mergeCell ref="W9:Z9"/>
    <mergeCell ref="A66:Z66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0" t="s">
        <v>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</row>
    <row r="3" spans="1:38" ht="19.5" customHeight="1" x14ac:dyDescent="0.4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2"/>
      <c r="L5" s="151"/>
      <c r="M5" s="151"/>
      <c r="N5" s="151"/>
      <c r="O5" s="72"/>
      <c r="P5" s="13"/>
      <c r="Q5" s="13"/>
      <c r="R5" s="13"/>
      <c r="S5" s="13"/>
      <c r="T5" s="152"/>
      <c r="U5" s="152"/>
      <c r="V5" s="152"/>
      <c r="W5" s="152"/>
      <c r="X5" s="13"/>
      <c r="Y5" s="13"/>
      <c r="Z5" s="13"/>
      <c r="AA5" s="13"/>
      <c r="AB5" s="152"/>
      <c r="AC5" s="152"/>
      <c r="AD5" s="152"/>
      <c r="AE5" s="152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53" t="s">
        <v>6</v>
      </c>
      <c r="D9" s="156" t="s">
        <v>7</v>
      </c>
      <c r="E9" s="52"/>
      <c r="F9" s="157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26" t="s">
        <v>81</v>
      </c>
      <c r="P9" s="169" t="s">
        <v>83</v>
      </c>
      <c r="Q9" s="170"/>
      <c r="R9" s="169" t="s">
        <v>84</v>
      </c>
      <c r="S9" s="170"/>
      <c r="T9" s="169" t="s">
        <v>85</v>
      </c>
      <c r="U9" s="170"/>
      <c r="V9" s="169" t="s">
        <v>86</v>
      </c>
      <c r="W9" s="170"/>
      <c r="X9" s="169" t="s">
        <v>87</v>
      </c>
      <c r="Y9" s="170"/>
      <c r="Z9" s="169" t="s">
        <v>88</v>
      </c>
      <c r="AA9" s="170"/>
      <c r="AB9" s="169" t="s">
        <v>89</v>
      </c>
      <c r="AC9" s="170"/>
      <c r="AD9" s="169" t="s">
        <v>90</v>
      </c>
      <c r="AE9" s="170"/>
      <c r="AF9" s="169" t="s">
        <v>91</v>
      </c>
      <c r="AG9" s="170"/>
      <c r="AH9" s="126" t="s">
        <v>82</v>
      </c>
      <c r="AI9" s="165" t="s">
        <v>14</v>
      </c>
      <c r="AJ9" s="161"/>
      <c r="AK9" s="161"/>
      <c r="AL9" s="162"/>
    </row>
    <row r="10" spans="1:38" ht="12" customHeight="1" thickBot="1" x14ac:dyDescent="0.3">
      <c r="A10" s="18"/>
      <c r="B10" s="19"/>
      <c r="C10" s="154"/>
      <c r="D10" s="154"/>
      <c r="E10" s="50"/>
      <c r="F10" s="158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55"/>
      <c r="D11" s="155"/>
      <c r="E11" s="51"/>
      <c r="F11" s="159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66" t="s">
        <v>22</v>
      </c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2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3" t="s">
        <v>26</v>
      </c>
      <c r="E51" s="173"/>
      <c r="F51" s="173"/>
      <c r="G51" s="173"/>
      <c r="H51" s="1"/>
      <c r="I51" s="1"/>
      <c r="J51" s="173"/>
      <c r="K51" s="173"/>
      <c r="L51" s="173"/>
      <c r="M51" s="173"/>
      <c r="N51" s="38"/>
      <c r="O51" s="38"/>
      <c r="P51" s="173" t="s">
        <v>27</v>
      </c>
      <c r="Q51" s="173"/>
      <c r="R51" s="173"/>
      <c r="S51" s="173"/>
      <c r="T51" s="173"/>
      <c r="U51" s="173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4"/>
      <c r="AJ51" s="174"/>
      <c r="AK51" s="174"/>
      <c r="AL51" s="1"/>
    </row>
    <row r="52" spans="1:38" ht="27.65" customHeight="1" x14ac:dyDescent="0.25">
      <c r="A52" s="39"/>
      <c r="B52" s="39"/>
      <c r="C52" s="39"/>
      <c r="D52" s="171" t="s">
        <v>28</v>
      </c>
      <c r="E52" s="171"/>
      <c r="F52" s="171"/>
      <c r="G52" s="171"/>
      <c r="H52" s="39"/>
      <c r="I52" s="39"/>
      <c r="J52" s="172"/>
      <c r="K52" s="172"/>
      <c r="L52" s="172"/>
      <c r="M52" s="172"/>
      <c r="N52" s="40"/>
      <c r="O52" s="40"/>
      <c r="P52" s="172" t="s">
        <v>29</v>
      </c>
      <c r="Q52" s="172"/>
      <c r="R52" s="172"/>
      <c r="S52" s="172"/>
      <c r="T52" s="172"/>
      <c r="U52" s="172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71"/>
      <c r="AJ52" s="171"/>
      <c r="AK52" s="171"/>
      <c r="AL52" s="39"/>
    </row>
    <row r="53" spans="1:38" s="41" customFormat="1" ht="27.65" customHeight="1" x14ac:dyDescent="0.25">
      <c r="A53" s="39"/>
      <c r="B53" s="39"/>
      <c r="C53" s="39"/>
      <c r="D53" s="171"/>
      <c r="E53" s="171"/>
      <c r="F53" s="171"/>
      <c r="G53" s="171"/>
      <c r="H53" s="39"/>
      <c r="I53" s="39"/>
      <c r="J53" s="172"/>
      <c r="K53" s="172"/>
      <c r="L53" s="172"/>
      <c r="M53" s="172"/>
      <c r="N53" s="40"/>
      <c r="O53" s="40"/>
      <c r="P53" s="40"/>
      <c r="Q53" s="39"/>
      <c r="R53" s="39"/>
      <c r="S53" s="172"/>
      <c r="T53" s="172"/>
      <c r="U53" s="172"/>
      <c r="V53" s="172"/>
      <c r="W53" s="40"/>
      <c r="X53" s="40"/>
      <c r="Y53" s="39"/>
      <c r="Z53" s="39"/>
      <c r="AA53" s="172"/>
      <c r="AB53" s="172"/>
      <c r="AC53" s="172"/>
      <c r="AD53" s="172"/>
      <c r="AE53" s="40"/>
      <c r="AF53" s="40"/>
      <c r="AG53" s="40"/>
      <c r="AH53" s="40"/>
      <c r="AI53" s="171"/>
      <c r="AJ53" s="171"/>
      <c r="AK53" s="171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2022-11-10T22:59:53Z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