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sample!$A$12:$Z$52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<sst xmlns="http://schemas.openxmlformats.org/spreadsheetml/2006/main" count="246" uniqueCount="149">
  <si>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</si>
  <si>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</si>
  <si>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</si>
  <si>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</si>
  <si>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IT 203</t>
  </si>
  <si>
    <t xml:space="preserve">Subject Description:  </t>
  </si>
  <si>
    <t xml:space="preserve">Object- Oriented Programming1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</si>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</sst>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readingOrder="0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0" fillId="0" fontId="14" numFmtId="2" xfId="0" applyFont="1" applyNumberFormat="1"/>
    <xf borderId="0" fillId="0" fontId="12" numFmtId="0" xfId="0" applyFont="1"/>
    <xf borderId="0" fillId="0" fontId="16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7" fillId="8" fontId="14" numFmtId="2" xfId="0" applyBorder="1" applyFont="1" applyNumberFormat="1"/>
    <xf borderId="27" fillId="14" fontId="16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6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78.0</v>
      </c>
      <c r="H13" s="58">
        <v>66.0</v>
      </c>
      <c r="I13" s="58">
        <v>100.0</v>
      </c>
      <c r="J13" s="59">
        <f t="shared" ref="J13:J52" si="2">SUM(G13:I13)/SUM($G$11:$I$11)*50+50</f>
        <v>77.72727273</v>
      </c>
      <c r="K13" s="58">
        <v>47.0</v>
      </c>
      <c r="L13" s="58">
        <v>50.0</v>
      </c>
      <c r="M13" s="60">
        <f t="shared" ref="M13:M52" si="3">SUM(K13:L13)/SUM($K$11:$L$11)*50+50</f>
        <v>90.41666667</v>
      </c>
      <c r="N13" s="58">
        <v>2.0</v>
      </c>
      <c r="O13" s="58">
        <v>4.0</v>
      </c>
      <c r="P13" s="58">
        <v>86.0</v>
      </c>
      <c r="Q13" s="61">
        <f t="shared" ref="Q13:Q52" si="4">SUM(N13:P13)/SUM($N$11:$P$11)*50+50</f>
        <v>92.20183486</v>
      </c>
      <c r="R13" s="58">
        <v>10.0</v>
      </c>
      <c r="S13" s="62">
        <f t="shared" ref="S13:S52" si="5">SUM(R13)/SUM($R$11)*50+50</f>
        <v>100</v>
      </c>
      <c r="T13" s="58">
        <v>80.0</v>
      </c>
      <c r="U13" s="58">
        <v>98.0</v>
      </c>
      <c r="V13" s="63">
        <f t="shared" ref="V13:V52" si="6">(T13/$T$11*50+50)*0.5+(U13/$U$11*50+50)*0.5</f>
        <v>94.5</v>
      </c>
      <c r="W13" s="64">
        <f t="shared" ref="W13:W52" si="7">(J13*0.3)+(M13*0.2)+(Q13*0.15)+(S13*0.05)+(V13*0.3)</f>
        <v>88.58179038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2.021100602E9</v>
      </c>
      <c r="D14" s="58" t="s">
        <v>27</v>
      </c>
      <c r="E14" s="56"/>
      <c r="F14" s="57">
        <f t="shared" si="1"/>
        <v>1.5</v>
      </c>
      <c r="G14" s="58">
        <v>110.0</v>
      </c>
      <c r="H14" s="58">
        <v>107.0</v>
      </c>
      <c r="I14" s="58">
        <v>169.0</v>
      </c>
      <c r="J14" s="59">
        <f t="shared" si="2"/>
        <v>93.86363636</v>
      </c>
      <c r="K14" s="58">
        <v>35.0</v>
      </c>
      <c r="L14" s="58">
        <v>36.0</v>
      </c>
      <c r="M14" s="60">
        <f t="shared" si="3"/>
        <v>79.58333333</v>
      </c>
      <c r="N14" s="58">
        <v>1.0</v>
      </c>
      <c r="O14" s="58">
        <v>5.0</v>
      </c>
      <c r="P14" s="58">
        <v>91.0</v>
      </c>
      <c r="Q14" s="61">
        <f t="shared" si="4"/>
        <v>94.49541284</v>
      </c>
      <c r="R14" s="58">
        <v>10.0</v>
      </c>
      <c r="S14" s="62">
        <f t="shared" si="5"/>
        <v>100</v>
      </c>
      <c r="T14" s="58">
        <v>97.0</v>
      </c>
      <c r="U14" s="58">
        <v>84.0</v>
      </c>
      <c r="V14" s="63">
        <f t="shared" si="6"/>
        <v>95.25</v>
      </c>
      <c r="W14" s="64">
        <f t="shared" si="7"/>
        <v>91.8250695</v>
      </c>
      <c r="X14" s="64">
        <f>VLOOKUP(W14,'Grade Range'!$A$2:$B$11,2)</f>
        <v>1.5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2.021100769E9</v>
      </c>
      <c r="D15" s="58" t="s">
        <v>28</v>
      </c>
      <c r="E15" s="56"/>
      <c r="F15" s="57">
        <f t="shared" si="1"/>
        <v>1.75</v>
      </c>
      <c r="G15" s="58">
        <v>72.0</v>
      </c>
      <c r="H15" s="58">
        <v>110.0</v>
      </c>
      <c r="I15" s="58">
        <v>110.0</v>
      </c>
      <c r="J15" s="59">
        <f t="shared" si="2"/>
        <v>83.18181818</v>
      </c>
      <c r="K15" s="58">
        <v>39.0</v>
      </c>
      <c r="L15" s="58">
        <v>60.0</v>
      </c>
      <c r="M15" s="60">
        <f t="shared" si="3"/>
        <v>91.25</v>
      </c>
      <c r="N15" s="58">
        <v>0.0</v>
      </c>
      <c r="O15" s="58">
        <v>6.0</v>
      </c>
      <c r="P15" s="58">
        <v>89.0</v>
      </c>
      <c r="Q15" s="61">
        <f t="shared" si="4"/>
        <v>93.57798165</v>
      </c>
      <c r="R15" s="58">
        <v>10.0</v>
      </c>
      <c r="S15" s="62">
        <f t="shared" si="5"/>
        <v>100</v>
      </c>
      <c r="T15" s="58">
        <v>90.0</v>
      </c>
      <c r="U15" s="58">
        <v>72.0</v>
      </c>
      <c r="V15" s="63">
        <f t="shared" si="6"/>
        <v>90.5</v>
      </c>
      <c r="W15" s="64">
        <f t="shared" si="7"/>
        <v>89.3912427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2.021114972E9</v>
      </c>
      <c r="D16" s="58" t="s">
        <v>29</v>
      </c>
      <c r="E16" s="56"/>
      <c r="F16" s="57">
        <f t="shared" si="1"/>
        <v>1.75</v>
      </c>
      <c r="G16" s="58">
        <v>68.0</v>
      </c>
      <c r="H16" s="58">
        <v>97.0</v>
      </c>
      <c r="I16" s="58">
        <v>121.0</v>
      </c>
      <c r="J16" s="59">
        <f t="shared" si="2"/>
        <v>82.5</v>
      </c>
      <c r="K16" s="58">
        <v>50.0</v>
      </c>
      <c r="L16" s="58">
        <v>48.0</v>
      </c>
      <c r="M16" s="60">
        <f t="shared" si="3"/>
        <v>90.83333333</v>
      </c>
      <c r="N16" s="58">
        <v>2.0</v>
      </c>
      <c r="O16" s="58">
        <v>6.0</v>
      </c>
      <c r="P16" s="58">
        <v>81.0</v>
      </c>
      <c r="Q16" s="61">
        <f t="shared" si="4"/>
        <v>90.82568807</v>
      </c>
      <c r="R16" s="58">
        <v>10.0</v>
      </c>
      <c r="S16" s="62">
        <f t="shared" si="5"/>
        <v>100</v>
      </c>
      <c r="T16" s="58">
        <v>90.0</v>
      </c>
      <c r="U16" s="58">
        <v>88.0</v>
      </c>
      <c r="V16" s="63">
        <f t="shared" si="6"/>
        <v>94.5</v>
      </c>
      <c r="W16" s="64">
        <f t="shared" si="7"/>
        <v>89.89051988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1.5</v>
      </c>
      <c r="G17" s="58">
        <v>113.0</v>
      </c>
      <c r="H17" s="58">
        <v>95.0</v>
      </c>
      <c r="I17" s="58">
        <v>105.0</v>
      </c>
      <c r="J17" s="59">
        <f t="shared" si="2"/>
        <v>85.56818182</v>
      </c>
      <c r="K17" s="58">
        <v>53.0</v>
      </c>
      <c r="L17" s="58">
        <v>59.0</v>
      </c>
      <c r="M17" s="60">
        <f t="shared" si="3"/>
        <v>96.66666667</v>
      </c>
      <c r="N17" s="58">
        <v>1.0</v>
      </c>
      <c r="O17" s="58">
        <v>7.0</v>
      </c>
      <c r="P17" s="58">
        <v>77.0</v>
      </c>
      <c r="Q17" s="61">
        <f t="shared" si="4"/>
        <v>88.99082569</v>
      </c>
      <c r="R17" s="58">
        <v>8.0</v>
      </c>
      <c r="S17" s="62">
        <f t="shared" si="5"/>
        <v>90</v>
      </c>
      <c r="T17" s="58">
        <v>97.0</v>
      </c>
      <c r="U17" s="58">
        <v>95.0</v>
      </c>
      <c r="V17" s="63">
        <f t="shared" si="6"/>
        <v>98</v>
      </c>
      <c r="W17" s="64">
        <f t="shared" si="7"/>
        <v>92.25241173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88.0</v>
      </c>
      <c r="H18" s="58">
        <v>98.0</v>
      </c>
      <c r="I18" s="58">
        <v>102.0</v>
      </c>
      <c r="J18" s="59">
        <f t="shared" si="2"/>
        <v>82.72727273</v>
      </c>
      <c r="K18" s="58">
        <v>44.0</v>
      </c>
      <c r="L18" s="58">
        <v>45.0</v>
      </c>
      <c r="M18" s="60">
        <f t="shared" si="3"/>
        <v>87.08333333</v>
      </c>
      <c r="N18" s="58">
        <v>2.0</v>
      </c>
      <c r="O18" s="58">
        <v>6.0</v>
      </c>
      <c r="P18" s="58">
        <v>72.0</v>
      </c>
      <c r="Q18" s="61">
        <f t="shared" si="4"/>
        <v>86.69724771</v>
      </c>
      <c r="R18" s="58">
        <v>8.0</v>
      </c>
      <c r="S18" s="62">
        <f t="shared" si="5"/>
        <v>90</v>
      </c>
      <c r="T18" s="58">
        <v>99.0</v>
      </c>
      <c r="U18" s="58">
        <v>91.0</v>
      </c>
      <c r="V18" s="63">
        <f t="shared" si="6"/>
        <v>97.5</v>
      </c>
      <c r="W18" s="64">
        <f t="shared" si="7"/>
        <v>88.98943564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2.021115043E9</v>
      </c>
      <c r="D19" s="58" t="s">
        <v>32</v>
      </c>
      <c r="E19" s="56"/>
      <c r="F19" s="57">
        <f t="shared" si="1"/>
        <v>1.75</v>
      </c>
      <c r="G19" s="58">
        <v>107.0</v>
      </c>
      <c r="H19" s="58">
        <v>83.0</v>
      </c>
      <c r="I19" s="58">
        <v>159.0</v>
      </c>
      <c r="J19" s="59">
        <f t="shared" si="2"/>
        <v>89.65909091</v>
      </c>
      <c r="K19" s="58">
        <v>54.0</v>
      </c>
      <c r="L19" s="58">
        <v>45.0</v>
      </c>
      <c r="M19" s="60">
        <f t="shared" si="3"/>
        <v>91.25</v>
      </c>
      <c r="N19" s="58">
        <v>1.0</v>
      </c>
      <c r="O19" s="58">
        <v>6.0</v>
      </c>
      <c r="P19" s="58">
        <v>66.0</v>
      </c>
      <c r="Q19" s="61">
        <f t="shared" si="4"/>
        <v>83.48623853</v>
      </c>
      <c r="R19" s="58">
        <v>10.0</v>
      </c>
      <c r="S19" s="62">
        <f t="shared" si="5"/>
        <v>100</v>
      </c>
      <c r="T19" s="58">
        <v>96.0</v>
      </c>
      <c r="U19" s="58">
        <v>78.0</v>
      </c>
      <c r="V19" s="63">
        <f t="shared" si="6"/>
        <v>93.5</v>
      </c>
      <c r="W19" s="64">
        <f t="shared" si="7"/>
        <v>90.72066305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65">
        <v>2.021117147E9</v>
      </c>
      <c r="D20" s="58" t="s">
        <v>33</v>
      </c>
      <c r="E20" s="56"/>
      <c r="F20" s="57">
        <f t="shared" si="1"/>
        <v>2</v>
      </c>
      <c r="G20" s="58">
        <v>93.0</v>
      </c>
      <c r="H20" s="58">
        <v>73.0</v>
      </c>
      <c r="I20" s="58">
        <v>119.0</v>
      </c>
      <c r="J20" s="59">
        <f t="shared" si="2"/>
        <v>82.38636364</v>
      </c>
      <c r="K20" s="58">
        <v>41.0</v>
      </c>
      <c r="L20" s="58">
        <v>46.0</v>
      </c>
      <c r="M20" s="60">
        <f t="shared" si="3"/>
        <v>86.25</v>
      </c>
      <c r="N20" s="58">
        <v>2.0</v>
      </c>
      <c r="O20" s="58">
        <v>5.0</v>
      </c>
      <c r="P20" s="58">
        <v>62.0</v>
      </c>
      <c r="Q20" s="61">
        <f t="shared" si="4"/>
        <v>81.65137615</v>
      </c>
      <c r="R20" s="58">
        <v>8.0</v>
      </c>
      <c r="S20" s="62">
        <f t="shared" si="5"/>
        <v>90</v>
      </c>
      <c r="T20" s="58">
        <v>97.0</v>
      </c>
      <c r="U20" s="58">
        <v>92.0</v>
      </c>
      <c r="V20" s="63">
        <f t="shared" si="6"/>
        <v>97.25</v>
      </c>
      <c r="W20" s="64">
        <f t="shared" si="7"/>
        <v>87.88861551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2.021115081E9</v>
      </c>
      <c r="D21" s="58" t="s">
        <v>34</v>
      </c>
      <c r="E21" s="56"/>
      <c r="F21" s="57">
        <f t="shared" si="1"/>
        <v>1.5</v>
      </c>
      <c r="G21" s="58">
        <v>69.0</v>
      </c>
      <c r="H21" s="58">
        <v>111.0</v>
      </c>
      <c r="I21" s="58">
        <v>189.0</v>
      </c>
      <c r="J21" s="59">
        <f t="shared" si="2"/>
        <v>91.93181818</v>
      </c>
      <c r="K21" s="58">
        <v>39.0</v>
      </c>
      <c r="L21" s="58">
        <v>44.0</v>
      </c>
      <c r="M21" s="60">
        <f t="shared" si="3"/>
        <v>84.58333333</v>
      </c>
      <c r="N21" s="58">
        <v>0.0</v>
      </c>
      <c r="O21" s="58">
        <v>5.0</v>
      </c>
      <c r="P21" s="58">
        <v>99.0</v>
      </c>
      <c r="Q21" s="61">
        <f t="shared" si="4"/>
        <v>97.70642202</v>
      </c>
      <c r="R21" s="58">
        <v>8.0</v>
      </c>
      <c r="S21" s="62">
        <f t="shared" si="5"/>
        <v>90</v>
      </c>
      <c r="T21" s="58">
        <v>92.0</v>
      </c>
      <c r="U21" s="58">
        <v>99.0</v>
      </c>
      <c r="V21" s="63">
        <f t="shared" si="6"/>
        <v>97.75</v>
      </c>
      <c r="W21" s="64">
        <f t="shared" si="7"/>
        <v>92.97717542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2.021117085E9</v>
      </c>
      <c r="D22" s="58" t="s">
        <v>35</v>
      </c>
      <c r="E22" s="56"/>
      <c r="F22" s="57">
        <f t="shared" si="1"/>
        <v>1.75</v>
      </c>
      <c r="G22" s="58">
        <v>103.0</v>
      </c>
      <c r="H22" s="58">
        <v>113.0</v>
      </c>
      <c r="I22" s="58">
        <v>151.0</v>
      </c>
      <c r="J22" s="59">
        <f t="shared" si="2"/>
        <v>91.70454545</v>
      </c>
      <c r="K22" s="58">
        <v>55.0</v>
      </c>
      <c r="L22" s="58">
        <v>49.0</v>
      </c>
      <c r="M22" s="60">
        <f t="shared" si="3"/>
        <v>93.33333333</v>
      </c>
      <c r="N22" s="58">
        <v>1.0</v>
      </c>
      <c r="O22" s="58">
        <v>4.0</v>
      </c>
      <c r="P22" s="58">
        <v>76.0</v>
      </c>
      <c r="Q22" s="61">
        <f t="shared" si="4"/>
        <v>87.1559633</v>
      </c>
      <c r="R22" s="58">
        <v>8.0</v>
      </c>
      <c r="S22" s="62">
        <f t="shared" si="5"/>
        <v>90</v>
      </c>
      <c r="T22" s="58">
        <v>73.0</v>
      </c>
      <c r="U22" s="58">
        <v>75.0</v>
      </c>
      <c r="V22" s="63">
        <f t="shared" si="6"/>
        <v>87</v>
      </c>
      <c r="W22" s="64">
        <f t="shared" si="7"/>
        <v>89.8514248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2.021117639E9</v>
      </c>
      <c r="D23" s="58" t="s">
        <v>36</v>
      </c>
      <c r="E23" s="56"/>
      <c r="F23" s="57">
        <f t="shared" si="1"/>
        <v>1.75</v>
      </c>
      <c r="G23" s="58">
        <v>97.0</v>
      </c>
      <c r="H23" s="58">
        <v>89.0</v>
      </c>
      <c r="I23" s="58">
        <v>111.0</v>
      </c>
      <c r="J23" s="59">
        <f t="shared" si="2"/>
        <v>83.75</v>
      </c>
      <c r="K23" s="58">
        <v>46.0</v>
      </c>
      <c r="L23" s="58">
        <v>53.0</v>
      </c>
      <c r="M23" s="60">
        <f t="shared" si="3"/>
        <v>91.25</v>
      </c>
      <c r="N23" s="58">
        <v>0.0</v>
      </c>
      <c r="O23" s="58">
        <v>4.0</v>
      </c>
      <c r="P23" s="58">
        <v>92.0</v>
      </c>
      <c r="Q23" s="61">
        <f t="shared" si="4"/>
        <v>94.03669725</v>
      </c>
      <c r="R23" s="58">
        <v>8.0</v>
      </c>
      <c r="S23" s="62">
        <f t="shared" si="5"/>
        <v>90</v>
      </c>
      <c r="T23" s="58">
        <v>93.0</v>
      </c>
      <c r="U23" s="58">
        <v>87.0</v>
      </c>
      <c r="V23" s="63">
        <f t="shared" si="6"/>
        <v>95</v>
      </c>
      <c r="W23" s="64">
        <f t="shared" si="7"/>
        <v>90.48050459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2.021115097E9</v>
      </c>
      <c r="D24" s="58" t="s">
        <v>37</v>
      </c>
      <c r="E24" s="56"/>
      <c r="F24" s="57">
        <f t="shared" si="1"/>
        <v>1.75</v>
      </c>
      <c r="G24" s="58">
        <v>73.0</v>
      </c>
      <c r="H24" s="58">
        <v>63.0</v>
      </c>
      <c r="I24" s="58">
        <v>180.0</v>
      </c>
      <c r="J24" s="59">
        <f t="shared" si="2"/>
        <v>85.90909091</v>
      </c>
      <c r="K24" s="58">
        <v>50.0</v>
      </c>
      <c r="L24" s="58">
        <v>52.0</v>
      </c>
      <c r="M24" s="60">
        <f t="shared" si="3"/>
        <v>92.5</v>
      </c>
      <c r="N24" s="58">
        <v>0.0</v>
      </c>
      <c r="O24" s="58">
        <v>4.0</v>
      </c>
      <c r="P24" s="58">
        <v>71.0</v>
      </c>
      <c r="Q24" s="61">
        <f t="shared" si="4"/>
        <v>84.40366972</v>
      </c>
      <c r="R24" s="58">
        <v>10.0</v>
      </c>
      <c r="S24" s="62">
        <f t="shared" si="5"/>
        <v>100</v>
      </c>
      <c r="T24" s="58">
        <v>76.0</v>
      </c>
      <c r="U24" s="58">
        <v>87.0</v>
      </c>
      <c r="V24" s="63">
        <f t="shared" si="6"/>
        <v>90.75</v>
      </c>
      <c r="W24" s="64">
        <f t="shared" si="7"/>
        <v>89.15827773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2.021115517E9</v>
      </c>
      <c r="D25" s="58" t="s">
        <v>38</v>
      </c>
      <c r="E25" s="56"/>
      <c r="F25" s="57">
        <f t="shared" si="1"/>
        <v>2</v>
      </c>
      <c r="G25" s="58">
        <v>91.0</v>
      </c>
      <c r="H25" s="58">
        <v>64.0</v>
      </c>
      <c r="I25" s="58">
        <v>115.0</v>
      </c>
      <c r="J25" s="59">
        <f t="shared" si="2"/>
        <v>80.68181818</v>
      </c>
      <c r="K25" s="58">
        <v>39.0</v>
      </c>
      <c r="L25" s="58">
        <v>47.0</v>
      </c>
      <c r="M25" s="60">
        <f t="shared" si="3"/>
        <v>85.83333333</v>
      </c>
      <c r="N25" s="58">
        <v>1.0</v>
      </c>
      <c r="O25" s="58">
        <v>7.0</v>
      </c>
      <c r="P25" s="58">
        <v>74.0</v>
      </c>
      <c r="Q25" s="61">
        <f t="shared" si="4"/>
        <v>87.6146789</v>
      </c>
      <c r="R25" s="58">
        <v>9.0</v>
      </c>
      <c r="S25" s="62">
        <f t="shared" si="5"/>
        <v>95</v>
      </c>
      <c r="T25" s="58">
        <v>83.0</v>
      </c>
      <c r="U25" s="58">
        <v>81.0</v>
      </c>
      <c r="V25" s="63">
        <f t="shared" si="6"/>
        <v>91</v>
      </c>
      <c r="W25" s="64">
        <f t="shared" si="7"/>
        <v>86.56341396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2.021102248E9</v>
      </c>
      <c r="D26" s="58" t="s">
        <v>39</v>
      </c>
      <c r="E26" s="56"/>
      <c r="F26" s="57">
        <f t="shared" si="1"/>
        <v>1.75</v>
      </c>
      <c r="G26" s="58">
        <v>65.0</v>
      </c>
      <c r="H26" s="58">
        <v>99.0</v>
      </c>
      <c r="I26" s="58">
        <v>134.0</v>
      </c>
      <c r="J26" s="59">
        <f t="shared" si="2"/>
        <v>83.86363636</v>
      </c>
      <c r="K26" s="58">
        <v>38.0</v>
      </c>
      <c r="L26" s="58">
        <v>58.0</v>
      </c>
      <c r="M26" s="60">
        <f t="shared" si="3"/>
        <v>90</v>
      </c>
      <c r="N26" s="58">
        <v>0.0</v>
      </c>
      <c r="O26" s="58">
        <v>4.0</v>
      </c>
      <c r="P26" s="58">
        <v>79.0</v>
      </c>
      <c r="Q26" s="61">
        <f t="shared" si="4"/>
        <v>88.0733945</v>
      </c>
      <c r="R26" s="58">
        <v>9.0</v>
      </c>
      <c r="S26" s="62">
        <f t="shared" si="5"/>
        <v>95</v>
      </c>
      <c r="T26" s="58">
        <v>97.0</v>
      </c>
      <c r="U26" s="58">
        <v>76.0</v>
      </c>
      <c r="V26" s="63">
        <f t="shared" si="6"/>
        <v>93.25</v>
      </c>
      <c r="W26" s="64">
        <f t="shared" si="7"/>
        <v>89.09510008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2.021102084E9</v>
      </c>
      <c r="D27" s="58" t="s">
        <v>40</v>
      </c>
      <c r="E27" s="56"/>
      <c r="F27" s="57">
        <f t="shared" si="1"/>
        <v>1.5</v>
      </c>
      <c r="G27" s="58">
        <v>112.0</v>
      </c>
      <c r="H27" s="58">
        <v>120.0</v>
      </c>
      <c r="I27" s="58">
        <v>130.0</v>
      </c>
      <c r="J27" s="59">
        <f t="shared" si="2"/>
        <v>91.13636364</v>
      </c>
      <c r="K27" s="58">
        <v>60.0</v>
      </c>
      <c r="L27" s="58">
        <v>41.0</v>
      </c>
      <c r="M27" s="60">
        <f t="shared" si="3"/>
        <v>92.08333333</v>
      </c>
      <c r="N27" s="58">
        <v>1.0</v>
      </c>
      <c r="O27" s="58">
        <v>7.0</v>
      </c>
      <c r="P27" s="58">
        <v>62.0</v>
      </c>
      <c r="Q27" s="61">
        <f t="shared" si="4"/>
        <v>82.11009174</v>
      </c>
      <c r="R27" s="58">
        <v>9.0</v>
      </c>
      <c r="S27" s="62">
        <f t="shared" si="5"/>
        <v>95</v>
      </c>
      <c r="T27" s="58">
        <v>92.0</v>
      </c>
      <c r="U27" s="58">
        <v>95.0</v>
      </c>
      <c r="V27" s="63">
        <f t="shared" si="6"/>
        <v>96.75</v>
      </c>
      <c r="W27" s="64">
        <f t="shared" si="7"/>
        <v>91.84908952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2.021114908E9</v>
      </c>
      <c r="D28" s="58" t="s">
        <v>41</v>
      </c>
      <c r="E28" s="56"/>
      <c r="F28" s="57">
        <f t="shared" si="1"/>
        <v>1.5</v>
      </c>
      <c r="G28" s="58">
        <v>71.0</v>
      </c>
      <c r="H28" s="58">
        <v>100.0</v>
      </c>
      <c r="I28" s="58">
        <v>113.0</v>
      </c>
      <c r="J28" s="59">
        <f t="shared" si="2"/>
        <v>82.27272727</v>
      </c>
      <c r="K28" s="58">
        <v>39.0</v>
      </c>
      <c r="L28" s="58">
        <v>52.0</v>
      </c>
      <c r="M28" s="60">
        <f t="shared" si="3"/>
        <v>87.91666667</v>
      </c>
      <c r="N28" s="58">
        <v>1.0</v>
      </c>
      <c r="O28" s="58">
        <v>4.0</v>
      </c>
      <c r="P28" s="58">
        <v>99.0</v>
      </c>
      <c r="Q28" s="61">
        <f t="shared" si="4"/>
        <v>97.70642202</v>
      </c>
      <c r="R28" s="58">
        <v>8.0</v>
      </c>
      <c r="S28" s="62">
        <f t="shared" si="5"/>
        <v>90</v>
      </c>
      <c r="T28" s="58">
        <v>97.0</v>
      </c>
      <c r="U28" s="58">
        <v>99.0</v>
      </c>
      <c r="V28" s="63">
        <f t="shared" si="6"/>
        <v>99</v>
      </c>
      <c r="W28" s="64">
        <f t="shared" si="7"/>
        <v>91.12111482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2.021115258E9</v>
      </c>
      <c r="D29" s="58" t="s">
        <v>42</v>
      </c>
      <c r="E29" s="56"/>
      <c r="F29" s="57">
        <f t="shared" si="1"/>
        <v>1.75</v>
      </c>
      <c r="G29" s="58">
        <v>95.0</v>
      </c>
      <c r="H29" s="58">
        <v>114.0</v>
      </c>
      <c r="I29" s="58">
        <v>187.0</v>
      </c>
      <c r="J29" s="59">
        <f t="shared" si="2"/>
        <v>95</v>
      </c>
      <c r="K29" s="58">
        <v>46.0</v>
      </c>
      <c r="L29" s="58">
        <v>35.0</v>
      </c>
      <c r="M29" s="60">
        <f t="shared" si="3"/>
        <v>83.75</v>
      </c>
      <c r="N29" s="58">
        <v>0.0</v>
      </c>
      <c r="O29" s="58">
        <v>4.0</v>
      </c>
      <c r="P29" s="58">
        <v>77.0</v>
      </c>
      <c r="Q29" s="61">
        <f t="shared" si="4"/>
        <v>87.1559633</v>
      </c>
      <c r="R29" s="58">
        <v>10.0</v>
      </c>
      <c r="S29" s="62">
        <f t="shared" si="5"/>
        <v>100</v>
      </c>
      <c r="T29" s="58">
        <v>75.0</v>
      </c>
      <c r="U29" s="58">
        <v>75.0</v>
      </c>
      <c r="V29" s="63">
        <f t="shared" si="6"/>
        <v>87.5</v>
      </c>
      <c r="W29" s="64">
        <f t="shared" si="7"/>
        <v>89.5733945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2.021117428E9</v>
      </c>
      <c r="D30" s="58" t="s">
        <v>43</v>
      </c>
      <c r="E30" s="56"/>
      <c r="F30" s="57">
        <f t="shared" si="1"/>
        <v>2</v>
      </c>
      <c r="G30" s="58">
        <v>101.0</v>
      </c>
      <c r="H30" s="58">
        <v>92.0</v>
      </c>
      <c r="I30" s="58">
        <v>173.0</v>
      </c>
      <c r="J30" s="59">
        <f t="shared" si="2"/>
        <v>91.59090909</v>
      </c>
      <c r="K30" s="58">
        <v>42.0</v>
      </c>
      <c r="L30" s="58">
        <v>43.0</v>
      </c>
      <c r="M30" s="60">
        <f t="shared" si="3"/>
        <v>85.41666667</v>
      </c>
      <c r="N30" s="58">
        <v>1.0</v>
      </c>
      <c r="O30" s="58">
        <v>5.0</v>
      </c>
      <c r="P30" s="58">
        <v>64.0</v>
      </c>
      <c r="Q30" s="61">
        <f t="shared" si="4"/>
        <v>82.11009174</v>
      </c>
      <c r="R30" s="58">
        <v>10.0</v>
      </c>
      <c r="S30" s="62">
        <f t="shared" si="5"/>
        <v>100</v>
      </c>
      <c r="T30" s="58">
        <v>77.0</v>
      </c>
      <c r="U30" s="58">
        <v>70.0</v>
      </c>
      <c r="V30" s="63">
        <f t="shared" si="6"/>
        <v>86.75</v>
      </c>
      <c r="W30" s="64">
        <f t="shared" si="7"/>
        <v>87.90211982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2.021115016E9</v>
      </c>
      <c r="D31" s="58" t="s">
        <v>44</v>
      </c>
      <c r="E31" s="56"/>
      <c r="F31" s="57">
        <f t="shared" si="1"/>
        <v>1.5</v>
      </c>
      <c r="G31" s="58">
        <v>106.0</v>
      </c>
      <c r="H31" s="58">
        <v>116.0</v>
      </c>
      <c r="I31" s="58">
        <v>104.0</v>
      </c>
      <c r="J31" s="59">
        <f t="shared" si="2"/>
        <v>87.04545455</v>
      </c>
      <c r="K31" s="58">
        <v>60.0</v>
      </c>
      <c r="L31" s="58">
        <v>47.0</v>
      </c>
      <c r="M31" s="60">
        <f t="shared" si="3"/>
        <v>94.58333333</v>
      </c>
      <c r="N31" s="58">
        <v>1.0</v>
      </c>
      <c r="O31" s="58">
        <v>4.0</v>
      </c>
      <c r="P31" s="58">
        <v>89.0</v>
      </c>
      <c r="Q31" s="61">
        <f t="shared" si="4"/>
        <v>93.11926606</v>
      </c>
      <c r="R31" s="58">
        <v>9.0</v>
      </c>
      <c r="S31" s="62">
        <f t="shared" si="5"/>
        <v>95</v>
      </c>
      <c r="T31" s="58">
        <v>89.0</v>
      </c>
      <c r="U31" s="58">
        <v>96.0</v>
      </c>
      <c r="V31" s="63">
        <f t="shared" si="6"/>
        <v>96.25</v>
      </c>
      <c r="W31" s="64">
        <f t="shared" si="7"/>
        <v>92.62319294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2.021115526E9</v>
      </c>
      <c r="D32" s="58" t="s">
        <v>45</v>
      </c>
      <c r="E32" s="56"/>
      <c r="F32" s="57">
        <f t="shared" si="1"/>
        <v>1.5</v>
      </c>
      <c r="G32" s="58">
        <v>116.0</v>
      </c>
      <c r="H32" s="58">
        <v>104.0</v>
      </c>
      <c r="I32" s="58">
        <v>197.0</v>
      </c>
      <c r="J32" s="59">
        <f t="shared" si="2"/>
        <v>97.38636364</v>
      </c>
      <c r="K32" s="58">
        <v>56.0</v>
      </c>
      <c r="L32" s="58">
        <v>53.0</v>
      </c>
      <c r="M32" s="60">
        <f t="shared" si="3"/>
        <v>95.41666667</v>
      </c>
      <c r="N32" s="58">
        <v>1.0</v>
      </c>
      <c r="O32" s="58">
        <v>7.0</v>
      </c>
      <c r="P32" s="58">
        <v>87.0</v>
      </c>
      <c r="Q32" s="61">
        <f t="shared" si="4"/>
        <v>93.57798165</v>
      </c>
      <c r="R32" s="58">
        <v>10.0</v>
      </c>
      <c r="S32" s="62">
        <f t="shared" si="5"/>
        <v>100</v>
      </c>
      <c r="T32" s="58">
        <v>72.0</v>
      </c>
      <c r="U32" s="58">
        <v>82.0</v>
      </c>
      <c r="V32" s="63">
        <f t="shared" si="6"/>
        <v>88.5</v>
      </c>
      <c r="W32" s="64">
        <f t="shared" si="7"/>
        <v>93.88593967</v>
      </c>
      <c r="X32" s="64">
        <f>VLOOKUP(W32,'Grade Range'!$A$2:$B$11,2)</f>
        <v>1.5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2.021115102E9</v>
      </c>
      <c r="D33" s="58" t="s">
        <v>46</v>
      </c>
      <c r="E33" s="56"/>
      <c r="F33" s="57">
        <f t="shared" si="1"/>
        <v>1.75</v>
      </c>
      <c r="G33" s="58">
        <v>66.0</v>
      </c>
      <c r="H33" s="58">
        <v>65.0</v>
      </c>
      <c r="I33" s="58">
        <v>155.0</v>
      </c>
      <c r="J33" s="59">
        <f t="shared" si="2"/>
        <v>82.5</v>
      </c>
      <c r="K33" s="58">
        <v>39.0</v>
      </c>
      <c r="L33" s="58">
        <v>43.0</v>
      </c>
      <c r="M33" s="60">
        <f t="shared" si="3"/>
        <v>84.16666667</v>
      </c>
      <c r="N33" s="58">
        <v>1.0</v>
      </c>
      <c r="O33" s="58">
        <v>5.0</v>
      </c>
      <c r="P33" s="58">
        <v>73.0</v>
      </c>
      <c r="Q33" s="61">
        <f t="shared" si="4"/>
        <v>86.23853211</v>
      </c>
      <c r="R33" s="58">
        <v>9.0</v>
      </c>
      <c r="S33" s="62">
        <f t="shared" si="5"/>
        <v>95</v>
      </c>
      <c r="T33" s="58">
        <v>99.0</v>
      </c>
      <c r="U33" s="58">
        <v>96.0</v>
      </c>
      <c r="V33" s="63">
        <f t="shared" si="6"/>
        <v>98.75</v>
      </c>
      <c r="W33" s="64">
        <f t="shared" si="7"/>
        <v>88.89411315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2.021115187E9</v>
      </c>
      <c r="D34" s="58" t="s">
        <v>47</v>
      </c>
      <c r="E34" s="56"/>
      <c r="F34" s="57">
        <f t="shared" si="1"/>
        <v>1.75</v>
      </c>
      <c r="G34" s="58">
        <v>70.0</v>
      </c>
      <c r="H34" s="58">
        <v>81.0</v>
      </c>
      <c r="I34" s="58">
        <v>150.0</v>
      </c>
      <c r="J34" s="59">
        <f t="shared" si="2"/>
        <v>84.20454545</v>
      </c>
      <c r="K34" s="58">
        <v>60.0</v>
      </c>
      <c r="L34" s="58">
        <v>44.0</v>
      </c>
      <c r="M34" s="60">
        <f t="shared" si="3"/>
        <v>93.33333333</v>
      </c>
      <c r="N34" s="58">
        <v>0.0</v>
      </c>
      <c r="O34" s="58">
        <v>6.0</v>
      </c>
      <c r="P34" s="58">
        <v>94.0</v>
      </c>
      <c r="Q34" s="61">
        <f t="shared" si="4"/>
        <v>95.87155963</v>
      </c>
      <c r="R34" s="58">
        <v>9.0</v>
      </c>
      <c r="S34" s="62">
        <f t="shared" si="5"/>
        <v>95</v>
      </c>
      <c r="T34" s="58">
        <v>79.0</v>
      </c>
      <c r="U34" s="58">
        <v>92.0</v>
      </c>
      <c r="V34" s="63">
        <f t="shared" si="6"/>
        <v>92.75</v>
      </c>
      <c r="W34" s="64">
        <f t="shared" si="7"/>
        <v>90.88376425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2.021115117E9</v>
      </c>
      <c r="D35" s="58" t="s">
        <v>48</v>
      </c>
      <c r="E35" s="56"/>
      <c r="F35" s="57">
        <f t="shared" si="1"/>
        <v>1.75</v>
      </c>
      <c r="G35" s="58">
        <v>111.0</v>
      </c>
      <c r="H35" s="58">
        <v>91.0</v>
      </c>
      <c r="I35" s="58">
        <v>122.0</v>
      </c>
      <c r="J35" s="59">
        <f t="shared" si="2"/>
        <v>86.81818182</v>
      </c>
      <c r="K35" s="58">
        <v>55.0</v>
      </c>
      <c r="L35" s="58">
        <v>39.0</v>
      </c>
      <c r="M35" s="60">
        <f t="shared" si="3"/>
        <v>89.16666667</v>
      </c>
      <c r="N35" s="58">
        <v>0.0</v>
      </c>
      <c r="O35" s="58">
        <v>4.0</v>
      </c>
      <c r="P35" s="58">
        <v>65.0</v>
      </c>
      <c r="Q35" s="61">
        <f t="shared" si="4"/>
        <v>81.65137615</v>
      </c>
      <c r="R35" s="58">
        <v>9.0</v>
      </c>
      <c r="S35" s="62">
        <f t="shared" si="5"/>
        <v>95</v>
      </c>
      <c r="T35" s="58">
        <v>100.0</v>
      </c>
      <c r="U35" s="58">
        <v>96.0</v>
      </c>
      <c r="V35" s="63">
        <f t="shared" si="6"/>
        <v>99</v>
      </c>
      <c r="W35" s="64">
        <f t="shared" si="7"/>
        <v>90.5764943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2.021117258E9</v>
      </c>
      <c r="D36" s="58" t="s">
        <v>49</v>
      </c>
      <c r="E36" s="56"/>
      <c r="F36" s="57">
        <f t="shared" si="1"/>
        <v>1.75</v>
      </c>
      <c r="G36" s="58">
        <v>105.0</v>
      </c>
      <c r="H36" s="58">
        <v>68.0</v>
      </c>
      <c r="I36" s="58">
        <v>183.0</v>
      </c>
      <c r="J36" s="59">
        <f t="shared" si="2"/>
        <v>90.45454545</v>
      </c>
      <c r="K36" s="58">
        <v>41.0</v>
      </c>
      <c r="L36" s="58">
        <v>41.0</v>
      </c>
      <c r="M36" s="60">
        <f t="shared" si="3"/>
        <v>84.16666667</v>
      </c>
      <c r="N36" s="58">
        <v>2.0</v>
      </c>
      <c r="O36" s="58">
        <v>5.0</v>
      </c>
      <c r="P36" s="58">
        <v>81.0</v>
      </c>
      <c r="Q36" s="61">
        <f t="shared" si="4"/>
        <v>90.36697248</v>
      </c>
      <c r="R36" s="58">
        <v>9.0</v>
      </c>
      <c r="S36" s="62">
        <f t="shared" si="5"/>
        <v>95</v>
      </c>
      <c r="T36" s="58">
        <v>78.0</v>
      </c>
      <c r="U36" s="58">
        <v>84.0</v>
      </c>
      <c r="V36" s="63">
        <f t="shared" si="6"/>
        <v>90.5</v>
      </c>
      <c r="W36" s="64">
        <f t="shared" si="7"/>
        <v>89.42474284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2.021117268E9</v>
      </c>
      <c r="D37" s="58" t="s">
        <v>50</v>
      </c>
      <c r="E37" s="56"/>
      <c r="F37" s="57">
        <f t="shared" si="1"/>
        <v>1.5</v>
      </c>
      <c r="G37" s="58">
        <v>117.0</v>
      </c>
      <c r="H37" s="58">
        <v>80.0</v>
      </c>
      <c r="I37" s="58">
        <v>148.0</v>
      </c>
      <c r="J37" s="59">
        <f t="shared" si="2"/>
        <v>89.20454545</v>
      </c>
      <c r="K37" s="58">
        <v>51.0</v>
      </c>
      <c r="L37" s="58">
        <v>60.0</v>
      </c>
      <c r="M37" s="60">
        <f t="shared" si="3"/>
        <v>96.25</v>
      </c>
      <c r="N37" s="58">
        <v>1.0</v>
      </c>
      <c r="O37" s="58">
        <v>7.0</v>
      </c>
      <c r="P37" s="58">
        <v>77.0</v>
      </c>
      <c r="Q37" s="61">
        <f t="shared" si="4"/>
        <v>88.99082569</v>
      </c>
      <c r="R37" s="58">
        <v>9.0</v>
      </c>
      <c r="S37" s="62">
        <f t="shared" si="5"/>
        <v>95</v>
      </c>
      <c r="T37" s="58">
        <v>89.0</v>
      </c>
      <c r="U37" s="58">
        <v>93.0</v>
      </c>
      <c r="V37" s="63">
        <f t="shared" si="6"/>
        <v>95.5</v>
      </c>
      <c r="W37" s="64">
        <f t="shared" si="7"/>
        <v>92.75998749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2.021117512E9</v>
      </c>
      <c r="D38" s="58" t="s">
        <v>51</v>
      </c>
      <c r="E38" s="56"/>
      <c r="F38" s="57">
        <f t="shared" si="1"/>
        <v>1.75</v>
      </c>
      <c r="G38" s="58">
        <v>108.0</v>
      </c>
      <c r="H38" s="58">
        <v>77.0</v>
      </c>
      <c r="I38" s="58">
        <v>118.0</v>
      </c>
      <c r="J38" s="59">
        <f t="shared" si="2"/>
        <v>84.43181818</v>
      </c>
      <c r="K38" s="58">
        <v>47.0</v>
      </c>
      <c r="L38" s="58">
        <v>45.0</v>
      </c>
      <c r="M38" s="60">
        <f t="shared" si="3"/>
        <v>88.33333333</v>
      </c>
      <c r="N38" s="58">
        <v>1.0</v>
      </c>
      <c r="O38" s="58">
        <v>7.0</v>
      </c>
      <c r="P38" s="58">
        <v>82.0</v>
      </c>
      <c r="Q38" s="61">
        <f t="shared" si="4"/>
        <v>91.28440367</v>
      </c>
      <c r="R38" s="58">
        <v>10.0</v>
      </c>
      <c r="S38" s="62">
        <f t="shared" si="5"/>
        <v>100</v>
      </c>
      <c r="T38" s="58">
        <v>83.0</v>
      </c>
      <c r="U38" s="58">
        <v>95.0</v>
      </c>
      <c r="V38" s="63">
        <f t="shared" si="6"/>
        <v>94.5</v>
      </c>
      <c r="W38" s="64">
        <f t="shared" si="7"/>
        <v>90.03887267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2.021105238E9</v>
      </c>
      <c r="D39" s="58" t="s">
        <v>52</v>
      </c>
      <c r="E39" s="56"/>
      <c r="F39" s="57">
        <f t="shared" si="1"/>
        <v>1.75</v>
      </c>
      <c r="G39" s="58">
        <v>100.0</v>
      </c>
      <c r="H39" s="58">
        <v>102.0</v>
      </c>
      <c r="I39" s="58">
        <v>106.0</v>
      </c>
      <c r="J39" s="59">
        <f t="shared" si="2"/>
        <v>85</v>
      </c>
      <c r="K39" s="58">
        <v>44.0</v>
      </c>
      <c r="L39" s="58">
        <v>49.0</v>
      </c>
      <c r="M39" s="60">
        <f t="shared" si="3"/>
        <v>88.75</v>
      </c>
      <c r="N39" s="58">
        <v>1.0</v>
      </c>
      <c r="O39" s="58">
        <v>5.0</v>
      </c>
      <c r="P39" s="58">
        <v>66.0</v>
      </c>
      <c r="Q39" s="61">
        <f t="shared" si="4"/>
        <v>83.02752294</v>
      </c>
      <c r="R39" s="58">
        <v>9.0</v>
      </c>
      <c r="S39" s="62">
        <f t="shared" si="5"/>
        <v>95</v>
      </c>
      <c r="T39" s="58">
        <v>99.0</v>
      </c>
      <c r="U39" s="58">
        <v>78.0</v>
      </c>
      <c r="V39" s="63">
        <f t="shared" si="6"/>
        <v>94.25</v>
      </c>
      <c r="W39" s="64">
        <f t="shared" si="7"/>
        <v>88.72912844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2.021115349E9</v>
      </c>
      <c r="D40" s="58" t="s">
        <v>53</v>
      </c>
      <c r="E40" s="56"/>
      <c r="F40" s="57">
        <f t="shared" si="1"/>
        <v>1.75</v>
      </c>
      <c r="G40" s="58">
        <v>61.0</v>
      </c>
      <c r="H40" s="58">
        <v>96.0</v>
      </c>
      <c r="I40" s="58">
        <v>171.0</v>
      </c>
      <c r="J40" s="59">
        <f t="shared" si="2"/>
        <v>87.27272727</v>
      </c>
      <c r="K40" s="58">
        <v>43.0</v>
      </c>
      <c r="L40" s="58">
        <v>51.0</v>
      </c>
      <c r="M40" s="60">
        <f t="shared" si="3"/>
        <v>89.16666667</v>
      </c>
      <c r="N40" s="58">
        <v>2.0</v>
      </c>
      <c r="O40" s="58">
        <v>7.0</v>
      </c>
      <c r="P40" s="58">
        <v>71.0</v>
      </c>
      <c r="Q40" s="61">
        <f t="shared" si="4"/>
        <v>86.69724771</v>
      </c>
      <c r="R40" s="58">
        <v>8.0</v>
      </c>
      <c r="S40" s="62">
        <f t="shared" si="5"/>
        <v>90</v>
      </c>
      <c r="T40" s="58">
        <v>81.0</v>
      </c>
      <c r="U40" s="58">
        <v>99.0</v>
      </c>
      <c r="V40" s="63">
        <f t="shared" si="6"/>
        <v>95</v>
      </c>
      <c r="W40" s="64">
        <f t="shared" si="7"/>
        <v>90.01973867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2.021115529E9</v>
      </c>
      <c r="D41" s="58" t="s">
        <v>54</v>
      </c>
      <c r="E41" s="56"/>
      <c r="F41" s="57">
        <f t="shared" si="1"/>
        <v>1.75</v>
      </c>
      <c r="G41" s="58">
        <v>83.0</v>
      </c>
      <c r="H41" s="58">
        <v>69.0</v>
      </c>
      <c r="I41" s="58">
        <v>164.0</v>
      </c>
      <c r="J41" s="59">
        <f t="shared" si="2"/>
        <v>85.90909091</v>
      </c>
      <c r="K41" s="58">
        <v>39.0</v>
      </c>
      <c r="L41" s="58">
        <v>48.0</v>
      </c>
      <c r="M41" s="60">
        <f t="shared" si="3"/>
        <v>86.25</v>
      </c>
      <c r="N41" s="58">
        <v>1.0</v>
      </c>
      <c r="O41" s="58">
        <v>7.0</v>
      </c>
      <c r="P41" s="58">
        <v>94.0</v>
      </c>
      <c r="Q41" s="61">
        <f t="shared" si="4"/>
        <v>96.78899083</v>
      </c>
      <c r="R41" s="58">
        <v>10.0</v>
      </c>
      <c r="S41" s="62">
        <f t="shared" si="5"/>
        <v>100</v>
      </c>
      <c r="T41" s="58">
        <v>91.0</v>
      </c>
      <c r="U41" s="58">
        <v>80.0</v>
      </c>
      <c r="V41" s="63">
        <f t="shared" si="6"/>
        <v>92.75</v>
      </c>
      <c r="W41" s="64">
        <f t="shared" si="7"/>
        <v>90.3660759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2.021107726E9</v>
      </c>
      <c r="D42" s="58" t="s">
        <v>55</v>
      </c>
      <c r="E42" s="56"/>
      <c r="F42" s="57">
        <f t="shared" si="1"/>
        <v>1.75</v>
      </c>
      <c r="G42" s="58">
        <v>63.0</v>
      </c>
      <c r="H42" s="58">
        <v>84.0</v>
      </c>
      <c r="I42" s="58">
        <v>136.0</v>
      </c>
      <c r="J42" s="59">
        <f t="shared" si="2"/>
        <v>82.15909091</v>
      </c>
      <c r="K42" s="58">
        <v>59.0</v>
      </c>
      <c r="L42" s="58">
        <v>35.0</v>
      </c>
      <c r="M42" s="60">
        <f t="shared" si="3"/>
        <v>89.16666667</v>
      </c>
      <c r="N42" s="58">
        <v>2.0</v>
      </c>
      <c r="O42" s="58">
        <v>6.0</v>
      </c>
      <c r="P42" s="58">
        <v>84.0</v>
      </c>
      <c r="Q42" s="61">
        <f t="shared" si="4"/>
        <v>92.20183486</v>
      </c>
      <c r="R42" s="58">
        <v>10.0</v>
      </c>
      <c r="S42" s="62">
        <f t="shared" si="5"/>
        <v>100</v>
      </c>
      <c r="T42" s="58">
        <v>94.0</v>
      </c>
      <c r="U42" s="58">
        <v>78.0</v>
      </c>
      <c r="V42" s="63">
        <f t="shared" si="6"/>
        <v>93</v>
      </c>
      <c r="W42" s="64">
        <f t="shared" si="7"/>
        <v>89.21133584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2.021114915E9</v>
      </c>
      <c r="D43" s="58" t="s">
        <v>56</v>
      </c>
      <c r="E43" s="56"/>
      <c r="F43" s="57">
        <f t="shared" si="1"/>
        <v>1.5</v>
      </c>
      <c r="G43" s="58">
        <v>114.0</v>
      </c>
      <c r="H43" s="58">
        <v>101.0</v>
      </c>
      <c r="I43" s="58">
        <v>167.0</v>
      </c>
      <c r="J43" s="59">
        <f t="shared" si="2"/>
        <v>93.40909091</v>
      </c>
      <c r="K43" s="58">
        <v>53.0</v>
      </c>
      <c r="L43" s="58">
        <v>41.0</v>
      </c>
      <c r="M43" s="60">
        <f t="shared" si="3"/>
        <v>89.16666667</v>
      </c>
      <c r="N43" s="58">
        <v>1.0</v>
      </c>
      <c r="O43" s="58">
        <v>6.0</v>
      </c>
      <c r="P43" s="58">
        <v>93.0</v>
      </c>
      <c r="Q43" s="61">
        <f t="shared" si="4"/>
        <v>95.87155963</v>
      </c>
      <c r="R43" s="58">
        <v>8.0</v>
      </c>
      <c r="S43" s="62">
        <f t="shared" si="5"/>
        <v>90</v>
      </c>
      <c r="T43" s="58">
        <v>79.0</v>
      </c>
      <c r="U43" s="58">
        <v>74.0</v>
      </c>
      <c r="V43" s="63">
        <f t="shared" si="6"/>
        <v>88.25</v>
      </c>
      <c r="W43" s="64">
        <f t="shared" si="7"/>
        <v>91.21179455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2.021115183E9</v>
      </c>
      <c r="D44" s="58" t="s">
        <v>57</v>
      </c>
      <c r="E44" s="56"/>
      <c r="F44" s="57">
        <f t="shared" si="1"/>
        <v>1.75</v>
      </c>
      <c r="G44" s="58">
        <v>86.0</v>
      </c>
      <c r="H44" s="58">
        <v>93.0</v>
      </c>
      <c r="I44" s="58">
        <v>141.0</v>
      </c>
      <c r="J44" s="59">
        <f t="shared" si="2"/>
        <v>86.36363636</v>
      </c>
      <c r="K44" s="58">
        <v>36.0</v>
      </c>
      <c r="L44" s="58">
        <v>45.0</v>
      </c>
      <c r="M44" s="60">
        <f t="shared" si="3"/>
        <v>83.75</v>
      </c>
      <c r="N44" s="58">
        <v>0.0</v>
      </c>
      <c r="O44" s="58">
        <v>4.0</v>
      </c>
      <c r="P44" s="58">
        <v>78.0</v>
      </c>
      <c r="Q44" s="61">
        <f t="shared" si="4"/>
        <v>87.6146789</v>
      </c>
      <c r="R44" s="58">
        <v>9.0</v>
      </c>
      <c r="S44" s="62">
        <f t="shared" si="5"/>
        <v>95</v>
      </c>
      <c r="T44" s="58">
        <v>96.0</v>
      </c>
      <c r="U44" s="58">
        <v>100.0</v>
      </c>
      <c r="V44" s="63">
        <f t="shared" si="6"/>
        <v>99</v>
      </c>
      <c r="W44" s="64">
        <f t="shared" si="7"/>
        <v>90.25129274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2.021115193E9</v>
      </c>
      <c r="D45" s="58" t="s">
        <v>58</v>
      </c>
      <c r="E45" s="56"/>
      <c r="F45" s="57">
        <f t="shared" si="1"/>
        <v>2</v>
      </c>
      <c r="G45" s="58">
        <v>90.0</v>
      </c>
      <c r="H45" s="58">
        <v>70.0</v>
      </c>
      <c r="I45" s="58">
        <v>170.0</v>
      </c>
      <c r="J45" s="59">
        <f t="shared" si="2"/>
        <v>87.5</v>
      </c>
      <c r="K45" s="58">
        <v>36.0</v>
      </c>
      <c r="L45" s="58">
        <v>45.0</v>
      </c>
      <c r="M45" s="60">
        <f t="shared" si="3"/>
        <v>83.75</v>
      </c>
      <c r="N45" s="58">
        <v>2.0</v>
      </c>
      <c r="O45" s="58">
        <v>6.0</v>
      </c>
      <c r="P45" s="58">
        <v>75.0</v>
      </c>
      <c r="Q45" s="61">
        <f t="shared" si="4"/>
        <v>88.0733945</v>
      </c>
      <c r="R45" s="58">
        <v>10.0</v>
      </c>
      <c r="S45" s="62">
        <f t="shared" si="5"/>
        <v>100</v>
      </c>
      <c r="T45" s="58">
        <v>72.0</v>
      </c>
      <c r="U45" s="58">
        <v>83.0</v>
      </c>
      <c r="V45" s="63">
        <f t="shared" si="6"/>
        <v>88.75</v>
      </c>
      <c r="W45" s="64">
        <f t="shared" si="7"/>
        <v>87.83600917</v>
      </c>
      <c r="X45" s="64">
        <f>VLOOKUP(W45,'Grade Range'!$A$2:$B$11,2)</f>
        <v>2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2.021115054E9</v>
      </c>
      <c r="D46" s="58" t="s">
        <v>59</v>
      </c>
      <c r="E46" s="56"/>
      <c r="F46" s="57">
        <f t="shared" si="1"/>
        <v>1.75</v>
      </c>
      <c r="G46" s="58">
        <v>79.0</v>
      </c>
      <c r="H46" s="58">
        <v>82.0</v>
      </c>
      <c r="I46" s="58">
        <v>190.0</v>
      </c>
      <c r="J46" s="59">
        <f t="shared" si="2"/>
        <v>89.88636364</v>
      </c>
      <c r="K46" s="58">
        <v>38.0</v>
      </c>
      <c r="L46" s="58">
        <v>37.0</v>
      </c>
      <c r="M46" s="60">
        <f t="shared" si="3"/>
        <v>81.25</v>
      </c>
      <c r="N46" s="58">
        <v>1.0</v>
      </c>
      <c r="O46" s="58">
        <v>4.0</v>
      </c>
      <c r="P46" s="58">
        <v>93.0</v>
      </c>
      <c r="Q46" s="61">
        <f t="shared" si="4"/>
        <v>94.95412844</v>
      </c>
      <c r="R46" s="58">
        <v>8.0</v>
      </c>
      <c r="S46" s="62">
        <f t="shared" si="5"/>
        <v>90</v>
      </c>
      <c r="T46" s="58">
        <v>88.0</v>
      </c>
      <c r="U46" s="58">
        <v>96.0</v>
      </c>
      <c r="V46" s="63">
        <f t="shared" si="6"/>
        <v>96</v>
      </c>
      <c r="W46" s="64">
        <f t="shared" si="7"/>
        <v>90.75902836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2.021115358E9</v>
      </c>
      <c r="D47" s="58" t="s">
        <v>60</v>
      </c>
      <c r="E47" s="56"/>
      <c r="F47" s="57">
        <f t="shared" si="1"/>
        <v>1.5</v>
      </c>
      <c r="G47" s="58">
        <v>67.0</v>
      </c>
      <c r="H47" s="58">
        <v>106.0</v>
      </c>
      <c r="I47" s="58">
        <v>191.0</v>
      </c>
      <c r="J47" s="59">
        <f t="shared" si="2"/>
        <v>91.36363636</v>
      </c>
      <c r="K47" s="58">
        <v>59.0</v>
      </c>
      <c r="L47" s="58">
        <v>56.0</v>
      </c>
      <c r="M47" s="60">
        <f t="shared" si="3"/>
        <v>97.91666667</v>
      </c>
      <c r="N47" s="58">
        <v>2.0</v>
      </c>
      <c r="O47" s="58">
        <v>4.0</v>
      </c>
      <c r="P47" s="58">
        <v>69.0</v>
      </c>
      <c r="Q47" s="61">
        <f t="shared" si="4"/>
        <v>84.40366972</v>
      </c>
      <c r="R47" s="58">
        <v>8.0</v>
      </c>
      <c r="S47" s="62">
        <f t="shared" si="5"/>
        <v>90</v>
      </c>
      <c r="T47" s="58">
        <v>92.0</v>
      </c>
      <c r="U47" s="58">
        <v>73.0</v>
      </c>
      <c r="V47" s="63">
        <f t="shared" si="6"/>
        <v>91.25</v>
      </c>
      <c r="W47" s="64">
        <f t="shared" si="7"/>
        <v>91.5279747</v>
      </c>
      <c r="X47" s="64">
        <f>VLOOKUP(W47,'Grade Range'!$A$2:$B$11,2)</f>
        <v>1.5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2.021114948E9</v>
      </c>
      <c r="D48" s="58" t="s">
        <v>61</v>
      </c>
      <c r="E48" s="56"/>
      <c r="F48" s="57">
        <f t="shared" si="1"/>
        <v>1.5</v>
      </c>
      <c r="G48" s="58">
        <v>64.0</v>
      </c>
      <c r="H48" s="58">
        <v>87.0</v>
      </c>
      <c r="I48" s="58">
        <v>165.0</v>
      </c>
      <c r="J48" s="59">
        <f t="shared" si="2"/>
        <v>85.90909091</v>
      </c>
      <c r="K48" s="58">
        <v>55.0</v>
      </c>
      <c r="L48" s="58">
        <v>52.0</v>
      </c>
      <c r="M48" s="60">
        <f t="shared" si="3"/>
        <v>94.58333333</v>
      </c>
      <c r="N48" s="58">
        <v>2.0</v>
      </c>
      <c r="O48" s="58">
        <v>5.0</v>
      </c>
      <c r="P48" s="58">
        <v>97.0</v>
      </c>
      <c r="Q48" s="61">
        <f t="shared" si="4"/>
        <v>97.70642202</v>
      </c>
      <c r="R48" s="58">
        <v>8.0</v>
      </c>
      <c r="S48" s="62">
        <f t="shared" si="5"/>
        <v>90</v>
      </c>
      <c r="T48" s="58">
        <v>98.0</v>
      </c>
      <c r="U48" s="58">
        <v>97.0</v>
      </c>
      <c r="V48" s="63">
        <f t="shared" si="6"/>
        <v>98.75</v>
      </c>
      <c r="W48" s="64">
        <f t="shared" si="7"/>
        <v>93.47035724</v>
      </c>
      <c r="X48" s="64">
        <f>VLOOKUP(W48,'Grade Range'!$A$2:$B$11,2)</f>
        <v>1.5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2.021101741E9</v>
      </c>
      <c r="D49" s="58" t="s">
        <v>62</v>
      </c>
      <c r="E49" s="56"/>
      <c r="F49" s="57">
        <f t="shared" si="1"/>
        <v>2</v>
      </c>
      <c r="G49" s="58">
        <v>74.0</v>
      </c>
      <c r="H49" s="58">
        <v>90.0</v>
      </c>
      <c r="I49" s="58">
        <v>107.0</v>
      </c>
      <c r="J49" s="59">
        <f t="shared" si="2"/>
        <v>80.79545455</v>
      </c>
      <c r="K49" s="58">
        <v>36.0</v>
      </c>
      <c r="L49" s="58">
        <v>37.0</v>
      </c>
      <c r="M49" s="60">
        <f t="shared" si="3"/>
        <v>80.41666667</v>
      </c>
      <c r="N49" s="58">
        <v>0.0</v>
      </c>
      <c r="O49" s="58">
        <v>7.0</v>
      </c>
      <c r="P49" s="58">
        <v>83.0</v>
      </c>
      <c r="Q49" s="61">
        <f t="shared" si="4"/>
        <v>91.28440367</v>
      </c>
      <c r="R49" s="58">
        <v>8.0</v>
      </c>
      <c r="S49" s="62">
        <f t="shared" si="5"/>
        <v>90</v>
      </c>
      <c r="T49" s="58">
        <v>88.0</v>
      </c>
      <c r="U49" s="58">
        <v>94.0</v>
      </c>
      <c r="V49" s="63">
        <f t="shared" si="6"/>
        <v>95.5</v>
      </c>
      <c r="W49" s="64">
        <f t="shared" si="7"/>
        <v>87.16463025</v>
      </c>
      <c r="X49" s="64">
        <f>VLOOKUP(W49,'Grade Range'!$A$2:$B$11,2)</f>
        <v>2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2.021115584E9</v>
      </c>
      <c r="D50" s="58" t="s">
        <v>63</v>
      </c>
      <c r="E50" s="56"/>
      <c r="F50" s="57">
        <f t="shared" si="1"/>
        <v>2</v>
      </c>
      <c r="G50" s="58">
        <v>76.0</v>
      </c>
      <c r="H50" s="58">
        <v>67.0</v>
      </c>
      <c r="I50" s="58">
        <v>145.0</v>
      </c>
      <c r="J50" s="59">
        <f t="shared" si="2"/>
        <v>82.72727273</v>
      </c>
      <c r="K50" s="58">
        <v>44.0</v>
      </c>
      <c r="L50" s="58">
        <v>35.0</v>
      </c>
      <c r="M50" s="60">
        <f t="shared" si="3"/>
        <v>82.91666667</v>
      </c>
      <c r="N50" s="58">
        <v>0.0</v>
      </c>
      <c r="O50" s="58">
        <v>4.0</v>
      </c>
      <c r="P50" s="58">
        <v>78.0</v>
      </c>
      <c r="Q50" s="61">
        <f t="shared" si="4"/>
        <v>87.6146789</v>
      </c>
      <c r="R50" s="58">
        <v>9.0</v>
      </c>
      <c r="S50" s="62">
        <f t="shared" si="5"/>
        <v>95</v>
      </c>
      <c r="T50" s="58">
        <v>70.0</v>
      </c>
      <c r="U50" s="58">
        <v>95.0</v>
      </c>
      <c r="V50" s="63">
        <f t="shared" si="6"/>
        <v>91.25</v>
      </c>
      <c r="W50" s="64">
        <f t="shared" si="7"/>
        <v>86.66871699</v>
      </c>
      <c r="X50" s="64">
        <f>VLOOKUP(W50,'Grade Range'!$A$2:$B$11,2)</f>
        <v>2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2.021115285E9</v>
      </c>
      <c r="D51" s="58" t="s">
        <v>64</v>
      </c>
      <c r="E51" s="56"/>
      <c r="F51" s="57">
        <f t="shared" si="1"/>
        <v>1.5</v>
      </c>
      <c r="G51" s="58">
        <v>96.0</v>
      </c>
      <c r="H51" s="58">
        <v>88.0</v>
      </c>
      <c r="I51" s="58">
        <v>174.0</v>
      </c>
      <c r="J51" s="59">
        <f t="shared" si="2"/>
        <v>90.68181818</v>
      </c>
      <c r="K51" s="58">
        <v>54.0</v>
      </c>
      <c r="L51" s="58">
        <v>45.0</v>
      </c>
      <c r="M51" s="60">
        <f t="shared" si="3"/>
        <v>91.25</v>
      </c>
      <c r="N51" s="58">
        <v>2.0</v>
      </c>
      <c r="O51" s="58">
        <v>7.0</v>
      </c>
      <c r="P51" s="58">
        <v>70.0</v>
      </c>
      <c r="Q51" s="61">
        <f t="shared" si="4"/>
        <v>86.23853211</v>
      </c>
      <c r="R51" s="58">
        <v>10.0</v>
      </c>
      <c r="S51" s="62">
        <f t="shared" si="5"/>
        <v>100</v>
      </c>
      <c r="T51" s="58">
        <v>90.0</v>
      </c>
      <c r="U51" s="58">
        <v>91.0</v>
      </c>
      <c r="V51" s="63">
        <f t="shared" si="6"/>
        <v>95.25</v>
      </c>
      <c r="W51" s="64">
        <f t="shared" si="7"/>
        <v>91.96532527</v>
      </c>
      <c r="X51" s="64">
        <f>VLOOKUP(W51,'Grade Range'!$A$2:$B$11,2)</f>
        <v>1.5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2.021115225E9</v>
      </c>
      <c r="D52" s="58" t="s">
        <v>65</v>
      </c>
      <c r="E52" s="56"/>
      <c r="F52" s="57">
        <f t="shared" si="1"/>
        <v>2</v>
      </c>
      <c r="G52" s="58">
        <v>84.0</v>
      </c>
      <c r="H52" s="58">
        <v>61.0</v>
      </c>
      <c r="I52" s="58">
        <v>125.0</v>
      </c>
      <c r="J52" s="59">
        <f t="shared" si="2"/>
        <v>80.68181818</v>
      </c>
      <c r="K52" s="58">
        <v>44.0</v>
      </c>
      <c r="L52" s="58">
        <v>52.0</v>
      </c>
      <c r="M52" s="60">
        <f t="shared" si="3"/>
        <v>90</v>
      </c>
      <c r="N52" s="58">
        <v>0.0</v>
      </c>
      <c r="O52" s="58">
        <v>4.0</v>
      </c>
      <c r="P52" s="58">
        <v>92.0</v>
      </c>
      <c r="Q52" s="61">
        <f t="shared" si="4"/>
        <v>94.03669725</v>
      </c>
      <c r="R52" s="58">
        <v>9.0</v>
      </c>
      <c r="S52" s="62">
        <f t="shared" si="5"/>
        <v>95</v>
      </c>
      <c r="T52" s="58">
        <v>85.0</v>
      </c>
      <c r="U52" s="58">
        <v>72.0</v>
      </c>
      <c r="V52" s="63">
        <f t="shared" si="6"/>
        <v>89.25</v>
      </c>
      <c r="W52" s="64">
        <f t="shared" si="7"/>
        <v>87.83505004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46"/>
      <c r="B53" s="46"/>
      <c r="C53" s="66"/>
      <c r="D53" s="67"/>
      <c r="E53" s="67"/>
      <c r="F53" s="68"/>
      <c r="G53" s="69"/>
      <c r="H53" s="70"/>
      <c r="I53" s="70"/>
      <c r="J53" s="71"/>
      <c r="K53" s="70"/>
      <c r="L53" s="70"/>
      <c r="M53" s="71"/>
      <c r="N53" s="72"/>
      <c r="O53" s="72"/>
      <c r="P53" s="72"/>
      <c r="Q53" s="73"/>
      <c r="R53" s="74"/>
      <c r="S53" s="73"/>
      <c r="T53" s="75"/>
      <c r="U53" s="75"/>
      <c r="V53" s="73"/>
      <c r="W53" s="76"/>
      <c r="X53" s="76"/>
      <c r="Y53" s="76"/>
      <c r="Z53" s="76"/>
    </row>
    <row r="54" ht="12.0" customHeight="1">
      <c r="A54" s="77" t="s">
        <v>66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5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79" t="s">
        <v>71</v>
      </c>
      <c r="H9" s="16"/>
      <c r="I9" s="79" t="s">
        <v>72</v>
      </c>
      <c r="J9" s="16"/>
      <c r="K9" s="79" t="s">
        <v>73</v>
      </c>
      <c r="L9" s="16"/>
      <c r="M9" s="79" t="s">
        <v>74</v>
      </c>
      <c r="N9" s="16"/>
      <c r="O9" s="80" t="s">
        <v>75</v>
      </c>
      <c r="P9" s="81" t="s">
        <v>76</v>
      </c>
      <c r="Q9" s="16"/>
      <c r="R9" s="81" t="s">
        <v>77</v>
      </c>
      <c r="S9" s="16"/>
      <c r="T9" s="81" t="s">
        <v>78</v>
      </c>
      <c r="U9" s="16"/>
      <c r="V9" s="81" t="s">
        <v>79</v>
      </c>
      <c r="W9" s="16"/>
      <c r="X9" s="81" t="s">
        <v>80</v>
      </c>
      <c r="Y9" s="16"/>
      <c r="Z9" s="81" t="s">
        <v>81</v>
      </c>
      <c r="AA9" s="16"/>
      <c r="AB9" s="81" t="s">
        <v>82</v>
      </c>
      <c r="AC9" s="16"/>
      <c r="AD9" s="81" t="s">
        <v>83</v>
      </c>
      <c r="AE9" s="16"/>
      <c r="AF9" s="81" t="s">
        <v>84</v>
      </c>
      <c r="AG9" s="16"/>
      <c r="AH9" s="80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86">
        <v>0.4</v>
      </c>
      <c r="I11" s="33">
        <v>100.0</v>
      </c>
      <c r="J11" s="86">
        <v>0.4</v>
      </c>
      <c r="K11" s="33">
        <v>100.0</v>
      </c>
      <c r="L11" s="86">
        <v>0.1</v>
      </c>
      <c r="M11" s="33">
        <v>100.0</v>
      </c>
      <c r="N11" s="86">
        <v>0.1</v>
      </c>
      <c r="O11" s="87"/>
      <c r="P11" s="33">
        <v>100.0</v>
      </c>
      <c r="Q11" s="88">
        <v>0.125</v>
      </c>
      <c r="R11" s="33">
        <v>100.0</v>
      </c>
      <c r="S11" s="89">
        <v>0.1</v>
      </c>
      <c r="T11" s="33">
        <v>100.0</v>
      </c>
      <c r="U11" s="88">
        <v>0.075</v>
      </c>
      <c r="V11" s="33">
        <v>100.0</v>
      </c>
      <c r="W11" s="89">
        <v>0.15</v>
      </c>
      <c r="X11" s="33">
        <v>100.0</v>
      </c>
      <c r="Y11" s="89">
        <v>0.15</v>
      </c>
      <c r="Z11" s="33">
        <v>100.0</v>
      </c>
      <c r="AA11" s="88">
        <v>0.075</v>
      </c>
      <c r="AB11" s="33">
        <v>100.0</v>
      </c>
      <c r="AC11" s="89">
        <v>0.1</v>
      </c>
      <c r="AD11" s="33">
        <v>100.0</v>
      </c>
      <c r="AE11" s="88">
        <v>0.125</v>
      </c>
      <c r="AF11" s="33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0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0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1"/>
      <c r="D13" s="92" t="s">
        <v>86</v>
      </c>
      <c r="E13" s="93"/>
      <c r="F13" s="57">
        <f t="shared" ref="F13:F45" si="1">AJ13</f>
        <v>5</v>
      </c>
      <c r="G13" s="94"/>
      <c r="H13" s="95">
        <f t="shared" ref="H13:H45" si="2">SUM(G13)/SUM($G$11)*50+50</f>
        <v>50</v>
      </c>
      <c r="I13" s="94"/>
      <c r="J13" s="95">
        <f t="shared" ref="J13:J45" si="3">SUM(I13)/SUM($I$11)*50+50</f>
        <v>50</v>
      </c>
      <c r="K13" s="96"/>
      <c r="L13" s="97">
        <f t="shared" ref="L13:L45" si="4">SUM(K13)/SUM($K$11)*50+50</f>
        <v>50</v>
      </c>
      <c r="M13" s="98"/>
      <c r="N13" s="97">
        <f t="shared" ref="N13:N45" si="5">SUM(M13)/SUM($M$11)*50+50</f>
        <v>50</v>
      </c>
      <c r="O13" s="99">
        <f t="shared" ref="O13:O45" si="6">($H13*$H$11)+($J13*$J$11)+($L13*$L$11)+($N13*$N$11)</f>
        <v>50</v>
      </c>
      <c r="P13" s="100"/>
      <c r="Q13" s="101">
        <f t="shared" ref="Q13:Q45" si="7">SUM(P13)/SUM($G$11)*50+50</f>
        <v>50</v>
      </c>
      <c r="R13" s="100"/>
      <c r="S13" s="101">
        <f t="shared" ref="S13:S45" si="8">SUM(R13)/SUM($I$11)*50+50</f>
        <v>50</v>
      </c>
      <c r="T13" s="102"/>
      <c r="U13" s="103">
        <f t="shared" ref="U13:U45" si="9">SUM(T13)/SUM($K$11)*50+50</f>
        <v>50</v>
      </c>
      <c r="V13" s="104"/>
      <c r="W13" s="103">
        <f t="shared" ref="W13:W45" si="10">SUM(V13)/SUM($M$11)*50+50</f>
        <v>50</v>
      </c>
      <c r="X13" s="100"/>
      <c r="Y13" s="101">
        <f t="shared" ref="Y13:Y45" si="11">SUM(X13)/SUM($G$11)*50+50</f>
        <v>50</v>
      </c>
      <c r="Z13" s="100"/>
      <c r="AA13" s="101">
        <f t="shared" ref="AA13:AA45" si="12">SUM(Z13)/SUM($I$11)*50+50</f>
        <v>50</v>
      </c>
      <c r="AB13" s="102"/>
      <c r="AC13" s="103">
        <f t="shared" ref="AC13:AC45" si="13">SUM(AB13)/SUM($K$11)*50+50</f>
        <v>50</v>
      </c>
      <c r="AD13" s="104"/>
      <c r="AE13" s="103">
        <f t="shared" ref="AE13:AE45" si="14">SUM(AD13)/SUM($M$11)*50+50</f>
        <v>50</v>
      </c>
      <c r="AF13" s="104"/>
      <c r="AG13" s="103">
        <f t="shared" ref="AG13:AG45" si="15">SUM(AF13)/SUM($M$11)*50+50</f>
        <v>50</v>
      </c>
      <c r="AH13" s="99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1"/>
      <c r="D14" s="105" t="s">
        <v>87</v>
      </c>
      <c r="E14" s="93"/>
      <c r="F14" s="57">
        <f t="shared" si="1"/>
        <v>5</v>
      </c>
      <c r="G14" s="94"/>
      <c r="H14" s="95">
        <f t="shared" si="2"/>
        <v>50</v>
      </c>
      <c r="I14" s="94"/>
      <c r="J14" s="95">
        <f t="shared" si="3"/>
        <v>50</v>
      </c>
      <c r="K14" s="96"/>
      <c r="L14" s="97">
        <f t="shared" si="4"/>
        <v>50</v>
      </c>
      <c r="M14" s="98"/>
      <c r="N14" s="97">
        <f t="shared" si="5"/>
        <v>50</v>
      </c>
      <c r="O14" s="99">
        <f t="shared" si="6"/>
        <v>50</v>
      </c>
      <c r="P14" s="100"/>
      <c r="Q14" s="101">
        <f t="shared" si="7"/>
        <v>50</v>
      </c>
      <c r="R14" s="100"/>
      <c r="S14" s="101">
        <f t="shared" si="8"/>
        <v>50</v>
      </c>
      <c r="T14" s="102"/>
      <c r="U14" s="103">
        <f t="shared" si="9"/>
        <v>50</v>
      </c>
      <c r="V14" s="104"/>
      <c r="W14" s="103">
        <f t="shared" si="10"/>
        <v>50</v>
      </c>
      <c r="X14" s="100"/>
      <c r="Y14" s="101">
        <f t="shared" si="11"/>
        <v>50</v>
      </c>
      <c r="Z14" s="100"/>
      <c r="AA14" s="101">
        <f t="shared" si="12"/>
        <v>50</v>
      </c>
      <c r="AB14" s="102"/>
      <c r="AC14" s="103">
        <f t="shared" si="13"/>
        <v>50</v>
      </c>
      <c r="AD14" s="104"/>
      <c r="AE14" s="103">
        <f t="shared" si="14"/>
        <v>50</v>
      </c>
      <c r="AF14" s="104"/>
      <c r="AG14" s="103">
        <f t="shared" si="15"/>
        <v>50</v>
      </c>
      <c r="AH14" s="99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1"/>
      <c r="D15" s="105" t="s">
        <v>88</v>
      </c>
      <c r="E15" s="93"/>
      <c r="F15" s="57">
        <f t="shared" si="1"/>
        <v>5</v>
      </c>
      <c r="G15" s="94"/>
      <c r="H15" s="95">
        <f t="shared" si="2"/>
        <v>50</v>
      </c>
      <c r="I15" s="94"/>
      <c r="J15" s="95">
        <f t="shared" si="3"/>
        <v>50</v>
      </c>
      <c r="K15" s="96"/>
      <c r="L15" s="97">
        <f t="shared" si="4"/>
        <v>50</v>
      </c>
      <c r="M15" s="98"/>
      <c r="N15" s="97">
        <f t="shared" si="5"/>
        <v>50</v>
      </c>
      <c r="O15" s="99">
        <f t="shared" si="6"/>
        <v>50</v>
      </c>
      <c r="P15" s="100"/>
      <c r="Q15" s="101">
        <f t="shared" si="7"/>
        <v>50</v>
      </c>
      <c r="R15" s="100"/>
      <c r="S15" s="101">
        <f t="shared" si="8"/>
        <v>50</v>
      </c>
      <c r="T15" s="102"/>
      <c r="U15" s="103">
        <f t="shared" si="9"/>
        <v>50</v>
      </c>
      <c r="V15" s="104"/>
      <c r="W15" s="103">
        <f t="shared" si="10"/>
        <v>50</v>
      </c>
      <c r="X15" s="100"/>
      <c r="Y15" s="101">
        <f t="shared" si="11"/>
        <v>50</v>
      </c>
      <c r="Z15" s="100"/>
      <c r="AA15" s="101">
        <f t="shared" si="12"/>
        <v>50</v>
      </c>
      <c r="AB15" s="102"/>
      <c r="AC15" s="103">
        <f t="shared" si="13"/>
        <v>50</v>
      </c>
      <c r="AD15" s="104"/>
      <c r="AE15" s="103">
        <f t="shared" si="14"/>
        <v>50</v>
      </c>
      <c r="AF15" s="104"/>
      <c r="AG15" s="103">
        <f t="shared" si="15"/>
        <v>50</v>
      </c>
      <c r="AH15" s="99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1"/>
      <c r="D16" s="105" t="s">
        <v>89</v>
      </c>
      <c r="E16" s="93"/>
      <c r="F16" s="57">
        <f t="shared" si="1"/>
        <v>5</v>
      </c>
      <c r="G16" s="94"/>
      <c r="H16" s="95">
        <f t="shared" si="2"/>
        <v>50</v>
      </c>
      <c r="I16" s="94"/>
      <c r="J16" s="95">
        <f t="shared" si="3"/>
        <v>50</v>
      </c>
      <c r="K16" s="96"/>
      <c r="L16" s="97">
        <f t="shared" si="4"/>
        <v>50</v>
      </c>
      <c r="M16" s="98"/>
      <c r="N16" s="97">
        <f t="shared" si="5"/>
        <v>50</v>
      </c>
      <c r="O16" s="99">
        <f t="shared" si="6"/>
        <v>50</v>
      </c>
      <c r="P16" s="100"/>
      <c r="Q16" s="101">
        <f t="shared" si="7"/>
        <v>50</v>
      </c>
      <c r="R16" s="100"/>
      <c r="S16" s="101">
        <f t="shared" si="8"/>
        <v>50</v>
      </c>
      <c r="T16" s="102"/>
      <c r="U16" s="103">
        <f t="shared" si="9"/>
        <v>50</v>
      </c>
      <c r="V16" s="104"/>
      <c r="W16" s="103">
        <f t="shared" si="10"/>
        <v>50</v>
      </c>
      <c r="X16" s="100"/>
      <c r="Y16" s="101">
        <f t="shared" si="11"/>
        <v>50</v>
      </c>
      <c r="Z16" s="100"/>
      <c r="AA16" s="101">
        <f t="shared" si="12"/>
        <v>50</v>
      </c>
      <c r="AB16" s="102"/>
      <c r="AC16" s="103">
        <f t="shared" si="13"/>
        <v>50</v>
      </c>
      <c r="AD16" s="104"/>
      <c r="AE16" s="103">
        <f t="shared" si="14"/>
        <v>50</v>
      </c>
      <c r="AF16" s="104"/>
      <c r="AG16" s="103">
        <f t="shared" si="15"/>
        <v>50</v>
      </c>
      <c r="AH16" s="99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1"/>
      <c r="D17" s="105" t="s">
        <v>90</v>
      </c>
      <c r="E17" s="93"/>
      <c r="F17" s="57">
        <f t="shared" si="1"/>
        <v>5</v>
      </c>
      <c r="G17" s="94"/>
      <c r="H17" s="95">
        <f t="shared" si="2"/>
        <v>50</v>
      </c>
      <c r="I17" s="94"/>
      <c r="J17" s="95">
        <f t="shared" si="3"/>
        <v>50</v>
      </c>
      <c r="K17" s="96"/>
      <c r="L17" s="97">
        <f t="shared" si="4"/>
        <v>50</v>
      </c>
      <c r="M17" s="98"/>
      <c r="N17" s="97">
        <f t="shared" si="5"/>
        <v>50</v>
      </c>
      <c r="O17" s="99">
        <f t="shared" si="6"/>
        <v>50</v>
      </c>
      <c r="P17" s="100"/>
      <c r="Q17" s="101">
        <f t="shared" si="7"/>
        <v>50</v>
      </c>
      <c r="R17" s="100"/>
      <c r="S17" s="101">
        <f t="shared" si="8"/>
        <v>50</v>
      </c>
      <c r="T17" s="102"/>
      <c r="U17" s="103">
        <f t="shared" si="9"/>
        <v>50</v>
      </c>
      <c r="V17" s="104"/>
      <c r="W17" s="103">
        <f t="shared" si="10"/>
        <v>50</v>
      </c>
      <c r="X17" s="100"/>
      <c r="Y17" s="101">
        <f t="shared" si="11"/>
        <v>50</v>
      </c>
      <c r="Z17" s="100"/>
      <c r="AA17" s="101">
        <f t="shared" si="12"/>
        <v>50</v>
      </c>
      <c r="AB17" s="102"/>
      <c r="AC17" s="103">
        <f t="shared" si="13"/>
        <v>50</v>
      </c>
      <c r="AD17" s="104"/>
      <c r="AE17" s="103">
        <f t="shared" si="14"/>
        <v>50</v>
      </c>
      <c r="AF17" s="104"/>
      <c r="AG17" s="103">
        <f t="shared" si="15"/>
        <v>50</v>
      </c>
      <c r="AH17" s="99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1"/>
      <c r="D18" s="105" t="s">
        <v>91</v>
      </c>
      <c r="E18" s="93"/>
      <c r="F18" s="57">
        <f t="shared" si="1"/>
        <v>5</v>
      </c>
      <c r="G18" s="94"/>
      <c r="H18" s="95">
        <f t="shared" si="2"/>
        <v>50</v>
      </c>
      <c r="I18" s="94"/>
      <c r="J18" s="95">
        <f t="shared" si="3"/>
        <v>50</v>
      </c>
      <c r="K18" s="96"/>
      <c r="L18" s="97">
        <f t="shared" si="4"/>
        <v>50</v>
      </c>
      <c r="M18" s="98"/>
      <c r="N18" s="97">
        <f t="shared" si="5"/>
        <v>50</v>
      </c>
      <c r="O18" s="99">
        <f t="shared" si="6"/>
        <v>50</v>
      </c>
      <c r="P18" s="100"/>
      <c r="Q18" s="101">
        <f t="shared" si="7"/>
        <v>50</v>
      </c>
      <c r="R18" s="100"/>
      <c r="S18" s="101">
        <f t="shared" si="8"/>
        <v>50</v>
      </c>
      <c r="T18" s="102"/>
      <c r="U18" s="103">
        <f t="shared" si="9"/>
        <v>50</v>
      </c>
      <c r="V18" s="104"/>
      <c r="W18" s="103">
        <f t="shared" si="10"/>
        <v>50</v>
      </c>
      <c r="X18" s="100"/>
      <c r="Y18" s="101">
        <f t="shared" si="11"/>
        <v>50</v>
      </c>
      <c r="Z18" s="100"/>
      <c r="AA18" s="101">
        <f t="shared" si="12"/>
        <v>50</v>
      </c>
      <c r="AB18" s="102"/>
      <c r="AC18" s="103">
        <f t="shared" si="13"/>
        <v>50</v>
      </c>
      <c r="AD18" s="104"/>
      <c r="AE18" s="103">
        <f t="shared" si="14"/>
        <v>50</v>
      </c>
      <c r="AF18" s="104"/>
      <c r="AG18" s="103">
        <f t="shared" si="15"/>
        <v>50</v>
      </c>
      <c r="AH18" s="99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1"/>
      <c r="D19" s="105" t="s">
        <v>92</v>
      </c>
      <c r="E19" s="93"/>
      <c r="F19" s="57">
        <f t="shared" si="1"/>
        <v>5</v>
      </c>
      <c r="G19" s="94"/>
      <c r="H19" s="95">
        <f t="shared" si="2"/>
        <v>50</v>
      </c>
      <c r="I19" s="94"/>
      <c r="J19" s="95">
        <f t="shared" si="3"/>
        <v>50</v>
      </c>
      <c r="K19" s="96"/>
      <c r="L19" s="97">
        <f t="shared" si="4"/>
        <v>50</v>
      </c>
      <c r="M19" s="98"/>
      <c r="N19" s="97">
        <f t="shared" si="5"/>
        <v>50</v>
      </c>
      <c r="O19" s="99">
        <f t="shared" si="6"/>
        <v>50</v>
      </c>
      <c r="P19" s="100"/>
      <c r="Q19" s="101">
        <f t="shared" si="7"/>
        <v>50</v>
      </c>
      <c r="R19" s="100"/>
      <c r="S19" s="101">
        <f t="shared" si="8"/>
        <v>50</v>
      </c>
      <c r="T19" s="102"/>
      <c r="U19" s="103">
        <f t="shared" si="9"/>
        <v>50</v>
      </c>
      <c r="V19" s="104"/>
      <c r="W19" s="103">
        <f t="shared" si="10"/>
        <v>50</v>
      </c>
      <c r="X19" s="100"/>
      <c r="Y19" s="101">
        <f t="shared" si="11"/>
        <v>50</v>
      </c>
      <c r="Z19" s="100"/>
      <c r="AA19" s="101">
        <f t="shared" si="12"/>
        <v>50</v>
      </c>
      <c r="AB19" s="102"/>
      <c r="AC19" s="103">
        <f t="shared" si="13"/>
        <v>50</v>
      </c>
      <c r="AD19" s="104"/>
      <c r="AE19" s="103">
        <f t="shared" si="14"/>
        <v>50</v>
      </c>
      <c r="AF19" s="104"/>
      <c r="AG19" s="103">
        <f t="shared" si="15"/>
        <v>50</v>
      </c>
      <c r="AH19" s="99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1"/>
      <c r="D20" s="105" t="s">
        <v>93</v>
      </c>
      <c r="E20" s="93"/>
      <c r="F20" s="57">
        <f t="shared" si="1"/>
        <v>5</v>
      </c>
      <c r="G20" s="94"/>
      <c r="H20" s="95">
        <f t="shared" si="2"/>
        <v>50</v>
      </c>
      <c r="I20" s="94"/>
      <c r="J20" s="95">
        <f t="shared" si="3"/>
        <v>50</v>
      </c>
      <c r="K20" s="96"/>
      <c r="L20" s="97">
        <f t="shared" si="4"/>
        <v>50</v>
      </c>
      <c r="M20" s="98"/>
      <c r="N20" s="97">
        <f t="shared" si="5"/>
        <v>50</v>
      </c>
      <c r="O20" s="99">
        <f t="shared" si="6"/>
        <v>50</v>
      </c>
      <c r="P20" s="100"/>
      <c r="Q20" s="101">
        <f t="shared" si="7"/>
        <v>50</v>
      </c>
      <c r="R20" s="100"/>
      <c r="S20" s="101">
        <f t="shared" si="8"/>
        <v>50</v>
      </c>
      <c r="T20" s="102"/>
      <c r="U20" s="103">
        <f t="shared" si="9"/>
        <v>50</v>
      </c>
      <c r="V20" s="104"/>
      <c r="W20" s="103">
        <f t="shared" si="10"/>
        <v>50</v>
      </c>
      <c r="X20" s="100"/>
      <c r="Y20" s="101">
        <f t="shared" si="11"/>
        <v>50</v>
      </c>
      <c r="Z20" s="100"/>
      <c r="AA20" s="101">
        <f t="shared" si="12"/>
        <v>50</v>
      </c>
      <c r="AB20" s="102"/>
      <c r="AC20" s="103">
        <f t="shared" si="13"/>
        <v>50</v>
      </c>
      <c r="AD20" s="104"/>
      <c r="AE20" s="103">
        <f t="shared" si="14"/>
        <v>50</v>
      </c>
      <c r="AF20" s="104"/>
      <c r="AG20" s="103">
        <f t="shared" si="15"/>
        <v>50</v>
      </c>
      <c r="AH20" s="99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1"/>
      <c r="D21" s="105" t="s">
        <v>94</v>
      </c>
      <c r="E21" s="93"/>
      <c r="F21" s="57">
        <f t="shared" si="1"/>
        <v>5</v>
      </c>
      <c r="G21" s="94"/>
      <c r="H21" s="95">
        <f t="shared" si="2"/>
        <v>50</v>
      </c>
      <c r="I21" s="94"/>
      <c r="J21" s="95">
        <f t="shared" si="3"/>
        <v>50</v>
      </c>
      <c r="K21" s="96"/>
      <c r="L21" s="97">
        <f t="shared" si="4"/>
        <v>50</v>
      </c>
      <c r="M21" s="98"/>
      <c r="N21" s="97">
        <f t="shared" si="5"/>
        <v>50</v>
      </c>
      <c r="O21" s="99">
        <f t="shared" si="6"/>
        <v>50</v>
      </c>
      <c r="P21" s="100"/>
      <c r="Q21" s="101">
        <f t="shared" si="7"/>
        <v>50</v>
      </c>
      <c r="R21" s="100"/>
      <c r="S21" s="101">
        <f t="shared" si="8"/>
        <v>50</v>
      </c>
      <c r="T21" s="102"/>
      <c r="U21" s="103">
        <f t="shared" si="9"/>
        <v>50</v>
      </c>
      <c r="V21" s="104"/>
      <c r="W21" s="103">
        <f t="shared" si="10"/>
        <v>50</v>
      </c>
      <c r="X21" s="100"/>
      <c r="Y21" s="101">
        <f t="shared" si="11"/>
        <v>50</v>
      </c>
      <c r="Z21" s="100"/>
      <c r="AA21" s="101">
        <f t="shared" si="12"/>
        <v>50</v>
      </c>
      <c r="AB21" s="102"/>
      <c r="AC21" s="103">
        <f t="shared" si="13"/>
        <v>50</v>
      </c>
      <c r="AD21" s="104"/>
      <c r="AE21" s="103">
        <f t="shared" si="14"/>
        <v>50</v>
      </c>
      <c r="AF21" s="104"/>
      <c r="AG21" s="103">
        <f t="shared" si="15"/>
        <v>50</v>
      </c>
      <c r="AH21" s="99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1"/>
      <c r="D22" s="105" t="s">
        <v>95</v>
      </c>
      <c r="E22" s="93"/>
      <c r="F22" s="57">
        <f t="shared" si="1"/>
        <v>5</v>
      </c>
      <c r="G22" s="94"/>
      <c r="H22" s="95">
        <f t="shared" si="2"/>
        <v>50</v>
      </c>
      <c r="I22" s="94"/>
      <c r="J22" s="95">
        <f t="shared" si="3"/>
        <v>50</v>
      </c>
      <c r="K22" s="96"/>
      <c r="L22" s="97">
        <f t="shared" si="4"/>
        <v>50</v>
      </c>
      <c r="M22" s="98"/>
      <c r="N22" s="97">
        <f t="shared" si="5"/>
        <v>50</v>
      </c>
      <c r="O22" s="99">
        <f t="shared" si="6"/>
        <v>50</v>
      </c>
      <c r="P22" s="100"/>
      <c r="Q22" s="101">
        <f t="shared" si="7"/>
        <v>50</v>
      </c>
      <c r="R22" s="100"/>
      <c r="S22" s="101">
        <f t="shared" si="8"/>
        <v>50</v>
      </c>
      <c r="T22" s="102"/>
      <c r="U22" s="103">
        <f t="shared" si="9"/>
        <v>50</v>
      </c>
      <c r="V22" s="104"/>
      <c r="W22" s="103">
        <f t="shared" si="10"/>
        <v>50</v>
      </c>
      <c r="X22" s="100"/>
      <c r="Y22" s="101">
        <f t="shared" si="11"/>
        <v>50</v>
      </c>
      <c r="Z22" s="100"/>
      <c r="AA22" s="101">
        <f t="shared" si="12"/>
        <v>50</v>
      </c>
      <c r="AB22" s="102"/>
      <c r="AC22" s="103">
        <f t="shared" si="13"/>
        <v>50</v>
      </c>
      <c r="AD22" s="104"/>
      <c r="AE22" s="103">
        <f t="shared" si="14"/>
        <v>50</v>
      </c>
      <c r="AF22" s="104"/>
      <c r="AG22" s="103">
        <f t="shared" si="15"/>
        <v>50</v>
      </c>
      <c r="AH22" s="99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1"/>
      <c r="D23" s="105" t="s">
        <v>96</v>
      </c>
      <c r="E23" s="93"/>
      <c r="F23" s="57">
        <f t="shared" si="1"/>
        <v>5</v>
      </c>
      <c r="G23" s="94"/>
      <c r="H23" s="95">
        <f t="shared" si="2"/>
        <v>50</v>
      </c>
      <c r="I23" s="94"/>
      <c r="J23" s="95">
        <f t="shared" si="3"/>
        <v>50</v>
      </c>
      <c r="K23" s="96"/>
      <c r="L23" s="97">
        <f t="shared" si="4"/>
        <v>50</v>
      </c>
      <c r="M23" s="98"/>
      <c r="N23" s="97">
        <f t="shared" si="5"/>
        <v>50</v>
      </c>
      <c r="O23" s="99">
        <f t="shared" si="6"/>
        <v>50</v>
      </c>
      <c r="P23" s="100"/>
      <c r="Q23" s="101">
        <f t="shared" si="7"/>
        <v>50</v>
      </c>
      <c r="R23" s="100"/>
      <c r="S23" s="101">
        <f t="shared" si="8"/>
        <v>50</v>
      </c>
      <c r="T23" s="102"/>
      <c r="U23" s="103">
        <f t="shared" si="9"/>
        <v>50</v>
      </c>
      <c r="V23" s="104"/>
      <c r="W23" s="103">
        <f t="shared" si="10"/>
        <v>50</v>
      </c>
      <c r="X23" s="100"/>
      <c r="Y23" s="101">
        <f t="shared" si="11"/>
        <v>50</v>
      </c>
      <c r="Z23" s="100"/>
      <c r="AA23" s="101">
        <f t="shared" si="12"/>
        <v>50</v>
      </c>
      <c r="AB23" s="102"/>
      <c r="AC23" s="103">
        <f t="shared" si="13"/>
        <v>50</v>
      </c>
      <c r="AD23" s="104"/>
      <c r="AE23" s="103">
        <f t="shared" si="14"/>
        <v>50</v>
      </c>
      <c r="AF23" s="104"/>
      <c r="AG23" s="103">
        <f t="shared" si="15"/>
        <v>50</v>
      </c>
      <c r="AH23" s="99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1"/>
      <c r="D24" s="105" t="s">
        <v>97</v>
      </c>
      <c r="E24" s="93"/>
      <c r="F24" s="57">
        <f t="shared" si="1"/>
        <v>5</v>
      </c>
      <c r="G24" s="94"/>
      <c r="H24" s="95">
        <f t="shared" si="2"/>
        <v>50</v>
      </c>
      <c r="I24" s="94"/>
      <c r="J24" s="95">
        <f t="shared" si="3"/>
        <v>50</v>
      </c>
      <c r="K24" s="96"/>
      <c r="L24" s="97">
        <f t="shared" si="4"/>
        <v>50</v>
      </c>
      <c r="M24" s="98"/>
      <c r="N24" s="97">
        <f t="shared" si="5"/>
        <v>50</v>
      </c>
      <c r="O24" s="99">
        <f t="shared" si="6"/>
        <v>50</v>
      </c>
      <c r="P24" s="100"/>
      <c r="Q24" s="101">
        <f t="shared" si="7"/>
        <v>50</v>
      </c>
      <c r="R24" s="100"/>
      <c r="S24" s="101">
        <f t="shared" si="8"/>
        <v>50</v>
      </c>
      <c r="T24" s="102"/>
      <c r="U24" s="103">
        <f t="shared" si="9"/>
        <v>50</v>
      </c>
      <c r="V24" s="104"/>
      <c r="W24" s="103">
        <f t="shared" si="10"/>
        <v>50</v>
      </c>
      <c r="X24" s="100"/>
      <c r="Y24" s="101">
        <f t="shared" si="11"/>
        <v>50</v>
      </c>
      <c r="Z24" s="100"/>
      <c r="AA24" s="101">
        <f t="shared" si="12"/>
        <v>50</v>
      </c>
      <c r="AB24" s="102"/>
      <c r="AC24" s="103">
        <f t="shared" si="13"/>
        <v>50</v>
      </c>
      <c r="AD24" s="104"/>
      <c r="AE24" s="103">
        <f t="shared" si="14"/>
        <v>50</v>
      </c>
      <c r="AF24" s="104"/>
      <c r="AG24" s="103">
        <f t="shared" si="15"/>
        <v>50</v>
      </c>
      <c r="AH24" s="99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6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1"/>
      <c r="D25" s="105" t="s">
        <v>98</v>
      </c>
      <c r="E25" s="93"/>
      <c r="F25" s="57">
        <f t="shared" si="1"/>
        <v>5</v>
      </c>
      <c r="G25" s="94"/>
      <c r="H25" s="95">
        <f t="shared" si="2"/>
        <v>50</v>
      </c>
      <c r="I25" s="94"/>
      <c r="J25" s="95">
        <f t="shared" si="3"/>
        <v>50</v>
      </c>
      <c r="K25" s="96"/>
      <c r="L25" s="97">
        <f t="shared" si="4"/>
        <v>50</v>
      </c>
      <c r="M25" s="98"/>
      <c r="N25" s="97">
        <f t="shared" si="5"/>
        <v>50</v>
      </c>
      <c r="O25" s="99">
        <f t="shared" si="6"/>
        <v>50</v>
      </c>
      <c r="P25" s="100"/>
      <c r="Q25" s="101">
        <f t="shared" si="7"/>
        <v>50</v>
      </c>
      <c r="R25" s="100"/>
      <c r="S25" s="101">
        <f t="shared" si="8"/>
        <v>50</v>
      </c>
      <c r="T25" s="102"/>
      <c r="U25" s="103">
        <f t="shared" si="9"/>
        <v>50</v>
      </c>
      <c r="V25" s="104"/>
      <c r="W25" s="103">
        <f t="shared" si="10"/>
        <v>50</v>
      </c>
      <c r="X25" s="100"/>
      <c r="Y25" s="101">
        <f t="shared" si="11"/>
        <v>50</v>
      </c>
      <c r="Z25" s="100"/>
      <c r="AA25" s="101">
        <f t="shared" si="12"/>
        <v>50</v>
      </c>
      <c r="AB25" s="102"/>
      <c r="AC25" s="103">
        <f t="shared" si="13"/>
        <v>50</v>
      </c>
      <c r="AD25" s="104"/>
      <c r="AE25" s="103">
        <f t="shared" si="14"/>
        <v>50</v>
      </c>
      <c r="AF25" s="104"/>
      <c r="AG25" s="103">
        <f t="shared" si="15"/>
        <v>50</v>
      </c>
      <c r="AH25" s="99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1"/>
      <c r="D26" s="105" t="s">
        <v>99</v>
      </c>
      <c r="E26" s="93"/>
      <c r="F26" s="57">
        <f t="shared" si="1"/>
        <v>5</v>
      </c>
      <c r="G26" s="94"/>
      <c r="H26" s="95">
        <f t="shared" si="2"/>
        <v>50</v>
      </c>
      <c r="I26" s="94"/>
      <c r="J26" s="95">
        <f t="shared" si="3"/>
        <v>50</v>
      </c>
      <c r="K26" s="96"/>
      <c r="L26" s="97">
        <f t="shared" si="4"/>
        <v>50</v>
      </c>
      <c r="M26" s="98"/>
      <c r="N26" s="97">
        <f t="shared" si="5"/>
        <v>50</v>
      </c>
      <c r="O26" s="99">
        <f t="shared" si="6"/>
        <v>50</v>
      </c>
      <c r="P26" s="100"/>
      <c r="Q26" s="101">
        <f t="shared" si="7"/>
        <v>50</v>
      </c>
      <c r="R26" s="100"/>
      <c r="S26" s="101">
        <f t="shared" si="8"/>
        <v>50</v>
      </c>
      <c r="T26" s="102"/>
      <c r="U26" s="103">
        <f t="shared" si="9"/>
        <v>50</v>
      </c>
      <c r="V26" s="104"/>
      <c r="W26" s="103">
        <f t="shared" si="10"/>
        <v>50</v>
      </c>
      <c r="X26" s="100"/>
      <c r="Y26" s="101">
        <f t="shared" si="11"/>
        <v>50</v>
      </c>
      <c r="Z26" s="100"/>
      <c r="AA26" s="101">
        <f t="shared" si="12"/>
        <v>50</v>
      </c>
      <c r="AB26" s="102"/>
      <c r="AC26" s="103">
        <f t="shared" si="13"/>
        <v>50</v>
      </c>
      <c r="AD26" s="104"/>
      <c r="AE26" s="103">
        <f t="shared" si="14"/>
        <v>50</v>
      </c>
      <c r="AF26" s="104"/>
      <c r="AG26" s="103">
        <f t="shared" si="15"/>
        <v>50</v>
      </c>
      <c r="AH26" s="99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1"/>
      <c r="D27" s="105" t="s">
        <v>100</v>
      </c>
      <c r="E27" s="93"/>
      <c r="F27" s="57">
        <f t="shared" si="1"/>
        <v>5</v>
      </c>
      <c r="G27" s="94"/>
      <c r="H27" s="95">
        <f t="shared" si="2"/>
        <v>50</v>
      </c>
      <c r="I27" s="94"/>
      <c r="J27" s="95">
        <f t="shared" si="3"/>
        <v>50</v>
      </c>
      <c r="K27" s="96"/>
      <c r="L27" s="97">
        <f t="shared" si="4"/>
        <v>50</v>
      </c>
      <c r="M27" s="98"/>
      <c r="N27" s="97">
        <f t="shared" si="5"/>
        <v>50</v>
      </c>
      <c r="O27" s="99">
        <f t="shared" si="6"/>
        <v>50</v>
      </c>
      <c r="P27" s="100"/>
      <c r="Q27" s="101">
        <f t="shared" si="7"/>
        <v>50</v>
      </c>
      <c r="R27" s="100"/>
      <c r="S27" s="101">
        <f t="shared" si="8"/>
        <v>50</v>
      </c>
      <c r="T27" s="102"/>
      <c r="U27" s="103">
        <f t="shared" si="9"/>
        <v>50</v>
      </c>
      <c r="V27" s="104"/>
      <c r="W27" s="103">
        <f t="shared" si="10"/>
        <v>50</v>
      </c>
      <c r="X27" s="100"/>
      <c r="Y27" s="101">
        <f t="shared" si="11"/>
        <v>50</v>
      </c>
      <c r="Z27" s="100"/>
      <c r="AA27" s="101">
        <f t="shared" si="12"/>
        <v>50</v>
      </c>
      <c r="AB27" s="102"/>
      <c r="AC27" s="103">
        <f t="shared" si="13"/>
        <v>50</v>
      </c>
      <c r="AD27" s="104"/>
      <c r="AE27" s="103">
        <f t="shared" si="14"/>
        <v>50</v>
      </c>
      <c r="AF27" s="104"/>
      <c r="AG27" s="103">
        <f t="shared" si="15"/>
        <v>50</v>
      </c>
      <c r="AH27" s="99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1"/>
      <c r="D28" s="105" t="s">
        <v>101</v>
      </c>
      <c r="E28" s="93"/>
      <c r="F28" s="57">
        <f t="shared" si="1"/>
        <v>5</v>
      </c>
      <c r="G28" s="94"/>
      <c r="H28" s="95">
        <f t="shared" si="2"/>
        <v>50</v>
      </c>
      <c r="I28" s="94"/>
      <c r="J28" s="95">
        <f t="shared" si="3"/>
        <v>50</v>
      </c>
      <c r="K28" s="96"/>
      <c r="L28" s="97">
        <f t="shared" si="4"/>
        <v>50</v>
      </c>
      <c r="M28" s="98"/>
      <c r="N28" s="97">
        <f t="shared" si="5"/>
        <v>50</v>
      </c>
      <c r="O28" s="99">
        <f t="shared" si="6"/>
        <v>50</v>
      </c>
      <c r="P28" s="100"/>
      <c r="Q28" s="101">
        <f t="shared" si="7"/>
        <v>50</v>
      </c>
      <c r="R28" s="100"/>
      <c r="S28" s="101">
        <f t="shared" si="8"/>
        <v>50</v>
      </c>
      <c r="T28" s="102"/>
      <c r="U28" s="103">
        <f t="shared" si="9"/>
        <v>50</v>
      </c>
      <c r="V28" s="104"/>
      <c r="W28" s="103">
        <f t="shared" si="10"/>
        <v>50</v>
      </c>
      <c r="X28" s="100"/>
      <c r="Y28" s="101">
        <f t="shared" si="11"/>
        <v>50</v>
      </c>
      <c r="Z28" s="100"/>
      <c r="AA28" s="101">
        <f t="shared" si="12"/>
        <v>50</v>
      </c>
      <c r="AB28" s="102"/>
      <c r="AC28" s="103">
        <f t="shared" si="13"/>
        <v>50</v>
      </c>
      <c r="AD28" s="104"/>
      <c r="AE28" s="103">
        <f t="shared" si="14"/>
        <v>50</v>
      </c>
      <c r="AF28" s="104"/>
      <c r="AG28" s="103">
        <f t="shared" si="15"/>
        <v>50</v>
      </c>
      <c r="AH28" s="99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1"/>
      <c r="D29" s="105" t="s">
        <v>102</v>
      </c>
      <c r="E29" s="93"/>
      <c r="F29" s="57">
        <f t="shared" si="1"/>
        <v>5</v>
      </c>
      <c r="G29" s="94"/>
      <c r="H29" s="95">
        <f t="shared" si="2"/>
        <v>50</v>
      </c>
      <c r="I29" s="94"/>
      <c r="J29" s="95">
        <f t="shared" si="3"/>
        <v>50</v>
      </c>
      <c r="K29" s="96"/>
      <c r="L29" s="97">
        <f t="shared" si="4"/>
        <v>50</v>
      </c>
      <c r="M29" s="98"/>
      <c r="N29" s="97">
        <f t="shared" si="5"/>
        <v>50</v>
      </c>
      <c r="O29" s="99">
        <f t="shared" si="6"/>
        <v>50</v>
      </c>
      <c r="P29" s="100"/>
      <c r="Q29" s="101">
        <f t="shared" si="7"/>
        <v>50</v>
      </c>
      <c r="R29" s="100"/>
      <c r="S29" s="101">
        <f t="shared" si="8"/>
        <v>50</v>
      </c>
      <c r="T29" s="102"/>
      <c r="U29" s="103">
        <f t="shared" si="9"/>
        <v>50</v>
      </c>
      <c r="V29" s="104"/>
      <c r="W29" s="103">
        <f t="shared" si="10"/>
        <v>50</v>
      </c>
      <c r="X29" s="100"/>
      <c r="Y29" s="101">
        <f t="shared" si="11"/>
        <v>50</v>
      </c>
      <c r="Z29" s="100"/>
      <c r="AA29" s="101">
        <f t="shared" si="12"/>
        <v>50</v>
      </c>
      <c r="AB29" s="102"/>
      <c r="AC29" s="103">
        <f t="shared" si="13"/>
        <v>50</v>
      </c>
      <c r="AD29" s="104"/>
      <c r="AE29" s="103">
        <f t="shared" si="14"/>
        <v>50</v>
      </c>
      <c r="AF29" s="104"/>
      <c r="AG29" s="103">
        <f t="shared" si="15"/>
        <v>50</v>
      </c>
      <c r="AH29" s="99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1"/>
      <c r="D30" s="105" t="s">
        <v>103</v>
      </c>
      <c r="E30" s="93"/>
      <c r="F30" s="57">
        <f t="shared" si="1"/>
        <v>5</v>
      </c>
      <c r="G30" s="94"/>
      <c r="H30" s="95">
        <f t="shared" si="2"/>
        <v>50</v>
      </c>
      <c r="I30" s="94"/>
      <c r="J30" s="95">
        <f t="shared" si="3"/>
        <v>50</v>
      </c>
      <c r="K30" s="96"/>
      <c r="L30" s="97">
        <f t="shared" si="4"/>
        <v>50</v>
      </c>
      <c r="M30" s="98"/>
      <c r="N30" s="97">
        <f t="shared" si="5"/>
        <v>50</v>
      </c>
      <c r="O30" s="99">
        <f t="shared" si="6"/>
        <v>50</v>
      </c>
      <c r="P30" s="100"/>
      <c r="Q30" s="101">
        <f t="shared" si="7"/>
        <v>50</v>
      </c>
      <c r="R30" s="100"/>
      <c r="S30" s="101">
        <f t="shared" si="8"/>
        <v>50</v>
      </c>
      <c r="T30" s="102"/>
      <c r="U30" s="103">
        <f t="shared" si="9"/>
        <v>50</v>
      </c>
      <c r="V30" s="104"/>
      <c r="W30" s="103">
        <f t="shared" si="10"/>
        <v>50</v>
      </c>
      <c r="X30" s="100"/>
      <c r="Y30" s="101">
        <f t="shared" si="11"/>
        <v>50</v>
      </c>
      <c r="Z30" s="100"/>
      <c r="AA30" s="101">
        <f t="shared" si="12"/>
        <v>50</v>
      </c>
      <c r="AB30" s="102"/>
      <c r="AC30" s="103">
        <f t="shared" si="13"/>
        <v>50</v>
      </c>
      <c r="AD30" s="104"/>
      <c r="AE30" s="103">
        <f t="shared" si="14"/>
        <v>50</v>
      </c>
      <c r="AF30" s="104"/>
      <c r="AG30" s="103">
        <f t="shared" si="15"/>
        <v>50</v>
      </c>
      <c r="AH30" s="99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1"/>
      <c r="D31" s="105" t="s">
        <v>104</v>
      </c>
      <c r="E31" s="93"/>
      <c r="F31" s="57">
        <f t="shared" si="1"/>
        <v>5</v>
      </c>
      <c r="G31" s="94"/>
      <c r="H31" s="95">
        <f t="shared" si="2"/>
        <v>50</v>
      </c>
      <c r="I31" s="94"/>
      <c r="J31" s="95">
        <f t="shared" si="3"/>
        <v>50</v>
      </c>
      <c r="K31" s="96"/>
      <c r="L31" s="97">
        <f t="shared" si="4"/>
        <v>50</v>
      </c>
      <c r="M31" s="98"/>
      <c r="N31" s="97">
        <f t="shared" si="5"/>
        <v>50</v>
      </c>
      <c r="O31" s="99">
        <f t="shared" si="6"/>
        <v>50</v>
      </c>
      <c r="P31" s="100"/>
      <c r="Q31" s="101">
        <f t="shared" si="7"/>
        <v>50</v>
      </c>
      <c r="R31" s="100"/>
      <c r="S31" s="101">
        <f t="shared" si="8"/>
        <v>50</v>
      </c>
      <c r="T31" s="102"/>
      <c r="U31" s="103">
        <f t="shared" si="9"/>
        <v>50</v>
      </c>
      <c r="V31" s="104"/>
      <c r="W31" s="103">
        <f t="shared" si="10"/>
        <v>50</v>
      </c>
      <c r="X31" s="100"/>
      <c r="Y31" s="101">
        <f t="shared" si="11"/>
        <v>50</v>
      </c>
      <c r="Z31" s="100"/>
      <c r="AA31" s="101">
        <f t="shared" si="12"/>
        <v>50</v>
      </c>
      <c r="AB31" s="102"/>
      <c r="AC31" s="103">
        <f t="shared" si="13"/>
        <v>50</v>
      </c>
      <c r="AD31" s="104"/>
      <c r="AE31" s="103">
        <f t="shared" si="14"/>
        <v>50</v>
      </c>
      <c r="AF31" s="104"/>
      <c r="AG31" s="103">
        <f t="shared" si="15"/>
        <v>50</v>
      </c>
      <c r="AH31" s="99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1"/>
      <c r="D32" s="105" t="s">
        <v>105</v>
      </c>
      <c r="E32" s="93"/>
      <c r="F32" s="57">
        <f t="shared" si="1"/>
        <v>5</v>
      </c>
      <c r="G32" s="94"/>
      <c r="H32" s="95">
        <f t="shared" si="2"/>
        <v>50</v>
      </c>
      <c r="I32" s="94"/>
      <c r="J32" s="95">
        <f t="shared" si="3"/>
        <v>50</v>
      </c>
      <c r="K32" s="96"/>
      <c r="L32" s="97">
        <f t="shared" si="4"/>
        <v>50</v>
      </c>
      <c r="M32" s="98"/>
      <c r="N32" s="97">
        <f t="shared" si="5"/>
        <v>50</v>
      </c>
      <c r="O32" s="99">
        <f t="shared" si="6"/>
        <v>50</v>
      </c>
      <c r="P32" s="100"/>
      <c r="Q32" s="101">
        <f t="shared" si="7"/>
        <v>50</v>
      </c>
      <c r="R32" s="100"/>
      <c r="S32" s="101">
        <f t="shared" si="8"/>
        <v>50</v>
      </c>
      <c r="T32" s="102"/>
      <c r="U32" s="103">
        <f t="shared" si="9"/>
        <v>50</v>
      </c>
      <c r="V32" s="104"/>
      <c r="W32" s="103">
        <f t="shared" si="10"/>
        <v>50</v>
      </c>
      <c r="X32" s="100"/>
      <c r="Y32" s="101">
        <f t="shared" si="11"/>
        <v>50</v>
      </c>
      <c r="Z32" s="100"/>
      <c r="AA32" s="101">
        <f t="shared" si="12"/>
        <v>50</v>
      </c>
      <c r="AB32" s="102"/>
      <c r="AC32" s="103">
        <f t="shared" si="13"/>
        <v>50</v>
      </c>
      <c r="AD32" s="104"/>
      <c r="AE32" s="103">
        <f t="shared" si="14"/>
        <v>50</v>
      </c>
      <c r="AF32" s="104"/>
      <c r="AG32" s="103">
        <f t="shared" si="15"/>
        <v>50</v>
      </c>
      <c r="AH32" s="99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1"/>
      <c r="D33" s="105" t="s">
        <v>106</v>
      </c>
      <c r="E33" s="93"/>
      <c r="F33" s="57">
        <f t="shared" si="1"/>
        <v>5</v>
      </c>
      <c r="G33" s="94"/>
      <c r="H33" s="95">
        <f t="shared" si="2"/>
        <v>50</v>
      </c>
      <c r="I33" s="94"/>
      <c r="J33" s="95">
        <f t="shared" si="3"/>
        <v>50</v>
      </c>
      <c r="K33" s="96"/>
      <c r="L33" s="97">
        <f t="shared" si="4"/>
        <v>50</v>
      </c>
      <c r="M33" s="98"/>
      <c r="N33" s="97">
        <f t="shared" si="5"/>
        <v>50</v>
      </c>
      <c r="O33" s="99">
        <f t="shared" si="6"/>
        <v>50</v>
      </c>
      <c r="P33" s="100"/>
      <c r="Q33" s="101">
        <f t="shared" si="7"/>
        <v>50</v>
      </c>
      <c r="R33" s="100"/>
      <c r="S33" s="101">
        <f t="shared" si="8"/>
        <v>50</v>
      </c>
      <c r="T33" s="102"/>
      <c r="U33" s="103">
        <f t="shared" si="9"/>
        <v>50</v>
      </c>
      <c r="V33" s="104"/>
      <c r="W33" s="103">
        <f t="shared" si="10"/>
        <v>50</v>
      </c>
      <c r="X33" s="100"/>
      <c r="Y33" s="101">
        <f t="shared" si="11"/>
        <v>50</v>
      </c>
      <c r="Z33" s="100"/>
      <c r="AA33" s="101">
        <f t="shared" si="12"/>
        <v>50</v>
      </c>
      <c r="AB33" s="102"/>
      <c r="AC33" s="103">
        <f t="shared" si="13"/>
        <v>50</v>
      </c>
      <c r="AD33" s="104"/>
      <c r="AE33" s="103">
        <f t="shared" si="14"/>
        <v>50</v>
      </c>
      <c r="AF33" s="104"/>
      <c r="AG33" s="103">
        <f t="shared" si="15"/>
        <v>50</v>
      </c>
      <c r="AH33" s="99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1"/>
      <c r="D34" s="105" t="s">
        <v>107</v>
      </c>
      <c r="E34" s="93"/>
      <c r="F34" s="57">
        <f t="shared" si="1"/>
        <v>5</v>
      </c>
      <c r="G34" s="94"/>
      <c r="H34" s="95">
        <f t="shared" si="2"/>
        <v>50</v>
      </c>
      <c r="I34" s="94"/>
      <c r="J34" s="95">
        <f t="shared" si="3"/>
        <v>50</v>
      </c>
      <c r="K34" s="96"/>
      <c r="L34" s="97">
        <f t="shared" si="4"/>
        <v>50</v>
      </c>
      <c r="M34" s="98"/>
      <c r="N34" s="97">
        <f t="shared" si="5"/>
        <v>50</v>
      </c>
      <c r="O34" s="99">
        <f t="shared" si="6"/>
        <v>50</v>
      </c>
      <c r="P34" s="100"/>
      <c r="Q34" s="101">
        <f t="shared" si="7"/>
        <v>50</v>
      </c>
      <c r="R34" s="100"/>
      <c r="S34" s="101">
        <f t="shared" si="8"/>
        <v>50</v>
      </c>
      <c r="T34" s="102"/>
      <c r="U34" s="103">
        <f t="shared" si="9"/>
        <v>50</v>
      </c>
      <c r="V34" s="104"/>
      <c r="W34" s="103">
        <f t="shared" si="10"/>
        <v>50</v>
      </c>
      <c r="X34" s="100"/>
      <c r="Y34" s="101">
        <f t="shared" si="11"/>
        <v>50</v>
      </c>
      <c r="Z34" s="100"/>
      <c r="AA34" s="101">
        <f t="shared" si="12"/>
        <v>50</v>
      </c>
      <c r="AB34" s="102"/>
      <c r="AC34" s="103">
        <f t="shared" si="13"/>
        <v>50</v>
      </c>
      <c r="AD34" s="104"/>
      <c r="AE34" s="103">
        <f t="shared" si="14"/>
        <v>50</v>
      </c>
      <c r="AF34" s="104"/>
      <c r="AG34" s="103">
        <f t="shared" si="15"/>
        <v>50</v>
      </c>
      <c r="AH34" s="99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1"/>
      <c r="D35" s="105" t="s">
        <v>108</v>
      </c>
      <c r="E35" s="93"/>
      <c r="F35" s="57">
        <f t="shared" si="1"/>
        <v>5</v>
      </c>
      <c r="G35" s="94"/>
      <c r="H35" s="95">
        <f t="shared" si="2"/>
        <v>50</v>
      </c>
      <c r="I35" s="94"/>
      <c r="J35" s="95">
        <f t="shared" si="3"/>
        <v>50</v>
      </c>
      <c r="K35" s="96"/>
      <c r="L35" s="97">
        <f t="shared" si="4"/>
        <v>50</v>
      </c>
      <c r="M35" s="98"/>
      <c r="N35" s="97">
        <f t="shared" si="5"/>
        <v>50</v>
      </c>
      <c r="O35" s="99">
        <f t="shared" si="6"/>
        <v>50</v>
      </c>
      <c r="P35" s="100"/>
      <c r="Q35" s="101">
        <f t="shared" si="7"/>
        <v>50</v>
      </c>
      <c r="R35" s="100"/>
      <c r="S35" s="101">
        <f t="shared" si="8"/>
        <v>50</v>
      </c>
      <c r="T35" s="102"/>
      <c r="U35" s="103">
        <f t="shared" si="9"/>
        <v>50</v>
      </c>
      <c r="V35" s="104"/>
      <c r="W35" s="103">
        <f t="shared" si="10"/>
        <v>50</v>
      </c>
      <c r="X35" s="100"/>
      <c r="Y35" s="101">
        <f t="shared" si="11"/>
        <v>50</v>
      </c>
      <c r="Z35" s="100"/>
      <c r="AA35" s="101">
        <f t="shared" si="12"/>
        <v>50</v>
      </c>
      <c r="AB35" s="102"/>
      <c r="AC35" s="103">
        <f t="shared" si="13"/>
        <v>50</v>
      </c>
      <c r="AD35" s="104"/>
      <c r="AE35" s="103">
        <f t="shared" si="14"/>
        <v>50</v>
      </c>
      <c r="AF35" s="104"/>
      <c r="AG35" s="103">
        <f t="shared" si="15"/>
        <v>50</v>
      </c>
      <c r="AH35" s="99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1"/>
      <c r="D36" s="105" t="s">
        <v>109</v>
      </c>
      <c r="E36" s="93"/>
      <c r="F36" s="57">
        <f t="shared" si="1"/>
        <v>5</v>
      </c>
      <c r="G36" s="94"/>
      <c r="H36" s="95">
        <f t="shared" si="2"/>
        <v>50</v>
      </c>
      <c r="I36" s="94"/>
      <c r="J36" s="95">
        <f t="shared" si="3"/>
        <v>50</v>
      </c>
      <c r="K36" s="96"/>
      <c r="L36" s="97">
        <f t="shared" si="4"/>
        <v>50</v>
      </c>
      <c r="M36" s="98"/>
      <c r="N36" s="97">
        <f t="shared" si="5"/>
        <v>50</v>
      </c>
      <c r="O36" s="99">
        <f t="shared" si="6"/>
        <v>50</v>
      </c>
      <c r="P36" s="100"/>
      <c r="Q36" s="101">
        <f t="shared" si="7"/>
        <v>50</v>
      </c>
      <c r="R36" s="100"/>
      <c r="S36" s="101">
        <f t="shared" si="8"/>
        <v>50</v>
      </c>
      <c r="T36" s="102"/>
      <c r="U36" s="103">
        <f t="shared" si="9"/>
        <v>50</v>
      </c>
      <c r="V36" s="104"/>
      <c r="W36" s="103">
        <f t="shared" si="10"/>
        <v>50</v>
      </c>
      <c r="X36" s="100"/>
      <c r="Y36" s="101">
        <f t="shared" si="11"/>
        <v>50</v>
      </c>
      <c r="Z36" s="100"/>
      <c r="AA36" s="101">
        <f t="shared" si="12"/>
        <v>50</v>
      </c>
      <c r="AB36" s="102"/>
      <c r="AC36" s="103">
        <f t="shared" si="13"/>
        <v>50</v>
      </c>
      <c r="AD36" s="104"/>
      <c r="AE36" s="103">
        <f t="shared" si="14"/>
        <v>50</v>
      </c>
      <c r="AF36" s="104"/>
      <c r="AG36" s="103">
        <f t="shared" si="15"/>
        <v>50</v>
      </c>
      <c r="AH36" s="99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1"/>
      <c r="D37" s="105" t="s">
        <v>110</v>
      </c>
      <c r="E37" s="93"/>
      <c r="F37" s="57">
        <f t="shared" si="1"/>
        <v>5</v>
      </c>
      <c r="G37" s="94"/>
      <c r="H37" s="95">
        <f t="shared" si="2"/>
        <v>50</v>
      </c>
      <c r="I37" s="94"/>
      <c r="J37" s="95">
        <f t="shared" si="3"/>
        <v>50</v>
      </c>
      <c r="K37" s="96"/>
      <c r="L37" s="97">
        <f t="shared" si="4"/>
        <v>50</v>
      </c>
      <c r="M37" s="98"/>
      <c r="N37" s="97">
        <f t="shared" si="5"/>
        <v>50</v>
      </c>
      <c r="O37" s="99">
        <f t="shared" si="6"/>
        <v>50</v>
      </c>
      <c r="P37" s="100"/>
      <c r="Q37" s="101">
        <f t="shared" si="7"/>
        <v>50</v>
      </c>
      <c r="R37" s="100"/>
      <c r="S37" s="101">
        <f t="shared" si="8"/>
        <v>50</v>
      </c>
      <c r="T37" s="102"/>
      <c r="U37" s="103">
        <f t="shared" si="9"/>
        <v>50</v>
      </c>
      <c r="V37" s="104"/>
      <c r="W37" s="103">
        <f t="shared" si="10"/>
        <v>50</v>
      </c>
      <c r="X37" s="100"/>
      <c r="Y37" s="101">
        <f t="shared" si="11"/>
        <v>50</v>
      </c>
      <c r="Z37" s="100"/>
      <c r="AA37" s="101">
        <f t="shared" si="12"/>
        <v>50</v>
      </c>
      <c r="AB37" s="102"/>
      <c r="AC37" s="103">
        <f t="shared" si="13"/>
        <v>50</v>
      </c>
      <c r="AD37" s="104"/>
      <c r="AE37" s="103">
        <f t="shared" si="14"/>
        <v>50</v>
      </c>
      <c r="AF37" s="104"/>
      <c r="AG37" s="103">
        <f t="shared" si="15"/>
        <v>50</v>
      </c>
      <c r="AH37" s="99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1"/>
      <c r="D38" s="105" t="s">
        <v>111</v>
      </c>
      <c r="E38" s="93"/>
      <c r="F38" s="57">
        <f t="shared" si="1"/>
        <v>5</v>
      </c>
      <c r="G38" s="94"/>
      <c r="H38" s="95">
        <f t="shared" si="2"/>
        <v>50</v>
      </c>
      <c r="I38" s="94"/>
      <c r="J38" s="95">
        <f t="shared" si="3"/>
        <v>50</v>
      </c>
      <c r="K38" s="96"/>
      <c r="L38" s="97">
        <f t="shared" si="4"/>
        <v>50</v>
      </c>
      <c r="M38" s="98"/>
      <c r="N38" s="97">
        <f t="shared" si="5"/>
        <v>50</v>
      </c>
      <c r="O38" s="99">
        <f t="shared" si="6"/>
        <v>50</v>
      </c>
      <c r="P38" s="100"/>
      <c r="Q38" s="101">
        <f t="shared" si="7"/>
        <v>50</v>
      </c>
      <c r="R38" s="100"/>
      <c r="S38" s="101">
        <f t="shared" si="8"/>
        <v>50</v>
      </c>
      <c r="T38" s="102"/>
      <c r="U38" s="103">
        <f t="shared" si="9"/>
        <v>50</v>
      </c>
      <c r="V38" s="104"/>
      <c r="W38" s="103">
        <f t="shared" si="10"/>
        <v>50</v>
      </c>
      <c r="X38" s="100"/>
      <c r="Y38" s="101">
        <f t="shared" si="11"/>
        <v>50</v>
      </c>
      <c r="Z38" s="100"/>
      <c r="AA38" s="101">
        <f t="shared" si="12"/>
        <v>50</v>
      </c>
      <c r="AB38" s="102"/>
      <c r="AC38" s="103">
        <f t="shared" si="13"/>
        <v>50</v>
      </c>
      <c r="AD38" s="104"/>
      <c r="AE38" s="103">
        <f t="shared" si="14"/>
        <v>50</v>
      </c>
      <c r="AF38" s="104"/>
      <c r="AG38" s="103">
        <f t="shared" si="15"/>
        <v>50</v>
      </c>
      <c r="AH38" s="99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1"/>
      <c r="D39" s="105" t="s">
        <v>112</v>
      </c>
      <c r="E39" s="93"/>
      <c r="F39" s="57">
        <f t="shared" si="1"/>
        <v>5</v>
      </c>
      <c r="G39" s="94"/>
      <c r="H39" s="95">
        <f t="shared" si="2"/>
        <v>50</v>
      </c>
      <c r="I39" s="94"/>
      <c r="J39" s="95">
        <f t="shared" si="3"/>
        <v>50</v>
      </c>
      <c r="K39" s="96"/>
      <c r="L39" s="97">
        <f t="shared" si="4"/>
        <v>50</v>
      </c>
      <c r="M39" s="98"/>
      <c r="N39" s="97">
        <f t="shared" si="5"/>
        <v>50</v>
      </c>
      <c r="O39" s="99">
        <f t="shared" si="6"/>
        <v>50</v>
      </c>
      <c r="P39" s="100"/>
      <c r="Q39" s="101">
        <f t="shared" si="7"/>
        <v>50</v>
      </c>
      <c r="R39" s="100"/>
      <c r="S39" s="101">
        <f t="shared" si="8"/>
        <v>50</v>
      </c>
      <c r="T39" s="102"/>
      <c r="U39" s="103">
        <f t="shared" si="9"/>
        <v>50</v>
      </c>
      <c r="V39" s="104"/>
      <c r="W39" s="103">
        <f t="shared" si="10"/>
        <v>50</v>
      </c>
      <c r="X39" s="100"/>
      <c r="Y39" s="101">
        <f t="shared" si="11"/>
        <v>50</v>
      </c>
      <c r="Z39" s="100"/>
      <c r="AA39" s="101">
        <f t="shared" si="12"/>
        <v>50</v>
      </c>
      <c r="AB39" s="102"/>
      <c r="AC39" s="103">
        <f t="shared" si="13"/>
        <v>50</v>
      </c>
      <c r="AD39" s="104"/>
      <c r="AE39" s="103">
        <f t="shared" si="14"/>
        <v>50</v>
      </c>
      <c r="AF39" s="104"/>
      <c r="AG39" s="103">
        <f t="shared" si="15"/>
        <v>50</v>
      </c>
      <c r="AH39" s="99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1"/>
      <c r="D40" s="105" t="s">
        <v>113</v>
      </c>
      <c r="E40" s="93"/>
      <c r="F40" s="57">
        <f t="shared" si="1"/>
        <v>5</v>
      </c>
      <c r="G40" s="94"/>
      <c r="H40" s="95">
        <f t="shared" si="2"/>
        <v>50</v>
      </c>
      <c r="I40" s="94"/>
      <c r="J40" s="95">
        <f t="shared" si="3"/>
        <v>50</v>
      </c>
      <c r="K40" s="96"/>
      <c r="L40" s="97">
        <f t="shared" si="4"/>
        <v>50</v>
      </c>
      <c r="M40" s="98"/>
      <c r="N40" s="97">
        <f t="shared" si="5"/>
        <v>50</v>
      </c>
      <c r="O40" s="99">
        <f t="shared" si="6"/>
        <v>50</v>
      </c>
      <c r="P40" s="100"/>
      <c r="Q40" s="101">
        <f t="shared" si="7"/>
        <v>50</v>
      </c>
      <c r="R40" s="100"/>
      <c r="S40" s="101">
        <f t="shared" si="8"/>
        <v>50</v>
      </c>
      <c r="T40" s="102"/>
      <c r="U40" s="103">
        <f t="shared" si="9"/>
        <v>50</v>
      </c>
      <c r="V40" s="104"/>
      <c r="W40" s="103">
        <f t="shared" si="10"/>
        <v>50</v>
      </c>
      <c r="X40" s="100"/>
      <c r="Y40" s="101">
        <f t="shared" si="11"/>
        <v>50</v>
      </c>
      <c r="Z40" s="100"/>
      <c r="AA40" s="101">
        <f t="shared" si="12"/>
        <v>50</v>
      </c>
      <c r="AB40" s="102"/>
      <c r="AC40" s="103">
        <f t="shared" si="13"/>
        <v>50</v>
      </c>
      <c r="AD40" s="104"/>
      <c r="AE40" s="103">
        <f t="shared" si="14"/>
        <v>50</v>
      </c>
      <c r="AF40" s="104"/>
      <c r="AG40" s="103">
        <f t="shared" si="15"/>
        <v>50</v>
      </c>
      <c r="AH40" s="99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1"/>
      <c r="D41" s="105" t="s">
        <v>114</v>
      </c>
      <c r="E41" s="93"/>
      <c r="F41" s="57">
        <f t="shared" si="1"/>
        <v>5</v>
      </c>
      <c r="G41" s="94"/>
      <c r="H41" s="95">
        <f t="shared" si="2"/>
        <v>50</v>
      </c>
      <c r="I41" s="94"/>
      <c r="J41" s="95">
        <f t="shared" si="3"/>
        <v>50</v>
      </c>
      <c r="K41" s="96"/>
      <c r="L41" s="97">
        <f t="shared" si="4"/>
        <v>50</v>
      </c>
      <c r="M41" s="98"/>
      <c r="N41" s="97">
        <f t="shared" si="5"/>
        <v>50</v>
      </c>
      <c r="O41" s="99">
        <f t="shared" si="6"/>
        <v>50</v>
      </c>
      <c r="P41" s="100"/>
      <c r="Q41" s="101">
        <f t="shared" si="7"/>
        <v>50</v>
      </c>
      <c r="R41" s="100"/>
      <c r="S41" s="101">
        <f t="shared" si="8"/>
        <v>50</v>
      </c>
      <c r="T41" s="102"/>
      <c r="U41" s="103">
        <f t="shared" si="9"/>
        <v>50</v>
      </c>
      <c r="V41" s="104"/>
      <c r="W41" s="103">
        <f t="shared" si="10"/>
        <v>50</v>
      </c>
      <c r="X41" s="100"/>
      <c r="Y41" s="101">
        <f t="shared" si="11"/>
        <v>50</v>
      </c>
      <c r="Z41" s="100"/>
      <c r="AA41" s="101">
        <f t="shared" si="12"/>
        <v>50</v>
      </c>
      <c r="AB41" s="102"/>
      <c r="AC41" s="103">
        <f t="shared" si="13"/>
        <v>50</v>
      </c>
      <c r="AD41" s="104"/>
      <c r="AE41" s="103">
        <f t="shared" si="14"/>
        <v>50</v>
      </c>
      <c r="AF41" s="104"/>
      <c r="AG41" s="103">
        <f t="shared" si="15"/>
        <v>50</v>
      </c>
      <c r="AH41" s="99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1"/>
      <c r="D42" s="105" t="s">
        <v>115</v>
      </c>
      <c r="E42" s="93"/>
      <c r="F42" s="57">
        <f t="shared" si="1"/>
        <v>5</v>
      </c>
      <c r="G42" s="94"/>
      <c r="H42" s="95">
        <f t="shared" si="2"/>
        <v>50</v>
      </c>
      <c r="I42" s="94"/>
      <c r="J42" s="95">
        <f t="shared" si="3"/>
        <v>50</v>
      </c>
      <c r="K42" s="96"/>
      <c r="L42" s="97">
        <f t="shared" si="4"/>
        <v>50</v>
      </c>
      <c r="M42" s="98"/>
      <c r="N42" s="97">
        <f t="shared" si="5"/>
        <v>50</v>
      </c>
      <c r="O42" s="99">
        <f t="shared" si="6"/>
        <v>50</v>
      </c>
      <c r="P42" s="100"/>
      <c r="Q42" s="101">
        <f t="shared" si="7"/>
        <v>50</v>
      </c>
      <c r="R42" s="100"/>
      <c r="S42" s="101">
        <f t="shared" si="8"/>
        <v>50</v>
      </c>
      <c r="T42" s="102"/>
      <c r="U42" s="103">
        <f t="shared" si="9"/>
        <v>50</v>
      </c>
      <c r="V42" s="104"/>
      <c r="W42" s="103">
        <f t="shared" si="10"/>
        <v>50</v>
      </c>
      <c r="X42" s="100"/>
      <c r="Y42" s="101">
        <f t="shared" si="11"/>
        <v>50</v>
      </c>
      <c r="Z42" s="100"/>
      <c r="AA42" s="101">
        <f t="shared" si="12"/>
        <v>50</v>
      </c>
      <c r="AB42" s="102"/>
      <c r="AC42" s="103">
        <f t="shared" si="13"/>
        <v>50</v>
      </c>
      <c r="AD42" s="104"/>
      <c r="AE42" s="103">
        <f t="shared" si="14"/>
        <v>50</v>
      </c>
      <c r="AF42" s="104"/>
      <c r="AG42" s="103">
        <f t="shared" si="15"/>
        <v>50</v>
      </c>
      <c r="AH42" s="99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1"/>
      <c r="D43" s="105" t="s">
        <v>116</v>
      </c>
      <c r="E43" s="93"/>
      <c r="F43" s="57">
        <f t="shared" si="1"/>
        <v>5</v>
      </c>
      <c r="G43" s="94"/>
      <c r="H43" s="95">
        <f t="shared" si="2"/>
        <v>50</v>
      </c>
      <c r="I43" s="94"/>
      <c r="J43" s="95">
        <f t="shared" si="3"/>
        <v>50</v>
      </c>
      <c r="K43" s="96"/>
      <c r="L43" s="97">
        <f t="shared" si="4"/>
        <v>50</v>
      </c>
      <c r="M43" s="98"/>
      <c r="N43" s="97">
        <f t="shared" si="5"/>
        <v>50</v>
      </c>
      <c r="O43" s="99">
        <f t="shared" si="6"/>
        <v>50</v>
      </c>
      <c r="P43" s="100"/>
      <c r="Q43" s="101">
        <f t="shared" si="7"/>
        <v>50</v>
      </c>
      <c r="R43" s="100"/>
      <c r="S43" s="101">
        <f t="shared" si="8"/>
        <v>50</v>
      </c>
      <c r="T43" s="102"/>
      <c r="U43" s="103">
        <f t="shared" si="9"/>
        <v>50</v>
      </c>
      <c r="V43" s="104"/>
      <c r="W43" s="103">
        <f t="shared" si="10"/>
        <v>50</v>
      </c>
      <c r="X43" s="100"/>
      <c r="Y43" s="101">
        <f t="shared" si="11"/>
        <v>50</v>
      </c>
      <c r="Z43" s="100"/>
      <c r="AA43" s="101">
        <f t="shared" si="12"/>
        <v>50</v>
      </c>
      <c r="AB43" s="102"/>
      <c r="AC43" s="103">
        <f t="shared" si="13"/>
        <v>50</v>
      </c>
      <c r="AD43" s="104"/>
      <c r="AE43" s="103">
        <f t="shared" si="14"/>
        <v>50</v>
      </c>
      <c r="AF43" s="104"/>
      <c r="AG43" s="103">
        <f t="shared" si="15"/>
        <v>50</v>
      </c>
      <c r="AH43" s="99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1"/>
      <c r="D44" s="107" t="s">
        <v>117</v>
      </c>
      <c r="E44" s="93"/>
      <c r="F44" s="57">
        <f t="shared" si="1"/>
        <v>5</v>
      </c>
      <c r="G44" s="94"/>
      <c r="H44" s="95">
        <f t="shared" si="2"/>
        <v>50</v>
      </c>
      <c r="I44" s="94"/>
      <c r="J44" s="95">
        <f t="shared" si="3"/>
        <v>50</v>
      </c>
      <c r="K44" s="96"/>
      <c r="L44" s="97">
        <f t="shared" si="4"/>
        <v>50</v>
      </c>
      <c r="M44" s="98"/>
      <c r="N44" s="97">
        <f t="shared" si="5"/>
        <v>50</v>
      </c>
      <c r="O44" s="99">
        <f t="shared" si="6"/>
        <v>50</v>
      </c>
      <c r="P44" s="100"/>
      <c r="Q44" s="101">
        <f t="shared" si="7"/>
        <v>50</v>
      </c>
      <c r="R44" s="100"/>
      <c r="S44" s="101">
        <f t="shared" si="8"/>
        <v>50</v>
      </c>
      <c r="T44" s="102"/>
      <c r="U44" s="103">
        <f t="shared" si="9"/>
        <v>50</v>
      </c>
      <c r="V44" s="104"/>
      <c r="W44" s="103">
        <f t="shared" si="10"/>
        <v>50</v>
      </c>
      <c r="X44" s="100"/>
      <c r="Y44" s="101">
        <f t="shared" si="11"/>
        <v>50</v>
      </c>
      <c r="Z44" s="100"/>
      <c r="AA44" s="101">
        <f t="shared" si="12"/>
        <v>50</v>
      </c>
      <c r="AB44" s="102"/>
      <c r="AC44" s="103">
        <f t="shared" si="13"/>
        <v>50</v>
      </c>
      <c r="AD44" s="104"/>
      <c r="AE44" s="103">
        <f t="shared" si="14"/>
        <v>50</v>
      </c>
      <c r="AF44" s="104"/>
      <c r="AG44" s="103">
        <f t="shared" si="15"/>
        <v>50</v>
      </c>
      <c r="AH44" s="99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1"/>
      <c r="D45" s="107" t="s">
        <v>118</v>
      </c>
      <c r="E45" s="93"/>
      <c r="F45" s="57">
        <f t="shared" si="1"/>
        <v>5</v>
      </c>
      <c r="G45" s="94"/>
      <c r="H45" s="95">
        <f t="shared" si="2"/>
        <v>50</v>
      </c>
      <c r="I45" s="94"/>
      <c r="J45" s="95">
        <f t="shared" si="3"/>
        <v>50</v>
      </c>
      <c r="K45" s="96"/>
      <c r="L45" s="97">
        <f t="shared" si="4"/>
        <v>50</v>
      </c>
      <c r="M45" s="98"/>
      <c r="N45" s="97">
        <f t="shared" si="5"/>
        <v>50</v>
      </c>
      <c r="O45" s="99">
        <f t="shared" si="6"/>
        <v>50</v>
      </c>
      <c r="P45" s="100"/>
      <c r="Q45" s="101">
        <f t="shared" si="7"/>
        <v>50</v>
      </c>
      <c r="R45" s="100"/>
      <c r="S45" s="101">
        <f t="shared" si="8"/>
        <v>50</v>
      </c>
      <c r="T45" s="102"/>
      <c r="U45" s="103">
        <f t="shared" si="9"/>
        <v>50</v>
      </c>
      <c r="V45" s="104"/>
      <c r="W45" s="103">
        <f t="shared" si="10"/>
        <v>50</v>
      </c>
      <c r="X45" s="100"/>
      <c r="Y45" s="101">
        <f t="shared" si="11"/>
        <v>50</v>
      </c>
      <c r="Z45" s="100"/>
      <c r="AA45" s="101">
        <f t="shared" si="12"/>
        <v>50</v>
      </c>
      <c r="AB45" s="102"/>
      <c r="AC45" s="103">
        <f t="shared" si="13"/>
        <v>50</v>
      </c>
      <c r="AD45" s="104"/>
      <c r="AE45" s="103">
        <f t="shared" si="14"/>
        <v>50</v>
      </c>
      <c r="AF45" s="104"/>
      <c r="AG45" s="103">
        <f t="shared" si="15"/>
        <v>50</v>
      </c>
      <c r="AH45" s="99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108"/>
      <c r="G46" s="109"/>
      <c r="H46" s="110"/>
      <c r="I46" s="109"/>
      <c r="J46" s="110"/>
      <c r="K46" s="111"/>
      <c r="L46" s="112"/>
      <c r="M46" s="113"/>
      <c r="N46" s="112"/>
      <c r="O46" s="114"/>
      <c r="P46" s="115"/>
      <c r="Q46" s="116"/>
      <c r="R46" s="115"/>
      <c r="S46" s="116"/>
      <c r="T46" s="117"/>
      <c r="U46" s="118"/>
      <c r="V46" s="119"/>
      <c r="W46" s="118"/>
      <c r="X46" s="115"/>
      <c r="Y46" s="116"/>
      <c r="Z46" s="115"/>
      <c r="AA46" s="116"/>
      <c r="AB46" s="117"/>
      <c r="AC46" s="118"/>
      <c r="AD46" s="119"/>
      <c r="AE46" s="118"/>
      <c r="AF46" s="119"/>
      <c r="AG46" s="118"/>
      <c r="AH46" s="73"/>
      <c r="AI46" s="64">
        <f t="shared" si="17"/>
        <v>0</v>
      </c>
      <c r="AJ46" s="64">
        <f>VLOOKUP(AI46,'Grade Range'!$A$2:$B$11,2)</f>
        <v>5</v>
      </c>
      <c r="AK46" s="76"/>
      <c r="AL46" s="76"/>
    </row>
    <row r="47" ht="12.0" customHeight="1">
      <c r="A47" s="77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0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0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0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1" t="s">
        <v>122</v>
      </c>
      <c r="H51" s="7"/>
      <c r="I51" s="7"/>
      <c r="J51" s="121"/>
      <c r="N51" s="7"/>
      <c r="O51" s="7"/>
      <c r="P51" s="121" t="s">
        <v>123</v>
      </c>
      <c r="V51" s="7"/>
      <c r="W51" s="7"/>
      <c r="X51" s="7"/>
      <c r="Y51" s="122" t="s">
        <v>124</v>
      </c>
      <c r="Z51" s="122"/>
      <c r="AA51" s="122"/>
      <c r="AB51" s="122"/>
      <c r="AC51" s="123"/>
      <c r="AD51" s="123"/>
      <c r="AE51" s="7"/>
      <c r="AF51" s="7"/>
      <c r="AG51" s="7"/>
      <c r="AH51" s="7"/>
      <c r="AI51" s="124"/>
      <c r="AL51" s="7"/>
    </row>
    <row r="52" ht="27.0" customHeight="1">
      <c r="A52" s="125"/>
      <c r="B52" s="125"/>
      <c r="C52" s="125"/>
      <c r="D52" s="126" t="s">
        <v>125</v>
      </c>
      <c r="H52" s="125"/>
      <c r="I52" s="125"/>
      <c r="J52" s="127"/>
      <c r="N52" s="125"/>
      <c r="O52" s="125"/>
      <c r="P52" s="127" t="s">
        <v>126</v>
      </c>
      <c r="V52" s="125"/>
      <c r="W52" s="125"/>
      <c r="X52" s="125"/>
      <c r="Y52" s="125" t="s">
        <v>127</v>
      </c>
      <c r="Z52" s="125"/>
      <c r="AA52" s="125"/>
      <c r="AB52" s="125"/>
      <c r="AC52" s="128"/>
      <c r="AD52" s="128"/>
      <c r="AE52" s="125"/>
      <c r="AF52" s="125"/>
      <c r="AG52" s="125"/>
      <c r="AH52" s="125"/>
      <c r="AI52" s="126"/>
      <c r="AL52" s="125"/>
    </row>
    <row r="53" ht="27.0" customHeight="1">
      <c r="A53" s="125"/>
      <c r="B53" s="125"/>
      <c r="C53" s="125"/>
      <c r="D53" s="126"/>
      <c r="H53" s="125"/>
      <c r="I53" s="125"/>
      <c r="J53" s="127"/>
      <c r="N53" s="125"/>
      <c r="O53" s="125"/>
      <c r="P53" s="125"/>
      <c r="Q53" s="125"/>
      <c r="R53" s="125"/>
      <c r="S53" s="127"/>
      <c r="W53" s="125"/>
      <c r="X53" s="125"/>
      <c r="Y53" s="125"/>
      <c r="Z53" s="125"/>
      <c r="AA53" s="127"/>
      <c r="AE53" s="125"/>
      <c r="AF53" s="125"/>
      <c r="AG53" s="125"/>
      <c r="AH53" s="125"/>
      <c r="AI53" s="126"/>
      <c r="AL53" s="125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29">
        <v>0.0</v>
      </c>
      <c r="B2" s="130">
        <v>5.0</v>
      </c>
      <c r="C2" s="7"/>
      <c r="D2" s="129">
        <v>0.0</v>
      </c>
      <c r="E2" s="130">
        <v>5.0</v>
      </c>
    </row>
    <row r="3" ht="12.75" customHeight="1">
      <c r="A3" s="131">
        <v>75.0</v>
      </c>
      <c r="B3" s="130">
        <v>3.0</v>
      </c>
      <c r="C3" s="7"/>
      <c r="D3" s="131">
        <v>75.0</v>
      </c>
      <c r="E3" s="130">
        <v>3.0</v>
      </c>
    </row>
    <row r="4" ht="12.75" customHeight="1">
      <c r="A4" s="131">
        <v>76.0</v>
      </c>
      <c r="B4" s="130">
        <v>2.75</v>
      </c>
      <c r="C4" s="7"/>
      <c r="D4" s="131" t="s">
        <v>129</v>
      </c>
      <c r="E4" s="130">
        <v>2.75</v>
      </c>
    </row>
    <row r="5" ht="12.75" customHeight="1">
      <c r="A5" s="131">
        <v>79.0</v>
      </c>
      <c r="B5" s="130">
        <v>2.5</v>
      </c>
      <c r="C5" s="7"/>
      <c r="D5" s="131" t="s">
        <v>130</v>
      </c>
      <c r="E5" s="130">
        <v>2.5</v>
      </c>
    </row>
    <row r="6" ht="12.75" customHeight="1">
      <c r="A6" s="131">
        <v>82.0</v>
      </c>
      <c r="B6" s="130">
        <v>2.25</v>
      </c>
      <c r="C6" s="7"/>
      <c r="D6" s="131" t="s">
        <v>131</v>
      </c>
      <c r="E6" s="130">
        <v>2.25</v>
      </c>
    </row>
    <row r="7" ht="12.75" customHeight="1">
      <c r="A7" s="132">
        <v>85.0</v>
      </c>
      <c r="B7" s="133">
        <v>2.0</v>
      </c>
      <c r="C7" s="7"/>
      <c r="D7" s="134" t="s">
        <v>132</v>
      </c>
      <c r="E7" s="135">
        <v>2.0</v>
      </c>
    </row>
    <row r="8" ht="12.75" customHeight="1">
      <c r="A8" s="136">
        <v>88.0</v>
      </c>
      <c r="B8" s="137">
        <v>1.75</v>
      </c>
      <c r="C8" s="7"/>
      <c r="D8" s="131" t="s">
        <v>133</v>
      </c>
      <c r="E8" s="130">
        <v>1.75</v>
      </c>
    </row>
    <row r="9" ht="12.75" customHeight="1">
      <c r="A9" s="131">
        <v>91.0</v>
      </c>
      <c r="B9" s="130">
        <v>1.5</v>
      </c>
      <c r="C9" s="7"/>
      <c r="D9" s="131" t="s">
        <v>134</v>
      </c>
      <c r="E9" s="130">
        <v>1.5</v>
      </c>
    </row>
    <row r="10" ht="12.75" customHeight="1">
      <c r="A10" s="131">
        <v>94.0</v>
      </c>
      <c r="B10" s="130">
        <v>1.25</v>
      </c>
      <c r="C10" s="7"/>
      <c r="D10" s="131" t="s">
        <v>135</v>
      </c>
      <c r="E10" s="130">
        <v>1.25</v>
      </c>
    </row>
    <row r="11" ht="12.75" customHeight="1">
      <c r="A11" s="131">
        <v>97.0</v>
      </c>
      <c r="B11" s="130">
        <v>1.0</v>
      </c>
      <c r="C11" s="7"/>
      <c r="D11" s="131" t="s">
        <v>136</v>
      </c>
      <c r="E11" s="130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38" t="s">
        <v>137</v>
      </c>
      <c r="B1" s="138" t="s">
        <v>138</v>
      </c>
      <c r="C1" s="138" t="s">
        <v>139</v>
      </c>
      <c r="D1" s="138" t="s">
        <v>140</v>
      </c>
      <c r="E1" s="138" t="s">
        <v>141</v>
      </c>
      <c r="F1" s="138" t="s">
        <v>142</v>
      </c>
      <c r="G1" s="138" t="s">
        <v>143</v>
      </c>
      <c r="H1" s="138" t="s">
        <v>144</v>
      </c>
      <c r="I1" s="138" t="s">
        <v>145</v>
      </c>
      <c r="J1" s="138" t="s">
        <v>146</v>
      </c>
      <c r="K1" s="138" t="s">
        <v>147</v>
      </c>
      <c r="L1" s="138" t="s">
        <v>148</v>
      </c>
    </row>
    <row r="2" ht="12.75" customHeight="1">
      <c r="A2" s="138">
        <v>30.0</v>
      </c>
      <c r="B2" s="138">
        <v>20.0</v>
      </c>
      <c r="C2" s="138">
        <v>10.0</v>
      </c>
      <c r="D2" s="138">
        <v>30.0</v>
      </c>
      <c r="E2" s="138">
        <v>30.0</v>
      </c>
      <c r="F2" s="138">
        <v>15.0</v>
      </c>
      <c r="G2" s="138">
        <v>20.0</v>
      </c>
      <c r="H2" s="138">
        <v>15.0</v>
      </c>
      <c r="I2" s="138">
        <v>15.0</v>
      </c>
      <c r="J2" s="138">
        <v>15.0</v>
      </c>
      <c r="K2" s="138">
        <v>15.0</v>
      </c>
      <c r="L2" s="138">
        <v>15.0</v>
      </c>
    </row>
    <row r="3" ht="12.75" customHeight="1">
      <c r="A3" s="138">
        <v>23.0</v>
      </c>
      <c r="B3" s="138">
        <v>20.0</v>
      </c>
      <c r="C3" s="138">
        <v>8.0</v>
      </c>
      <c r="D3" s="138">
        <v>23.0</v>
      </c>
      <c r="E3" s="138">
        <v>23.0</v>
      </c>
      <c r="F3" s="138">
        <v>12.0</v>
      </c>
      <c r="G3" s="138">
        <v>15.0</v>
      </c>
      <c r="H3" s="138">
        <v>0.0</v>
      </c>
      <c r="I3" s="138">
        <v>15.0</v>
      </c>
      <c r="J3" s="138">
        <v>12.0</v>
      </c>
      <c r="K3" s="138">
        <v>8.0</v>
      </c>
      <c r="L3" s="138">
        <v>15.0</v>
      </c>
      <c r="M3" s="138">
        <f t="shared" ref="M3:M9" si="1">SUM(A3:L3)</f>
        <v>174</v>
      </c>
    </row>
    <row r="4" ht="12.75" customHeight="1">
      <c r="A4" s="138">
        <v>23.0</v>
      </c>
      <c r="B4" s="138">
        <v>15.0</v>
      </c>
      <c r="C4" s="138">
        <v>10.0</v>
      </c>
      <c r="D4" s="138">
        <v>30.0</v>
      </c>
      <c r="E4" s="138">
        <v>30.0</v>
      </c>
      <c r="F4" s="138">
        <v>15.0</v>
      </c>
      <c r="G4" s="138">
        <v>15.0</v>
      </c>
      <c r="H4" s="138">
        <v>15.0</v>
      </c>
      <c r="I4" s="138">
        <v>12.0</v>
      </c>
      <c r="J4" s="138">
        <v>12.0</v>
      </c>
      <c r="K4" s="138">
        <v>0.0</v>
      </c>
      <c r="L4" s="138">
        <v>0.0</v>
      </c>
      <c r="M4" s="138">
        <f t="shared" si="1"/>
        <v>177</v>
      </c>
    </row>
    <row r="5" ht="12.75" customHeight="1">
      <c r="A5" s="138">
        <v>30.0</v>
      </c>
      <c r="B5" s="138">
        <v>15.0</v>
      </c>
      <c r="C5" s="138">
        <v>8.0</v>
      </c>
      <c r="D5" s="138">
        <v>23.0</v>
      </c>
      <c r="E5" s="138">
        <v>15.0</v>
      </c>
      <c r="F5" s="138">
        <v>1.0</v>
      </c>
      <c r="G5" s="138">
        <v>15.0</v>
      </c>
      <c r="H5" s="138">
        <v>12.0</v>
      </c>
      <c r="I5" s="138">
        <v>12.0</v>
      </c>
      <c r="J5" s="138">
        <v>12.0</v>
      </c>
      <c r="K5" s="138">
        <v>0.0</v>
      </c>
      <c r="L5" s="138">
        <v>0.0</v>
      </c>
      <c r="M5" s="138">
        <f t="shared" si="1"/>
        <v>143</v>
      </c>
    </row>
    <row r="6" ht="12.75" customHeight="1">
      <c r="A6" s="138">
        <v>23.0</v>
      </c>
      <c r="B6" s="138">
        <v>15.0</v>
      </c>
      <c r="C6" s="138">
        <v>10.0</v>
      </c>
      <c r="D6" s="138">
        <v>23.0</v>
      </c>
      <c r="E6" s="138">
        <v>23.0</v>
      </c>
      <c r="F6" s="138">
        <v>15.0</v>
      </c>
      <c r="G6" s="138">
        <v>15.0</v>
      </c>
      <c r="H6" s="138">
        <v>1.0</v>
      </c>
      <c r="I6" s="138">
        <v>12.0</v>
      </c>
      <c r="J6" s="138">
        <v>15.0</v>
      </c>
      <c r="K6" s="138">
        <v>0.0</v>
      </c>
      <c r="L6" s="138">
        <v>0.0</v>
      </c>
      <c r="M6" s="138">
        <f t="shared" si="1"/>
        <v>152</v>
      </c>
    </row>
    <row r="7" ht="12.75" customHeight="1">
      <c r="A7" s="138">
        <v>23.0</v>
      </c>
      <c r="B7" s="138">
        <v>15.0</v>
      </c>
      <c r="C7" s="138">
        <v>8.0</v>
      </c>
      <c r="D7" s="138">
        <v>23.0</v>
      </c>
      <c r="E7" s="138">
        <v>23.0</v>
      </c>
      <c r="F7" s="138">
        <v>12.0</v>
      </c>
      <c r="G7" s="138">
        <v>15.0</v>
      </c>
      <c r="H7" s="138">
        <v>12.0</v>
      </c>
      <c r="I7" s="138">
        <v>12.0</v>
      </c>
      <c r="J7" s="138">
        <v>8.0</v>
      </c>
      <c r="K7" s="138">
        <v>8.0</v>
      </c>
      <c r="L7" s="138">
        <v>0.0</v>
      </c>
      <c r="M7" s="138">
        <f t="shared" si="1"/>
        <v>159</v>
      </c>
    </row>
    <row r="8" ht="12.75" customHeight="1">
      <c r="A8" s="138">
        <v>23.0</v>
      </c>
      <c r="B8" s="138">
        <v>15.0</v>
      </c>
      <c r="C8" s="138">
        <v>8.0</v>
      </c>
      <c r="D8" s="138">
        <v>23.0</v>
      </c>
      <c r="E8" s="138">
        <v>23.0</v>
      </c>
      <c r="F8" s="138">
        <v>12.0</v>
      </c>
      <c r="G8" s="138">
        <v>10.0</v>
      </c>
      <c r="H8" s="138">
        <v>4.0</v>
      </c>
      <c r="I8" s="138">
        <v>12.0</v>
      </c>
      <c r="J8" s="138">
        <v>8.0</v>
      </c>
      <c r="K8" s="138">
        <v>0.0</v>
      </c>
      <c r="L8" s="138">
        <v>0.0</v>
      </c>
      <c r="M8" s="138">
        <f t="shared" si="1"/>
        <v>138</v>
      </c>
    </row>
    <row r="9" ht="12.75" customHeight="1">
      <c r="A9" s="138">
        <v>23.0</v>
      </c>
      <c r="B9" s="138">
        <v>20.0</v>
      </c>
      <c r="C9" s="138">
        <v>10.0</v>
      </c>
      <c r="D9" s="138">
        <v>23.0</v>
      </c>
      <c r="E9" s="138">
        <v>15.0</v>
      </c>
      <c r="F9" s="138">
        <v>12.0</v>
      </c>
      <c r="G9" s="138">
        <v>10.0</v>
      </c>
      <c r="H9" s="138">
        <v>1.0</v>
      </c>
      <c r="I9" s="138">
        <v>12.0</v>
      </c>
      <c r="J9" s="138">
        <v>15.0</v>
      </c>
      <c r="K9" s="138">
        <v>8.0</v>
      </c>
      <c r="L9" s="138">
        <v>0.0</v>
      </c>
      <c r="M9" s="13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