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DC7219FC-D15D-449A-92F9-5CFF3A373F0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Q53" i="4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Q20" i="4"/>
  <c r="W20" i="4" s="1"/>
  <c r="X20" i="4" s="1"/>
  <c r="Y20" i="4" s="1"/>
  <c r="Q47" i="4"/>
  <c r="Q39" i="4"/>
  <c r="Q31" i="4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Q35" i="4"/>
  <c r="W35" i="4" s="1"/>
  <c r="X35" i="4" s="1"/>
  <c r="Y35" i="4" s="1"/>
  <c r="Q27" i="4"/>
  <c r="W40" i="4"/>
  <c r="X40" i="4" s="1"/>
  <c r="Y40" i="4" s="1"/>
  <c r="W28" i="4"/>
  <c r="X28" i="4" s="1"/>
  <c r="Y28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18" i="4"/>
  <c r="X18" i="4" s="1"/>
  <c r="Y18" i="4" s="1"/>
  <c r="W53" i="4"/>
  <c r="X53" i="4" s="1"/>
  <c r="Y53" i="4" s="1"/>
  <c r="W45" i="4"/>
  <c r="X45" i="4" s="1"/>
  <c r="Y45" i="4" s="1"/>
  <c r="W37" i="4"/>
  <c r="X37" i="4" s="1"/>
  <c r="Y37" i="4" s="1"/>
  <c r="W33" i="4"/>
  <c r="X33" i="4" s="1"/>
  <c r="Y33" i="4" s="1"/>
  <c r="W21" i="4"/>
  <c r="X21" i="4" s="1"/>
  <c r="Y21" i="4" s="1"/>
  <c r="W47" i="4"/>
  <c r="X47" i="4" s="1"/>
  <c r="Y47" i="4" s="1"/>
  <c r="W43" i="4"/>
  <c r="X43" i="4" s="1"/>
  <c r="Y43" i="4" s="1"/>
  <c r="W39" i="4"/>
  <c r="X39" i="4" s="1"/>
  <c r="Y39" i="4" s="1"/>
  <c r="W31" i="4"/>
  <c r="X31" i="4" s="1"/>
  <c r="Y31" i="4" s="1"/>
  <c r="W27" i="4"/>
  <c r="X27" i="4" s="1"/>
  <c r="Y2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<sst xmlns="http://schemas.openxmlformats.org/spreadsheetml/2006/main" count="250" uniqueCount="151">
  <si>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</si>
  <si>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</si>
  <si>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</si>
  <si>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</si>
  <si>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</si>
  <si>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</si>
  <si>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</si>
  <si>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</si>
  <si>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</si>
  <si>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</si>
  <si>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</si>
  <si>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</si>
  <si>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</si>
  <si>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</si>
  <si>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</si>
  <si>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</si>
  <si>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</si>
  <si>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</si>
  <si>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</si>
  <si>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</si>
  <si>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</si>
  <si>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</si>
  <si>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</si>
  <si>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</si>
  <si>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</si>
  <si>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</si>
  <si>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</si>
  <si>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</si>
  <si>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</si>
  <si>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</si>
  <si>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</si>
  <si>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</si>
  <si>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</si>
  <si>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</si>
  <si>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</si>
  <si>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</si>
  <si>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</si>
  <si>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</si>
  <si>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</si>
  <si>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</si>
  <si>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</si>
  <si>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</si>
  <si>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</si>
  <si>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</si>
  <si>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</si>
  <si>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</si>
  <si>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</si>
  <si>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</si>
  <si>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</si>
  <si>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</si>
  <si>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</si>
  <si>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</si>
  <si>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</si>
  <si>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</si>
  <si>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</si>
  <si>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</si>
  <si>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</si>
  <si>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</si>
  <si>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</si>
  <si>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</si>
  <si>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</si>
  <si>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</si>
  <si>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</si>
  <si>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</si>
  <si>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</si>
  <si>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</si>
  <si>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</si>
  <si>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</si>
  <si>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</si>
  <si>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</si>
  <si>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</si>
  <si>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</si>
  <si>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</si>
  <si>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</si>
  <si>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</si>
  <si>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</si>
  <si>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</si>
  <si>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</si>
  <si>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</si>
  <si>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</si>
  <si>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</si>
  <si>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</si>
  <si>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</si>
  <si>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</si>
  <si>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</si>
  <si>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</si>
  <si>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</si>
  <si>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</si>
  <si>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</si>
  <si>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</si>
  <si>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</si>
  <si>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</si>
  <si>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</si>
  <si>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</si>
  <si>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</si>
  <si>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</si>
  <si>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</si>
  <si>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</si>
  <si>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</si>
  <si>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</si>
  <si>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</si>
  <si>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</si>
  <si>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</si>
  <si>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</si>
  <si>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</si>
  <si>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</si>
  <si>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</si>
  <si>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</si>
  <si>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</si>
  <si>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</si>
  <si>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</si>
  <si>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</si>
  <si>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</si>
  <si>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</si>
  <si>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</si>
  <si>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</si>
  <si>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</si>
  <si>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</si>
  <si>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</si>
  <si>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</si>
  <si>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</si>
  <si>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</si>
  <si>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</si>
  <si>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</si>
  <si>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</si>
  <si>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</si>
  <si>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</si>
  <si>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</si>
  <si>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</si>
  <si>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</si>
  <si>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</si>
  <si>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</si>
  <si>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</si>
  <si>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</si>
  <si>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</si>
  <si>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</si>
  <si>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</si>
  <si>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</si>
  <si>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</si>
  <si>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</si>
  <si>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</si>
  <si>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</si>
  <si>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</si>
  <si>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</si>
  <si>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</si>
  <si>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</si>
  <si>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</si>
  <si>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</si>
  <si>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Hardware System and Servicing</t>
  </si>
  <si>
    <t>IT 104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</si>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</sst>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149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1.75</v>
      </c>
      <c r="G13" s="136">
        <v>44</v>
      </c>
      <c r="H13" s="136">
        <v>120</v>
      </c>
      <c r="I13" s="136">
        <v>182</v>
      </c>
      <c r="J13" s="50">
        <f>SUM(G13:I13)/SUM($G$11:$I$11)*50+50</f>
        <v>89.318181818181813</v>
      </c>
      <c r="K13" s="4">
        <v>52</v>
      </c>
      <c r="L13" s="4">
        <v>57</v>
      </c>
      <c r="M13" s="52">
        <f>SUM(K13:L13)/SUM($K$11:$L$11)*50+50</f>
        <v>95.416666666666657</v>
      </c>
      <c r="N13" s="39">
        <v>2</v>
      </c>
      <c r="O13" s="39">
        <v>6</v>
      </c>
      <c r="P13" s="39">
        <v>86</v>
      </c>
      <c r="Q13" s="55">
        <f>SUM(N13:P13)/SUM($N$11:$P$11)*50+50</f>
        <v>93.11926605504587</v>
      </c>
      <c r="R13" s="40">
        <v>7</v>
      </c>
      <c r="S13" s="57">
        <f>SUM(R13:R13)/SUM($R$11:$R$11)*50+50</f>
        <v>85</v>
      </c>
      <c r="T13" s="41">
        <v>92</v>
      </c>
      <c r="U13" s="41">
        <v>47</v>
      </c>
      <c r="V13" s="59">
        <f>(T13/$T$11*50+50)*0.5+(U13/$U$11*50+50)*0.5</f>
        <v>84.75</v>
      </c>
      <c r="W13" s="42">
        <f>(J13*0.3)+(M13*0.2)+(Q13*0.15)+(S13*0.05)+(V13*0.3)</f>
        <v>89.521677787044752</v>
      </c>
      <c r="X13" s="42">
        <f>VLOOKUP(W13,'Grade Range'!$A$2:$B$11,2)</f>
        <v>1.75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</v>
      </c>
      <c r="G14" s="136">
        <v>65</v>
      </c>
      <c r="H14" s="136">
        <v>111</v>
      </c>
      <c r="I14" s="136">
        <v>172</v>
      </c>
      <c r="J14" s="50">
        <f t="shared" ref="J14:J54" si="2">SUM(G14:I14)/SUM($G$11:$I$11)*50+50</f>
        <v>89.545454545454547</v>
      </c>
      <c r="K14" s="4">
        <v>47</v>
      </c>
      <c r="L14" s="4">
        <v>48</v>
      </c>
      <c r="M14" s="52">
        <f t="shared" ref="M14:M54" si="3">SUM(K14:L14)/SUM($K$11:$L$11)*50+50</f>
        <v>89.583333333333329</v>
      </c>
      <c r="N14" s="39">
        <v>2</v>
      </c>
      <c r="O14" s="39">
        <v>4</v>
      </c>
      <c r="P14" s="39">
        <v>42</v>
      </c>
      <c r="Q14" s="55">
        <f t="shared" ref="Q14:Q53" si="4">SUM(N14:P14)/SUM($N$11:$P$11)*50+50</f>
        <v>72.018348623853214</v>
      </c>
      <c r="R14" s="40">
        <v>5</v>
      </c>
      <c r="S14" s="57">
        <f t="shared" ref="S14:S54" si="5">SUM(R14:R14)/SUM($R$11:$R$11)*50+50</f>
        <v>75</v>
      </c>
      <c r="T14" s="41">
        <v>94</v>
      </c>
      <c r="U14" s="41">
        <v>66</v>
      </c>
      <c r="V14" s="59">
        <f t="shared" ref="V14:V54" si="6">(T14/$T$11*50+50)*0.5+(U14/$U$11*50+50)*0.5</f>
        <v>90</v>
      </c>
      <c r="W14" s="42">
        <f t="shared" ref="W14:W54" si="7">(J14*0.3)+(M14*0.2)+(Q14*0.15)+(S14*0.05)+(V14*0.3)</f>
        <v>86.333055323881013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112</v>
      </c>
      <c r="H15" s="136">
        <v>119</v>
      </c>
      <c r="I15" s="136">
        <v>105</v>
      </c>
      <c r="J15" s="50">
        <f t="shared" si="2"/>
        <v>88.181818181818187</v>
      </c>
      <c r="K15" s="4">
        <v>50</v>
      </c>
      <c r="L15" s="4">
        <v>59</v>
      </c>
      <c r="M15" s="52">
        <f t="shared" si="3"/>
        <v>95.416666666666657</v>
      </c>
      <c r="N15" s="39">
        <v>2</v>
      </c>
      <c r="O15" s="39">
        <v>6</v>
      </c>
      <c r="P15" s="39">
        <v>59</v>
      </c>
      <c r="Q15" s="55">
        <f t="shared" si="4"/>
        <v>80.733944954128447</v>
      </c>
      <c r="R15" s="40">
        <v>3</v>
      </c>
      <c r="S15" s="57">
        <f t="shared" si="5"/>
        <v>65</v>
      </c>
      <c r="T15" s="41">
        <v>54</v>
      </c>
      <c r="U15" s="41">
        <v>69</v>
      </c>
      <c r="V15" s="59">
        <f t="shared" si="6"/>
        <v>80.75</v>
      </c>
      <c r="W15" s="42">
        <f t="shared" si="7"/>
        <v>85.122970530998046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2.5</v>
      </c>
      <c r="G16" s="136">
        <v>67</v>
      </c>
      <c r="H16" s="136">
        <v>88</v>
      </c>
      <c r="I16" s="136">
        <v>84</v>
      </c>
      <c r="J16" s="50">
        <f t="shared" si="2"/>
        <v>77.159090909090907</v>
      </c>
      <c r="K16" s="4">
        <v>40</v>
      </c>
      <c r="L16" s="4">
        <v>40</v>
      </c>
      <c r="M16" s="52">
        <f t="shared" si="3"/>
        <v>83.333333333333329</v>
      </c>
      <c r="N16" s="39">
        <v>2</v>
      </c>
      <c r="O16" s="39">
        <v>6</v>
      </c>
      <c r="P16" s="39">
        <v>84</v>
      </c>
      <c r="Q16" s="55">
        <f t="shared" si="4"/>
        <v>92.201834862385326</v>
      </c>
      <c r="R16" s="40">
        <v>4</v>
      </c>
      <c r="S16" s="57">
        <f t="shared" si="5"/>
        <v>70</v>
      </c>
      <c r="T16" s="41">
        <v>45</v>
      </c>
      <c r="U16" s="41">
        <v>68</v>
      </c>
      <c r="V16" s="59">
        <f t="shared" si="6"/>
        <v>78.25</v>
      </c>
      <c r="W16" s="42">
        <f t="shared" si="7"/>
        <v>80.619669168751727</v>
      </c>
      <c r="X16" s="42">
        <f>VLOOKUP(W16,'Grade Range'!$A$2:$B$11,2)</f>
        <v>2.5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70</v>
      </c>
      <c r="H17" s="136">
        <v>110</v>
      </c>
      <c r="I17" s="136">
        <v>148</v>
      </c>
      <c r="J17" s="50">
        <f t="shared" si="2"/>
        <v>87.27272727272728</v>
      </c>
      <c r="K17" s="4">
        <v>43</v>
      </c>
      <c r="L17" s="4">
        <v>45</v>
      </c>
      <c r="M17" s="52">
        <f t="shared" si="3"/>
        <v>86.666666666666657</v>
      </c>
      <c r="N17" s="39">
        <v>2</v>
      </c>
      <c r="O17" s="39">
        <v>6</v>
      </c>
      <c r="P17" s="39">
        <v>40</v>
      </c>
      <c r="Q17" s="55">
        <f t="shared" si="4"/>
        <v>72.018348623853214</v>
      </c>
      <c r="R17" s="40">
        <v>10</v>
      </c>
      <c r="S17" s="57">
        <f t="shared" si="5"/>
        <v>100</v>
      </c>
      <c r="T17" s="41">
        <v>68</v>
      </c>
      <c r="U17" s="41">
        <v>51</v>
      </c>
      <c r="V17" s="59">
        <f t="shared" si="6"/>
        <v>79.75</v>
      </c>
      <c r="W17" s="42">
        <f t="shared" si="7"/>
        <v>83.242903808729494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</v>
      </c>
      <c r="G18" s="136">
        <v>102</v>
      </c>
      <c r="H18" s="136">
        <v>63</v>
      </c>
      <c r="I18" s="136">
        <v>199</v>
      </c>
      <c r="J18" s="50">
        <f t="shared" si="2"/>
        <v>91.363636363636374</v>
      </c>
      <c r="K18" s="4">
        <v>44</v>
      </c>
      <c r="L18" s="4">
        <v>48</v>
      </c>
      <c r="M18" s="52">
        <f t="shared" si="3"/>
        <v>88.333333333333343</v>
      </c>
      <c r="N18" s="39">
        <v>2</v>
      </c>
      <c r="O18" s="39">
        <v>5</v>
      </c>
      <c r="P18" s="39">
        <v>91</v>
      </c>
      <c r="Q18" s="55">
        <f t="shared" si="4"/>
        <v>94.954128440366972</v>
      </c>
      <c r="R18" s="40">
        <v>9</v>
      </c>
      <c r="S18" s="57">
        <f t="shared" si="5"/>
        <v>95</v>
      </c>
      <c r="T18" s="41">
        <v>44</v>
      </c>
      <c r="U18" s="41">
        <v>45</v>
      </c>
      <c r="V18" s="59">
        <f t="shared" si="6"/>
        <v>72.25</v>
      </c>
      <c r="W18" s="42">
        <f t="shared" si="7"/>
        <v>85.743876841812622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2.25</v>
      </c>
      <c r="G19" s="136">
        <v>90</v>
      </c>
      <c r="H19" s="136">
        <v>65</v>
      </c>
      <c r="I19" s="136">
        <v>163</v>
      </c>
      <c r="J19" s="50">
        <f t="shared" si="2"/>
        <v>86.13636363636364</v>
      </c>
      <c r="K19" s="4">
        <v>60</v>
      </c>
      <c r="L19" s="4">
        <v>45</v>
      </c>
      <c r="M19" s="52">
        <f t="shared" si="3"/>
        <v>93.75</v>
      </c>
      <c r="N19" s="39">
        <v>2</v>
      </c>
      <c r="O19" s="39">
        <v>7</v>
      </c>
      <c r="P19" s="39">
        <v>53</v>
      </c>
      <c r="Q19" s="55">
        <f t="shared" si="4"/>
        <v>78.440366972477065</v>
      </c>
      <c r="R19" s="40">
        <v>10</v>
      </c>
      <c r="S19" s="57">
        <f t="shared" si="5"/>
        <v>100</v>
      </c>
      <c r="T19" s="41">
        <v>73</v>
      </c>
      <c r="U19" s="41">
        <v>40</v>
      </c>
      <c r="V19" s="59">
        <f t="shared" si="6"/>
        <v>78.25</v>
      </c>
      <c r="W19" s="42">
        <f t="shared" si="7"/>
        <v>84.831964136780655</v>
      </c>
      <c r="X19" s="42">
        <f>VLOOKUP(W19,'Grade Range'!$A$2:$B$11,2)</f>
        <v>2.25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101</v>
      </c>
      <c r="H20" s="136">
        <v>113</v>
      </c>
      <c r="I20" s="136">
        <v>152</v>
      </c>
      <c r="J20" s="50">
        <f t="shared" si="2"/>
        <v>91.590909090909093</v>
      </c>
      <c r="K20" s="4">
        <v>58</v>
      </c>
      <c r="L20" s="4">
        <v>50</v>
      </c>
      <c r="M20" s="52">
        <f t="shared" si="3"/>
        <v>95</v>
      </c>
      <c r="N20" s="39">
        <v>2</v>
      </c>
      <c r="O20" s="39">
        <v>6</v>
      </c>
      <c r="P20" s="39">
        <v>83</v>
      </c>
      <c r="Q20" s="55">
        <f t="shared" si="4"/>
        <v>91.743119266055047</v>
      </c>
      <c r="R20" s="40">
        <v>6</v>
      </c>
      <c r="S20" s="57">
        <f t="shared" si="5"/>
        <v>80</v>
      </c>
      <c r="T20" s="41">
        <v>80</v>
      </c>
      <c r="U20" s="41">
        <v>56</v>
      </c>
      <c r="V20" s="59">
        <f t="shared" si="6"/>
        <v>84</v>
      </c>
      <c r="W20" s="42">
        <f t="shared" si="7"/>
        <v>89.438740617180983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1.5</v>
      </c>
      <c r="G21" s="136">
        <v>91</v>
      </c>
      <c r="H21" s="136">
        <v>101</v>
      </c>
      <c r="I21" s="136">
        <v>198</v>
      </c>
      <c r="J21" s="50">
        <f t="shared" si="2"/>
        <v>94.318181818181813</v>
      </c>
      <c r="K21" s="4">
        <v>59</v>
      </c>
      <c r="L21" s="4">
        <v>60</v>
      </c>
      <c r="M21" s="52">
        <f t="shared" si="3"/>
        <v>99.583333333333343</v>
      </c>
      <c r="N21" s="39">
        <v>2</v>
      </c>
      <c r="O21" s="39">
        <v>6</v>
      </c>
      <c r="P21" s="39">
        <v>69</v>
      </c>
      <c r="Q21" s="55">
        <f t="shared" si="4"/>
        <v>85.321100917431195</v>
      </c>
      <c r="R21" s="40">
        <v>4</v>
      </c>
      <c r="S21" s="57">
        <f t="shared" si="5"/>
        <v>70</v>
      </c>
      <c r="T21" s="41">
        <v>96</v>
      </c>
      <c r="U21" s="41">
        <v>63</v>
      </c>
      <c r="V21" s="59">
        <f t="shared" si="6"/>
        <v>89.75</v>
      </c>
      <c r="W21" s="42">
        <f t="shared" si="7"/>
        <v>91.435286349735904</v>
      </c>
      <c r="X21" s="42">
        <f>VLOOKUP(W21,'Grade Range'!$A$2:$B$11,2)</f>
        <v>1.5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2.25</v>
      </c>
      <c r="G22" s="136">
        <v>116</v>
      </c>
      <c r="H22" s="136">
        <v>75</v>
      </c>
      <c r="I22" s="136">
        <v>90</v>
      </c>
      <c r="J22" s="50">
        <f t="shared" si="2"/>
        <v>81.931818181818187</v>
      </c>
      <c r="K22" s="4">
        <v>58</v>
      </c>
      <c r="L22" s="4">
        <v>55</v>
      </c>
      <c r="M22" s="52">
        <f t="shared" si="3"/>
        <v>97.083333333333343</v>
      </c>
      <c r="N22" s="39">
        <v>2</v>
      </c>
      <c r="O22" s="39">
        <v>7</v>
      </c>
      <c r="P22" s="39">
        <v>82</v>
      </c>
      <c r="Q22" s="55">
        <f t="shared" si="4"/>
        <v>91.743119266055047</v>
      </c>
      <c r="R22" s="40">
        <v>3</v>
      </c>
      <c r="S22" s="57">
        <f t="shared" si="5"/>
        <v>65</v>
      </c>
      <c r="T22" s="41">
        <v>40</v>
      </c>
      <c r="U22" s="41">
        <v>55</v>
      </c>
      <c r="V22" s="59">
        <f t="shared" si="6"/>
        <v>73.75</v>
      </c>
      <c r="W22" s="42">
        <f t="shared" si="7"/>
        <v>83.132680011120385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2.5</v>
      </c>
      <c r="G23" s="136">
        <v>73</v>
      </c>
      <c r="H23" s="136">
        <v>60</v>
      </c>
      <c r="I23" s="136">
        <v>107</v>
      </c>
      <c r="J23" s="50">
        <f t="shared" si="2"/>
        <v>77.272727272727266</v>
      </c>
      <c r="K23" s="4">
        <v>43</v>
      </c>
      <c r="L23" s="4">
        <v>44</v>
      </c>
      <c r="M23" s="52">
        <f t="shared" si="3"/>
        <v>86.25</v>
      </c>
      <c r="N23" s="39">
        <v>2</v>
      </c>
      <c r="O23" s="39">
        <v>6</v>
      </c>
      <c r="P23" s="39">
        <v>58</v>
      </c>
      <c r="Q23" s="55">
        <f t="shared" si="4"/>
        <v>80.275229357798167</v>
      </c>
      <c r="R23" s="40">
        <v>4</v>
      </c>
      <c r="S23" s="57">
        <f t="shared" si="5"/>
        <v>70</v>
      </c>
      <c r="T23" s="41">
        <v>67</v>
      </c>
      <c r="U23" s="41">
        <v>72</v>
      </c>
      <c r="V23" s="59">
        <f t="shared" si="6"/>
        <v>84.75</v>
      </c>
      <c r="W23" s="42">
        <f t="shared" si="7"/>
        <v>81.398102585487905</v>
      </c>
      <c r="X23" s="42">
        <f>VLOOKUP(W23,'Grade Range'!$A$2:$B$11,2)</f>
        <v>2.5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</v>
      </c>
      <c r="G24" s="136">
        <v>110</v>
      </c>
      <c r="H24" s="136">
        <v>98</v>
      </c>
      <c r="I24" s="136">
        <v>121</v>
      </c>
      <c r="J24" s="50">
        <f t="shared" si="2"/>
        <v>87.386363636363626</v>
      </c>
      <c r="K24" s="4">
        <v>58</v>
      </c>
      <c r="L24" s="4">
        <v>55</v>
      </c>
      <c r="M24" s="52">
        <f t="shared" si="3"/>
        <v>97.083333333333343</v>
      </c>
      <c r="N24" s="39">
        <v>2</v>
      </c>
      <c r="O24" s="39">
        <v>6</v>
      </c>
      <c r="P24" s="39">
        <v>54</v>
      </c>
      <c r="Q24" s="55">
        <f t="shared" si="4"/>
        <v>78.440366972477065</v>
      </c>
      <c r="R24" s="40">
        <v>5</v>
      </c>
      <c r="S24" s="57">
        <f t="shared" si="5"/>
        <v>75</v>
      </c>
      <c r="T24" s="41">
        <v>85</v>
      </c>
      <c r="U24" s="41">
        <v>42</v>
      </c>
      <c r="V24" s="59">
        <f t="shared" si="6"/>
        <v>81.75</v>
      </c>
      <c r="W24" s="42">
        <f t="shared" si="7"/>
        <v>85.67363080344731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56</v>
      </c>
      <c r="H25" s="136">
        <v>97</v>
      </c>
      <c r="I25" s="136">
        <v>197</v>
      </c>
      <c r="J25" s="50">
        <f t="shared" si="2"/>
        <v>89.77272727272728</v>
      </c>
      <c r="K25" s="4">
        <v>50</v>
      </c>
      <c r="L25" s="4">
        <v>59</v>
      </c>
      <c r="M25" s="52">
        <f t="shared" si="3"/>
        <v>95.416666666666657</v>
      </c>
      <c r="N25" s="39">
        <v>2</v>
      </c>
      <c r="O25" s="39">
        <v>7</v>
      </c>
      <c r="P25" s="39">
        <v>43</v>
      </c>
      <c r="Q25" s="55">
        <f t="shared" si="4"/>
        <v>73.853211009174316</v>
      </c>
      <c r="R25" s="40">
        <v>6</v>
      </c>
      <c r="S25" s="57">
        <f t="shared" si="5"/>
        <v>80</v>
      </c>
      <c r="T25" s="41">
        <v>69</v>
      </c>
      <c r="U25" s="41">
        <v>83</v>
      </c>
      <c r="V25" s="59">
        <f t="shared" si="6"/>
        <v>88</v>
      </c>
      <c r="W25" s="42">
        <f t="shared" si="7"/>
        <v>87.493133166527656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52</v>
      </c>
      <c r="H26" s="136">
        <v>83</v>
      </c>
      <c r="I26" s="136">
        <v>99</v>
      </c>
      <c r="J26" s="50">
        <f t="shared" si="2"/>
        <v>76.590909090909093</v>
      </c>
      <c r="K26" s="4">
        <v>49</v>
      </c>
      <c r="L26" s="4">
        <v>45</v>
      </c>
      <c r="M26" s="52">
        <f t="shared" si="3"/>
        <v>89.166666666666657</v>
      </c>
      <c r="N26" s="39">
        <v>2</v>
      </c>
      <c r="O26" s="39">
        <v>6</v>
      </c>
      <c r="P26" s="39">
        <v>88</v>
      </c>
      <c r="Q26" s="55">
        <f t="shared" si="4"/>
        <v>94.036697247706428</v>
      </c>
      <c r="R26" s="40">
        <v>3</v>
      </c>
      <c r="S26" s="57">
        <f t="shared" si="5"/>
        <v>65</v>
      </c>
      <c r="T26" s="41">
        <v>51</v>
      </c>
      <c r="U26" s="41">
        <v>58</v>
      </c>
      <c r="V26" s="59">
        <f t="shared" si="6"/>
        <v>77.25</v>
      </c>
      <c r="W26" s="42">
        <f t="shared" si="7"/>
        <v>81.341110647762022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54</v>
      </c>
      <c r="H27" s="136">
        <v>116</v>
      </c>
      <c r="I27" s="136">
        <v>181</v>
      </c>
      <c r="J27" s="50">
        <f t="shared" si="2"/>
        <v>89.886363636363626</v>
      </c>
      <c r="K27" s="4">
        <v>45</v>
      </c>
      <c r="L27" s="4">
        <v>40</v>
      </c>
      <c r="M27" s="52">
        <f t="shared" si="3"/>
        <v>85.416666666666671</v>
      </c>
      <c r="N27" s="39">
        <v>2</v>
      </c>
      <c r="O27" s="39">
        <v>6</v>
      </c>
      <c r="P27" s="39">
        <v>51</v>
      </c>
      <c r="Q27" s="55">
        <f t="shared" si="4"/>
        <v>77.064220183486242</v>
      </c>
      <c r="R27" s="40">
        <v>5</v>
      </c>
      <c r="S27" s="57">
        <f t="shared" si="5"/>
        <v>75</v>
      </c>
      <c r="T27" s="41">
        <v>81</v>
      </c>
      <c r="U27" s="41">
        <v>93</v>
      </c>
      <c r="V27" s="59">
        <f t="shared" si="6"/>
        <v>93.5</v>
      </c>
      <c r="W27" s="42">
        <f t="shared" si="7"/>
        <v>87.408875451765354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2.25</v>
      </c>
      <c r="G28" s="136">
        <v>49</v>
      </c>
      <c r="H28" s="136">
        <v>74</v>
      </c>
      <c r="I28" s="136">
        <v>123</v>
      </c>
      <c r="J28" s="50">
        <f t="shared" si="2"/>
        <v>77.954545454545453</v>
      </c>
      <c r="K28" s="4">
        <v>48</v>
      </c>
      <c r="L28" s="4">
        <v>60</v>
      </c>
      <c r="M28" s="52">
        <f t="shared" si="3"/>
        <v>95</v>
      </c>
      <c r="N28" s="39">
        <v>2</v>
      </c>
      <c r="O28" s="39">
        <v>6</v>
      </c>
      <c r="P28" s="39">
        <v>50</v>
      </c>
      <c r="Q28" s="55">
        <f t="shared" si="4"/>
        <v>76.605504587155963</v>
      </c>
      <c r="R28" s="40">
        <v>7</v>
      </c>
      <c r="S28" s="57">
        <f t="shared" si="5"/>
        <v>85</v>
      </c>
      <c r="T28" s="41">
        <v>63</v>
      </c>
      <c r="U28" s="41">
        <v>91</v>
      </c>
      <c r="V28" s="59">
        <f t="shared" si="6"/>
        <v>88.5</v>
      </c>
      <c r="W28" s="42">
        <f t="shared" si="7"/>
        <v>84.677189324437037</v>
      </c>
      <c r="X28" s="42">
        <f>VLOOKUP(W28,'Grade Range'!$A$2:$B$11,2)</f>
        <v>2.25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92</v>
      </c>
      <c r="H29" s="136">
        <v>68</v>
      </c>
      <c r="I29" s="136">
        <v>195</v>
      </c>
      <c r="J29" s="50">
        <f t="shared" si="2"/>
        <v>90.340909090909093</v>
      </c>
      <c r="K29" s="4">
        <v>47</v>
      </c>
      <c r="L29" s="4">
        <v>49</v>
      </c>
      <c r="M29" s="52">
        <f t="shared" si="3"/>
        <v>90</v>
      </c>
      <c r="N29" s="39">
        <v>2</v>
      </c>
      <c r="O29" s="39">
        <v>5</v>
      </c>
      <c r="P29" s="39">
        <v>45</v>
      </c>
      <c r="Q29" s="55">
        <f t="shared" si="4"/>
        <v>73.853211009174316</v>
      </c>
      <c r="R29" s="40">
        <v>9</v>
      </c>
      <c r="S29" s="57">
        <f t="shared" si="5"/>
        <v>95</v>
      </c>
      <c r="T29" s="41">
        <v>58</v>
      </c>
      <c r="U29" s="41">
        <v>79</v>
      </c>
      <c r="V29" s="59">
        <f t="shared" si="6"/>
        <v>84.25</v>
      </c>
      <c r="W29" s="42">
        <f t="shared" si="7"/>
        <v>86.205254378648874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1.75</v>
      </c>
      <c r="G30" s="136">
        <v>80</v>
      </c>
      <c r="H30" s="136">
        <v>102</v>
      </c>
      <c r="I30" s="136">
        <v>114</v>
      </c>
      <c r="J30" s="50">
        <f t="shared" si="2"/>
        <v>83.636363636363626</v>
      </c>
      <c r="K30" s="4">
        <v>54</v>
      </c>
      <c r="L30" s="4">
        <v>50</v>
      </c>
      <c r="M30" s="52">
        <f t="shared" si="3"/>
        <v>93.333333333333343</v>
      </c>
      <c r="N30" s="39">
        <v>2</v>
      </c>
      <c r="O30" s="39">
        <v>4</v>
      </c>
      <c r="P30" s="39">
        <v>94</v>
      </c>
      <c r="Q30" s="55">
        <f t="shared" si="4"/>
        <v>95.871559633027516</v>
      </c>
      <c r="R30" s="40">
        <v>5</v>
      </c>
      <c r="S30" s="57">
        <f t="shared" si="5"/>
        <v>75</v>
      </c>
      <c r="T30" s="41">
        <v>71</v>
      </c>
      <c r="U30" s="41">
        <v>80</v>
      </c>
      <c r="V30" s="59">
        <f t="shared" si="6"/>
        <v>87.75</v>
      </c>
      <c r="W30" s="42">
        <f t="shared" si="7"/>
        <v>88.213309702529884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</v>
      </c>
      <c r="G31" s="136">
        <v>64</v>
      </c>
      <c r="H31" s="136">
        <v>84</v>
      </c>
      <c r="I31" s="136">
        <v>88</v>
      </c>
      <c r="J31" s="50">
        <f t="shared" si="2"/>
        <v>76.818181818181813</v>
      </c>
      <c r="K31" s="4">
        <v>54</v>
      </c>
      <c r="L31" s="4">
        <v>44</v>
      </c>
      <c r="M31" s="52">
        <f t="shared" si="3"/>
        <v>90.833333333333343</v>
      </c>
      <c r="N31" s="39">
        <v>2</v>
      </c>
      <c r="O31" s="39">
        <v>4</v>
      </c>
      <c r="P31" s="39">
        <v>98</v>
      </c>
      <c r="Q31" s="55">
        <f t="shared" si="4"/>
        <v>97.706422018348633</v>
      </c>
      <c r="R31" s="40">
        <v>4</v>
      </c>
      <c r="S31" s="57">
        <f t="shared" si="5"/>
        <v>70</v>
      </c>
      <c r="T31" s="41">
        <v>78</v>
      </c>
      <c r="U31" s="41">
        <v>94</v>
      </c>
      <c r="V31" s="59">
        <f t="shared" si="6"/>
        <v>93</v>
      </c>
      <c r="W31" s="42">
        <f t="shared" si="7"/>
        <v>87.268084514873493</v>
      </c>
      <c r="X31" s="42">
        <f>VLOOKUP(W31,'Grade Range'!$A$2:$B$11,2)</f>
        <v>2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43</v>
      </c>
      <c r="H32" s="136">
        <v>100</v>
      </c>
      <c r="I32" s="136">
        <v>80</v>
      </c>
      <c r="J32" s="50">
        <f t="shared" si="2"/>
        <v>75.340909090909093</v>
      </c>
      <c r="K32" s="4">
        <v>56</v>
      </c>
      <c r="L32" s="4">
        <v>41</v>
      </c>
      <c r="M32" s="52">
        <f t="shared" si="3"/>
        <v>90.416666666666657</v>
      </c>
      <c r="N32" s="39">
        <v>2</v>
      </c>
      <c r="O32" s="39">
        <v>6</v>
      </c>
      <c r="P32" s="39">
        <v>60</v>
      </c>
      <c r="Q32" s="55">
        <f t="shared" si="4"/>
        <v>81.192660550458726</v>
      </c>
      <c r="R32" s="40">
        <v>6</v>
      </c>
      <c r="S32" s="57">
        <f t="shared" si="5"/>
        <v>80</v>
      </c>
      <c r="T32" s="41">
        <v>76</v>
      </c>
      <c r="U32" s="41">
        <v>70</v>
      </c>
      <c r="V32" s="59">
        <f t="shared" si="6"/>
        <v>86.5</v>
      </c>
      <c r="W32" s="42">
        <f t="shared" si="7"/>
        <v>82.81450514317487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2.25</v>
      </c>
      <c r="G33" s="136">
        <v>119</v>
      </c>
      <c r="H33" s="136">
        <v>117</v>
      </c>
      <c r="I33" s="136">
        <v>85</v>
      </c>
      <c r="J33" s="50">
        <f t="shared" si="2"/>
        <v>86.47727272727272</v>
      </c>
      <c r="K33" s="4">
        <v>51</v>
      </c>
      <c r="L33" s="4">
        <v>48</v>
      </c>
      <c r="M33" s="52">
        <f t="shared" si="3"/>
        <v>91.25</v>
      </c>
      <c r="N33" s="39">
        <v>2</v>
      </c>
      <c r="O33" s="39">
        <v>6</v>
      </c>
      <c r="P33" s="39">
        <v>52</v>
      </c>
      <c r="Q33" s="55">
        <f t="shared" si="4"/>
        <v>77.522935779816521</v>
      </c>
      <c r="R33" s="40">
        <v>3</v>
      </c>
      <c r="S33" s="57">
        <f t="shared" si="5"/>
        <v>65</v>
      </c>
      <c r="T33" s="41">
        <v>62</v>
      </c>
      <c r="U33" s="41">
        <v>81</v>
      </c>
      <c r="V33" s="59">
        <f t="shared" si="6"/>
        <v>85.75</v>
      </c>
      <c r="W33" s="42">
        <f t="shared" si="7"/>
        <v>84.796622185154291</v>
      </c>
      <c r="X33" s="42">
        <f>VLOOKUP(W33,'Grade Range'!$A$2:$B$11,2)</f>
        <v>2.25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79</v>
      </c>
      <c r="H34" s="136">
        <v>96</v>
      </c>
      <c r="I34" s="136">
        <v>75</v>
      </c>
      <c r="J34" s="50">
        <f t="shared" si="2"/>
        <v>78.409090909090907</v>
      </c>
      <c r="K34" s="4">
        <v>52</v>
      </c>
      <c r="L34" s="4">
        <v>43</v>
      </c>
      <c r="M34" s="52">
        <f t="shared" si="3"/>
        <v>89.583333333333329</v>
      </c>
      <c r="N34" s="39">
        <v>2</v>
      </c>
      <c r="O34" s="39">
        <v>5</v>
      </c>
      <c r="P34" s="39">
        <v>62</v>
      </c>
      <c r="Q34" s="55">
        <f t="shared" si="4"/>
        <v>81.651376146788991</v>
      </c>
      <c r="R34" s="40">
        <v>10</v>
      </c>
      <c r="S34" s="57">
        <f t="shared" si="5"/>
        <v>100</v>
      </c>
      <c r="T34" s="41">
        <v>90</v>
      </c>
      <c r="U34" s="41">
        <v>67</v>
      </c>
      <c r="V34" s="59">
        <f t="shared" si="6"/>
        <v>89.25</v>
      </c>
      <c r="W34" s="42">
        <f t="shared" si="7"/>
        <v>85.462100361412283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88</v>
      </c>
      <c r="H35" s="136">
        <v>66</v>
      </c>
      <c r="I35" s="136">
        <v>118</v>
      </c>
      <c r="J35" s="50">
        <f t="shared" si="2"/>
        <v>80.909090909090907</v>
      </c>
      <c r="K35" s="4">
        <v>60</v>
      </c>
      <c r="L35" s="4">
        <v>60</v>
      </c>
      <c r="M35" s="52">
        <f t="shared" si="3"/>
        <v>100</v>
      </c>
      <c r="N35" s="39">
        <v>2</v>
      </c>
      <c r="O35" s="39">
        <v>6</v>
      </c>
      <c r="P35" s="39">
        <v>41</v>
      </c>
      <c r="Q35" s="55">
        <f t="shared" si="4"/>
        <v>72.477064220183479</v>
      </c>
      <c r="R35" s="40">
        <v>3</v>
      </c>
      <c r="S35" s="57">
        <f t="shared" si="5"/>
        <v>65</v>
      </c>
      <c r="T35" s="41">
        <v>66</v>
      </c>
      <c r="U35" s="41">
        <v>57</v>
      </c>
      <c r="V35" s="59">
        <f t="shared" si="6"/>
        <v>80.75</v>
      </c>
      <c r="W35" s="42">
        <f t="shared" si="7"/>
        <v>82.619286905754791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59</v>
      </c>
      <c r="H36" s="136">
        <v>94</v>
      </c>
      <c r="I36" s="136">
        <v>161</v>
      </c>
      <c r="J36" s="50">
        <f t="shared" si="2"/>
        <v>85.681818181818187</v>
      </c>
      <c r="K36" s="4">
        <v>54</v>
      </c>
      <c r="L36" s="4">
        <v>40</v>
      </c>
      <c r="M36" s="52">
        <f t="shared" si="3"/>
        <v>89.166666666666657</v>
      </c>
      <c r="N36" s="39">
        <v>2</v>
      </c>
      <c r="O36" s="39">
        <v>4</v>
      </c>
      <c r="P36" s="39">
        <v>61</v>
      </c>
      <c r="Q36" s="55">
        <f t="shared" si="4"/>
        <v>80.733944954128447</v>
      </c>
      <c r="R36" s="40">
        <v>4</v>
      </c>
      <c r="S36" s="57">
        <f t="shared" si="5"/>
        <v>70</v>
      </c>
      <c r="T36" s="41">
        <v>65</v>
      </c>
      <c r="U36" s="41">
        <v>89</v>
      </c>
      <c r="V36" s="59">
        <f t="shared" si="6"/>
        <v>88.5</v>
      </c>
      <c r="W36" s="42">
        <f t="shared" si="7"/>
        <v>85.697970530998049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1.5</v>
      </c>
      <c r="G37" s="136">
        <v>94</v>
      </c>
      <c r="H37" s="136">
        <v>91</v>
      </c>
      <c r="I37" s="136">
        <v>100</v>
      </c>
      <c r="J37" s="50">
        <f t="shared" si="2"/>
        <v>82.386363636363626</v>
      </c>
      <c r="K37" s="4">
        <v>50</v>
      </c>
      <c r="L37" s="4">
        <v>50</v>
      </c>
      <c r="M37" s="52">
        <f t="shared" si="3"/>
        <v>91.666666666666671</v>
      </c>
      <c r="N37" s="39">
        <v>2</v>
      </c>
      <c r="O37" s="39">
        <v>7</v>
      </c>
      <c r="P37" s="39">
        <v>99</v>
      </c>
      <c r="Q37" s="55">
        <f t="shared" si="4"/>
        <v>99.541284403669721</v>
      </c>
      <c r="R37" s="40">
        <v>8</v>
      </c>
      <c r="S37" s="57">
        <f t="shared" si="5"/>
        <v>90</v>
      </c>
      <c r="T37" s="41">
        <v>98</v>
      </c>
      <c r="U37" s="41">
        <v>100</v>
      </c>
      <c r="V37" s="59">
        <f t="shared" si="6"/>
        <v>99.5</v>
      </c>
      <c r="W37" s="42">
        <f t="shared" si="7"/>
        <v>92.330435084792882</v>
      </c>
      <c r="X37" s="42">
        <f>VLOOKUP(W37,'Grade Range'!$A$2:$B$11,2)</f>
        <v>1.5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100</v>
      </c>
      <c r="H38" s="136">
        <v>73</v>
      </c>
      <c r="I38" s="136">
        <v>72</v>
      </c>
      <c r="J38" s="50">
        <f t="shared" si="2"/>
        <v>77.840909090909093</v>
      </c>
      <c r="K38" s="4">
        <v>49</v>
      </c>
      <c r="L38" s="4">
        <v>53</v>
      </c>
      <c r="M38" s="52">
        <f t="shared" si="3"/>
        <v>92.5</v>
      </c>
      <c r="N38" s="39">
        <v>2</v>
      </c>
      <c r="O38" s="39">
        <v>6</v>
      </c>
      <c r="P38" s="39">
        <v>79</v>
      </c>
      <c r="Q38" s="55">
        <f t="shared" si="4"/>
        <v>89.908256880733944</v>
      </c>
      <c r="R38" s="40">
        <v>3</v>
      </c>
      <c r="S38" s="57">
        <f t="shared" si="5"/>
        <v>65</v>
      </c>
      <c r="T38" s="41">
        <v>55</v>
      </c>
      <c r="U38" s="41">
        <v>62</v>
      </c>
      <c r="V38" s="59">
        <f t="shared" si="6"/>
        <v>79.25</v>
      </c>
      <c r="W38" s="42">
        <f t="shared" si="7"/>
        <v>82.363511259382818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98</v>
      </c>
      <c r="H39" s="136">
        <v>114</v>
      </c>
      <c r="I39" s="136">
        <v>137</v>
      </c>
      <c r="J39" s="50">
        <f t="shared" si="2"/>
        <v>89.659090909090907</v>
      </c>
      <c r="K39" s="4">
        <v>43</v>
      </c>
      <c r="L39" s="4">
        <v>41</v>
      </c>
      <c r="M39" s="52">
        <f t="shared" si="3"/>
        <v>85</v>
      </c>
      <c r="N39" s="39">
        <v>2</v>
      </c>
      <c r="O39" s="39">
        <v>5</v>
      </c>
      <c r="P39" s="39">
        <v>73</v>
      </c>
      <c r="Q39" s="55">
        <f t="shared" si="4"/>
        <v>86.697247706422019</v>
      </c>
      <c r="R39" s="40">
        <v>10</v>
      </c>
      <c r="S39" s="57">
        <f t="shared" si="5"/>
        <v>100</v>
      </c>
      <c r="T39" s="41">
        <v>49</v>
      </c>
      <c r="U39" s="41">
        <v>71</v>
      </c>
      <c r="V39" s="59">
        <f t="shared" si="6"/>
        <v>80</v>
      </c>
      <c r="W39" s="42">
        <f t="shared" si="7"/>
        <v>85.902314428690573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</v>
      </c>
      <c r="G40" s="136">
        <v>53</v>
      </c>
      <c r="H40" s="136">
        <v>104</v>
      </c>
      <c r="I40" s="136">
        <v>190</v>
      </c>
      <c r="J40" s="50">
        <f t="shared" si="2"/>
        <v>89.431818181818187</v>
      </c>
      <c r="K40" s="4">
        <v>46</v>
      </c>
      <c r="L40" s="4">
        <v>57</v>
      </c>
      <c r="M40" s="52">
        <f t="shared" si="3"/>
        <v>92.916666666666657</v>
      </c>
      <c r="N40" s="39">
        <v>2</v>
      </c>
      <c r="O40" s="39">
        <v>6</v>
      </c>
      <c r="P40" s="39">
        <v>76</v>
      </c>
      <c r="Q40" s="55">
        <f t="shared" si="4"/>
        <v>88.532110091743121</v>
      </c>
      <c r="R40" s="40">
        <v>10</v>
      </c>
      <c r="S40" s="57">
        <f t="shared" si="5"/>
        <v>100</v>
      </c>
      <c r="T40" s="41">
        <v>48</v>
      </c>
      <c r="U40" s="41">
        <v>50</v>
      </c>
      <c r="V40" s="59">
        <f t="shared" si="6"/>
        <v>74.5</v>
      </c>
      <c r="W40" s="42">
        <f t="shared" si="7"/>
        <v>86.042695301640251</v>
      </c>
      <c r="X40" s="42">
        <f>VLOOKUP(W40,'Grade Range'!$A$2:$B$11,2)</f>
        <v>2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105</v>
      </c>
      <c r="H41" s="136">
        <v>90</v>
      </c>
      <c r="I41" s="136">
        <v>141</v>
      </c>
      <c r="J41" s="50">
        <f t="shared" si="2"/>
        <v>88.181818181818187</v>
      </c>
      <c r="K41" s="4">
        <v>56</v>
      </c>
      <c r="L41" s="4">
        <v>55</v>
      </c>
      <c r="M41" s="52">
        <f t="shared" si="3"/>
        <v>96.25</v>
      </c>
      <c r="N41" s="39">
        <v>2</v>
      </c>
      <c r="O41" s="39">
        <v>5</v>
      </c>
      <c r="P41" s="39">
        <v>49</v>
      </c>
      <c r="Q41" s="55">
        <f t="shared" si="4"/>
        <v>75.688073394495419</v>
      </c>
      <c r="R41" s="40">
        <v>8</v>
      </c>
      <c r="S41" s="57">
        <f t="shared" si="5"/>
        <v>90</v>
      </c>
      <c r="T41" s="41">
        <v>77</v>
      </c>
      <c r="U41" s="41">
        <v>98</v>
      </c>
      <c r="V41" s="59">
        <f t="shared" si="6"/>
        <v>93.75</v>
      </c>
      <c r="W41" s="42">
        <f t="shared" si="7"/>
        <v>89.68275646371977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86</v>
      </c>
      <c r="H42" s="136">
        <v>108</v>
      </c>
      <c r="I42" s="136">
        <v>67</v>
      </c>
      <c r="J42" s="50">
        <f t="shared" si="2"/>
        <v>79.659090909090907</v>
      </c>
      <c r="K42" s="4">
        <v>55</v>
      </c>
      <c r="L42" s="4">
        <v>51</v>
      </c>
      <c r="M42" s="52">
        <f t="shared" si="3"/>
        <v>94.166666666666657</v>
      </c>
      <c r="N42" s="39">
        <v>2</v>
      </c>
      <c r="O42" s="39">
        <v>5</v>
      </c>
      <c r="P42" s="39">
        <v>67</v>
      </c>
      <c r="Q42" s="55">
        <f t="shared" si="4"/>
        <v>83.944954128440372</v>
      </c>
      <c r="R42" s="40">
        <v>5</v>
      </c>
      <c r="S42" s="57">
        <f t="shared" si="5"/>
        <v>75</v>
      </c>
      <c r="T42" s="41">
        <v>72</v>
      </c>
      <c r="U42" s="41">
        <v>54</v>
      </c>
      <c r="V42" s="59">
        <f t="shared" si="6"/>
        <v>81.5</v>
      </c>
      <c r="W42" s="42">
        <f t="shared" si="7"/>
        <v>83.522803725326654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2.25</v>
      </c>
      <c r="G43" s="136">
        <v>55</v>
      </c>
      <c r="H43" s="136">
        <v>61</v>
      </c>
      <c r="I43" s="136">
        <v>134</v>
      </c>
      <c r="J43" s="50">
        <f t="shared" si="2"/>
        <v>78.409090909090907</v>
      </c>
      <c r="K43" s="4">
        <v>59</v>
      </c>
      <c r="L43" s="4">
        <v>48</v>
      </c>
      <c r="M43" s="52">
        <f t="shared" si="3"/>
        <v>94.583333333333343</v>
      </c>
      <c r="N43" s="39">
        <v>2</v>
      </c>
      <c r="O43" s="39">
        <v>4</v>
      </c>
      <c r="P43" s="39">
        <v>92</v>
      </c>
      <c r="Q43" s="55">
        <f t="shared" si="4"/>
        <v>94.954128440366972</v>
      </c>
      <c r="R43" s="40">
        <v>3</v>
      </c>
      <c r="S43" s="57">
        <f t="shared" si="5"/>
        <v>65</v>
      </c>
      <c r="T43" s="41">
        <v>42</v>
      </c>
      <c r="U43" s="41">
        <v>61</v>
      </c>
      <c r="V43" s="59">
        <f t="shared" si="6"/>
        <v>75.75</v>
      </c>
      <c r="W43" s="42">
        <f t="shared" si="7"/>
        <v>82.657513205448979</v>
      </c>
      <c r="X43" s="42">
        <f>VLOOKUP(W43,'Grade Range'!$A$2:$B$11,2)</f>
        <v>2.25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1.75</v>
      </c>
      <c r="G44" s="136">
        <v>58</v>
      </c>
      <c r="H44" s="136">
        <v>99</v>
      </c>
      <c r="I44" s="136">
        <v>138</v>
      </c>
      <c r="J44" s="50">
        <f t="shared" si="2"/>
        <v>83.52272727272728</v>
      </c>
      <c r="K44" s="4">
        <v>48</v>
      </c>
      <c r="L44" s="4">
        <v>49</v>
      </c>
      <c r="M44" s="52">
        <f t="shared" si="3"/>
        <v>90.416666666666657</v>
      </c>
      <c r="N44" s="39">
        <v>2</v>
      </c>
      <c r="O44" s="39">
        <v>7</v>
      </c>
      <c r="P44" s="39">
        <v>85</v>
      </c>
      <c r="Q44" s="55">
        <f t="shared" si="4"/>
        <v>93.11926605504587</v>
      </c>
      <c r="R44" s="40">
        <v>9</v>
      </c>
      <c r="S44" s="57">
        <f t="shared" si="5"/>
        <v>95</v>
      </c>
      <c r="T44" s="41">
        <v>100</v>
      </c>
      <c r="U44" s="41">
        <v>52</v>
      </c>
      <c r="V44" s="59">
        <f t="shared" si="6"/>
        <v>88</v>
      </c>
      <c r="W44" s="42">
        <f t="shared" si="7"/>
        <v>88.2580414234084</v>
      </c>
      <c r="X44" s="42">
        <f>VLOOKUP(W44,'Grade Range'!$A$2:$B$11,2)</f>
        <v>1.75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96</v>
      </c>
      <c r="H45" s="136">
        <v>64</v>
      </c>
      <c r="I45" s="136">
        <v>94</v>
      </c>
      <c r="J45" s="50">
        <f t="shared" si="2"/>
        <v>78.86363636363636</v>
      </c>
      <c r="K45" s="4">
        <v>47</v>
      </c>
      <c r="L45" s="4">
        <v>58</v>
      </c>
      <c r="M45" s="52">
        <f t="shared" si="3"/>
        <v>93.75</v>
      </c>
      <c r="N45" s="39">
        <v>2</v>
      </c>
      <c r="O45" s="39">
        <v>6</v>
      </c>
      <c r="P45" s="39">
        <v>96</v>
      </c>
      <c r="Q45" s="55">
        <f t="shared" si="4"/>
        <v>97.706422018348633</v>
      </c>
      <c r="R45" s="40">
        <v>4</v>
      </c>
      <c r="S45" s="57">
        <f t="shared" si="5"/>
        <v>70</v>
      </c>
      <c r="T45" s="41">
        <v>89</v>
      </c>
      <c r="U45" s="41">
        <v>41</v>
      </c>
      <c r="V45" s="59">
        <f t="shared" si="6"/>
        <v>82.5</v>
      </c>
      <c r="W45" s="42">
        <f t="shared" si="7"/>
        <v>85.315054211843204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1.75</v>
      </c>
      <c r="G46" s="136">
        <v>109</v>
      </c>
      <c r="H46" s="136">
        <v>70</v>
      </c>
      <c r="I46" s="136">
        <v>142</v>
      </c>
      <c r="J46" s="50">
        <f t="shared" si="2"/>
        <v>86.47727272727272</v>
      </c>
      <c r="K46" s="4">
        <v>51</v>
      </c>
      <c r="L46" s="4">
        <v>45</v>
      </c>
      <c r="M46" s="52">
        <f t="shared" si="3"/>
        <v>90</v>
      </c>
      <c r="N46" s="39">
        <v>2</v>
      </c>
      <c r="O46" s="39">
        <v>6</v>
      </c>
      <c r="P46" s="39">
        <v>100</v>
      </c>
      <c r="Q46" s="55">
        <f t="shared" si="4"/>
        <v>99.541284403669721</v>
      </c>
      <c r="R46" s="40">
        <v>7</v>
      </c>
      <c r="S46" s="57">
        <f t="shared" si="5"/>
        <v>85</v>
      </c>
      <c r="T46" s="41">
        <v>97</v>
      </c>
      <c r="U46" s="41">
        <v>53</v>
      </c>
      <c r="V46" s="59">
        <f t="shared" si="6"/>
        <v>87.5</v>
      </c>
      <c r="W46" s="42">
        <f t="shared" si="7"/>
        <v>89.374374478732278</v>
      </c>
      <c r="X46" s="42">
        <f>VLOOKUP(W46,'Grade Range'!$A$2:$B$11,2)</f>
        <v>1.75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1.75</v>
      </c>
      <c r="G47" s="140">
        <v>108</v>
      </c>
      <c r="H47" s="140">
        <v>76</v>
      </c>
      <c r="I47" s="140">
        <v>119</v>
      </c>
      <c r="J47" s="141">
        <f t="shared" si="2"/>
        <v>84.431818181818187</v>
      </c>
      <c r="K47" s="142">
        <v>50</v>
      </c>
      <c r="L47" s="142">
        <v>44</v>
      </c>
      <c r="M47" s="143">
        <f t="shared" si="3"/>
        <v>89.166666666666657</v>
      </c>
      <c r="N47" s="144">
        <v>2</v>
      </c>
      <c r="O47" s="144">
        <v>6</v>
      </c>
      <c r="P47" s="144">
        <v>64</v>
      </c>
      <c r="Q47" s="145">
        <f t="shared" si="4"/>
        <v>83.027522935779814</v>
      </c>
      <c r="R47" s="146">
        <v>8</v>
      </c>
      <c r="S47" s="147">
        <f t="shared" si="5"/>
        <v>90</v>
      </c>
      <c r="T47" s="148">
        <v>91</v>
      </c>
      <c r="U47" s="148">
        <v>95</v>
      </c>
      <c r="V47" s="149">
        <f t="shared" si="6"/>
        <v>96.5</v>
      </c>
      <c r="W47" s="150">
        <f t="shared" si="7"/>
        <v>89.067007228245757</v>
      </c>
      <c r="X47" s="150">
        <f>VLOOKUP(W47,'Grade Range'!$A$2:$B$11,2)</f>
        <v>1.75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2.25</v>
      </c>
      <c r="G48" s="167">
        <v>95</v>
      </c>
      <c r="H48" s="167">
        <v>105</v>
      </c>
      <c r="I48" s="167">
        <v>117</v>
      </c>
      <c r="J48" s="154">
        <f t="shared" si="2"/>
        <v>86.02272727272728</v>
      </c>
      <c r="K48" s="142">
        <v>41</v>
      </c>
      <c r="L48" s="155">
        <v>50</v>
      </c>
      <c r="M48" s="156">
        <f t="shared" si="3"/>
        <v>87.916666666666657</v>
      </c>
      <c r="N48" s="157">
        <v>2</v>
      </c>
      <c r="O48" s="157">
        <v>5</v>
      </c>
      <c r="P48" s="157">
        <v>57</v>
      </c>
      <c r="Q48" s="158">
        <f t="shared" si="4"/>
        <v>79.357798165137609</v>
      </c>
      <c r="R48" s="159">
        <v>10</v>
      </c>
      <c r="S48" s="160">
        <f t="shared" si="5"/>
        <v>100</v>
      </c>
      <c r="T48" s="161">
        <v>46</v>
      </c>
      <c r="U48" s="161">
        <v>73</v>
      </c>
      <c r="V48" s="162">
        <f t="shared" si="6"/>
        <v>79.75</v>
      </c>
      <c r="W48" s="163">
        <f t="shared" si="7"/>
        <v>84.21882123992215</v>
      </c>
      <c r="X48" s="163">
        <f>VLOOKUP(W48,'Grade Range'!$A$2:$B$11,2)</f>
        <v>2.25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1.75</v>
      </c>
      <c r="G49" s="170">
        <v>50</v>
      </c>
      <c r="H49" s="170">
        <v>81</v>
      </c>
      <c r="I49" s="170">
        <v>186</v>
      </c>
      <c r="J49" s="154">
        <f t="shared" si="2"/>
        <v>86.02272727272728</v>
      </c>
      <c r="K49" s="142">
        <v>58</v>
      </c>
      <c r="L49" s="155">
        <v>49</v>
      </c>
      <c r="M49" s="156">
        <f t="shared" si="3"/>
        <v>94.583333333333343</v>
      </c>
      <c r="N49" s="157">
        <v>2</v>
      </c>
      <c r="O49" s="157">
        <v>5</v>
      </c>
      <c r="P49" s="157">
        <v>70</v>
      </c>
      <c r="Q49" s="158">
        <f t="shared" si="4"/>
        <v>85.321100917431195</v>
      </c>
      <c r="R49" s="159">
        <v>10</v>
      </c>
      <c r="S49" s="160">
        <f t="shared" si="5"/>
        <v>100</v>
      </c>
      <c r="T49" s="161">
        <v>74</v>
      </c>
      <c r="U49" s="161">
        <v>90</v>
      </c>
      <c r="V49" s="162">
        <f t="shared" si="6"/>
        <v>91</v>
      </c>
      <c r="W49" s="163">
        <f t="shared" si="7"/>
        <v>89.82164998609953</v>
      </c>
      <c r="X49" s="163">
        <f>VLOOKUP(W49,'Grade Range'!$A$2:$B$11,2)</f>
        <v>1.75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115</v>
      </c>
      <c r="H50" s="171">
        <v>72</v>
      </c>
      <c r="I50" s="171">
        <v>155</v>
      </c>
      <c r="J50" s="154">
        <f t="shared" si="2"/>
        <v>88.86363636363636</v>
      </c>
      <c r="K50" s="142">
        <v>50</v>
      </c>
      <c r="L50" s="155">
        <v>53</v>
      </c>
      <c r="M50" s="156">
        <f t="shared" si="3"/>
        <v>92.916666666666657</v>
      </c>
      <c r="N50" s="157">
        <v>2</v>
      </c>
      <c r="O50" s="157">
        <v>6</v>
      </c>
      <c r="P50" s="157">
        <v>55</v>
      </c>
      <c r="Q50" s="158">
        <f t="shared" si="4"/>
        <v>78.89908256880733</v>
      </c>
      <c r="R50" s="159">
        <v>6</v>
      </c>
      <c r="S50" s="160">
        <f t="shared" si="5"/>
        <v>80</v>
      </c>
      <c r="T50" s="161">
        <v>59</v>
      </c>
      <c r="U50" s="161">
        <v>76</v>
      </c>
      <c r="V50" s="162">
        <f t="shared" si="6"/>
        <v>83.75</v>
      </c>
      <c r="W50" s="163">
        <f t="shared" si="7"/>
        <v>86.202286627745337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75</v>
      </c>
      <c r="H51" s="171">
        <v>62</v>
      </c>
      <c r="I51" s="171">
        <v>125</v>
      </c>
      <c r="J51" s="154">
        <f t="shared" si="2"/>
        <v>79.77272727272728</v>
      </c>
      <c r="K51" s="142">
        <v>48</v>
      </c>
      <c r="L51" s="155">
        <v>52</v>
      </c>
      <c r="M51" s="156">
        <f t="shared" si="3"/>
        <v>91.666666666666671</v>
      </c>
      <c r="N51" s="157">
        <v>2</v>
      </c>
      <c r="O51" s="157">
        <v>5</v>
      </c>
      <c r="P51" s="157">
        <v>75</v>
      </c>
      <c r="Q51" s="158">
        <f t="shared" si="4"/>
        <v>87.614678899082577</v>
      </c>
      <c r="R51" s="159">
        <v>5</v>
      </c>
      <c r="S51" s="160">
        <f t="shared" si="5"/>
        <v>75</v>
      </c>
      <c r="T51" s="161">
        <v>79</v>
      </c>
      <c r="U51" s="161">
        <v>64</v>
      </c>
      <c r="V51" s="162">
        <f t="shared" si="6"/>
        <v>85.75</v>
      </c>
      <c r="W51" s="163">
        <f t="shared" si="7"/>
        <v>84.882353350013901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1.5</v>
      </c>
      <c r="G52" s="171">
        <v>87</v>
      </c>
      <c r="H52" s="171">
        <v>106</v>
      </c>
      <c r="I52" s="171">
        <v>200</v>
      </c>
      <c r="J52" s="154">
        <f t="shared" si="2"/>
        <v>94.659090909090907</v>
      </c>
      <c r="K52" s="142">
        <v>45</v>
      </c>
      <c r="L52" s="155">
        <v>58</v>
      </c>
      <c r="M52" s="156">
        <f t="shared" si="3"/>
        <v>92.916666666666657</v>
      </c>
      <c r="N52" s="157">
        <v>2</v>
      </c>
      <c r="O52" s="157">
        <v>5</v>
      </c>
      <c r="P52" s="157">
        <v>89</v>
      </c>
      <c r="Q52" s="158">
        <f t="shared" si="4"/>
        <v>94.036697247706428</v>
      </c>
      <c r="R52" s="159">
        <v>6</v>
      </c>
      <c r="S52" s="160">
        <f t="shared" si="5"/>
        <v>80</v>
      </c>
      <c r="T52" s="161">
        <v>70</v>
      </c>
      <c r="U52" s="161">
        <v>88</v>
      </c>
      <c r="V52" s="162">
        <f t="shared" si="6"/>
        <v>89.5</v>
      </c>
      <c r="W52" s="163">
        <f t="shared" si="7"/>
        <v>91.936565193216552</v>
      </c>
      <c r="X52" s="163">
        <f>VLOOKUP(W52,'Grade Range'!$A$2:$B$11,2)</f>
        <v>1.5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2.25</v>
      </c>
      <c r="G53" s="171">
        <v>61</v>
      </c>
      <c r="H53" s="171">
        <v>89</v>
      </c>
      <c r="I53" s="171">
        <v>109</v>
      </c>
      <c r="J53" s="154">
        <f t="shared" si="2"/>
        <v>79.431818181818187</v>
      </c>
      <c r="K53" s="142">
        <v>58</v>
      </c>
      <c r="L53" s="168">
        <v>55</v>
      </c>
      <c r="M53" s="169">
        <f>SUM(K53:L53)/SUM($K$11:$L$11)*50+50</f>
        <v>97.083333333333343</v>
      </c>
      <c r="N53" s="157">
        <v>2</v>
      </c>
      <c r="O53" s="157">
        <v>5</v>
      </c>
      <c r="P53" s="157">
        <v>87</v>
      </c>
      <c r="Q53" s="158">
        <f t="shared" si="4"/>
        <v>93.11926605504587</v>
      </c>
      <c r="R53" s="159">
        <v>3</v>
      </c>
      <c r="S53" s="160">
        <f t="shared" si="5"/>
        <v>65</v>
      </c>
      <c r="T53" s="161">
        <v>52</v>
      </c>
      <c r="U53" s="161">
        <v>59</v>
      </c>
      <c r="V53" s="162">
        <f t="shared" si="6"/>
        <v>77.75</v>
      </c>
      <c r="W53" s="163">
        <f t="shared" si="7"/>
        <v>83.789102029469007</v>
      </c>
      <c r="X53" s="163">
        <f>VLOOKUP(W53,'Grade Range'!$A$2:$B$11,2)</f>
        <v>2.25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1.75</v>
      </c>
      <c r="G54" s="171">
        <v>118</v>
      </c>
      <c r="H54" s="171">
        <v>118</v>
      </c>
      <c r="I54" s="171">
        <v>135</v>
      </c>
      <c r="J54" s="154">
        <f t="shared" si="2"/>
        <v>92.159090909090907</v>
      </c>
      <c r="K54" s="155">
        <v>42</v>
      </c>
      <c r="L54" s="155">
        <v>48</v>
      </c>
      <c r="M54" s="156">
        <f t="shared" si="3"/>
        <v>87.5</v>
      </c>
      <c r="N54" s="157">
        <v>2</v>
      </c>
      <c r="O54" s="157">
        <v>5</v>
      </c>
      <c r="P54" s="157">
        <v>47</v>
      </c>
      <c r="Q54" s="158">
        <f>SUM(N54:P54)/SUM($N$11:$P$11)*50+50</f>
        <v>74.77064220183486</v>
      </c>
      <c r="R54" s="159">
        <v>9</v>
      </c>
      <c r="S54" s="160">
        <f t="shared" si="5"/>
        <v>95</v>
      </c>
      <c r="T54" s="161">
        <v>84</v>
      </c>
      <c r="U54" s="161">
        <v>78</v>
      </c>
      <c r="V54" s="162">
        <f t="shared" si="6"/>
        <v>90.5</v>
      </c>
      <c r="W54" s="163">
        <f t="shared" si="7"/>
        <v>88.263323603002505</v>
      </c>
      <c r="X54" s="163">
        <f>VLOOKUP(W54,'Grade Range'!$A$2:$B$11,2)</f>
        <v>1.75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3 Y42:Y54 Y57:Y1048576 Y5:Y40">
    <cfRule type="cellIs" dxfId="21" priority="9" operator="equal">
      <formula>"Failed"</formula>
    </cfRule>
  </conditionalFormatting>
  <conditionalFormatting sqref="D41">
    <cfRule type="duplicateValues" dxfId="20" priority="8"/>
  </conditionalFormatting>
  <conditionalFormatting sqref="Y41">
    <cfRule type="cellIs" dxfId="19" priority="7" operator="equal">
      <formula>"Failed"</formula>
    </cfRule>
  </conditionalFormatting>
  <conditionalFormatting sqref="Y55">
    <cfRule type="cellIs" dxfId="18" priority="5" operator="equal">
      <formula>"Failed"</formula>
    </cfRule>
  </conditionalFormatting>
  <conditionalFormatting sqref="D1:D3 D42:D54 D57:D1048576 D5:D40">
    <cfRule type="duplicateValues" dxfId="17" priority="18"/>
  </conditionalFormatting>
  <conditionalFormatting sqref="D55">
    <cfRule type="duplicateValues" dxfId="16" priority="19"/>
  </conditionalFormatting>
  <conditionalFormatting sqref="C13:C54">
    <cfRule type="duplicateValues" dxfId="15" priority="3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