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A\1st sem\"/>
    </mc:Choice>
  </mc:AlternateContent>
  <xr:revisionPtr revIDLastSave="0" documentId="13_ncr:1_{FCA15DF7-6CEC-49AF-8272-4494F1E63F78}" xr6:coauthVersionLast="47" xr6:coauthVersionMax="47" xr10:uidLastSave="{00000000-0000-0000-0000-000000000000}"/>
  <bookViews>
    <workbookView xWindow="-120" yWindow="-120" windowWidth="20730" windowHeight="1131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V39" i="4" l="1"/>
  <c r="V28" i="4"/>
  <c r="V36" i="4"/>
  <c r="V62" i="4"/>
  <c r="V31" i="4"/>
  <c r="V57" i="4"/>
  <c r="V18" i="4"/>
  <c r="V42" i="4"/>
  <c r="V19" i="4"/>
  <c r="V20" i="4"/>
  <c r="V21" i="4"/>
  <c r="V22" i="4"/>
  <c r="V54" i="4"/>
  <c r="V34" i="4"/>
  <c r="V46" i="4"/>
  <c r="V59" i="4"/>
  <c r="V38" i="4"/>
  <c r="V37" i="4"/>
  <c r="V24" i="4"/>
  <c r="V30" i="4"/>
  <c r="V26" i="4"/>
  <c r="S39" i="4"/>
  <c r="S28" i="4"/>
  <c r="S36" i="4"/>
  <c r="S62" i="4"/>
  <c r="S31" i="4"/>
  <c r="S57" i="4"/>
  <c r="S18" i="4"/>
  <c r="S42" i="4"/>
  <c r="S19" i="4"/>
  <c r="S20" i="4"/>
  <c r="S21" i="4"/>
  <c r="S22" i="4"/>
  <c r="S54" i="4"/>
  <c r="S34" i="4"/>
  <c r="S46" i="4"/>
  <c r="S59" i="4"/>
  <c r="S38" i="4"/>
  <c r="S37" i="4"/>
  <c r="S24" i="4"/>
  <c r="S30" i="4"/>
  <c r="S26" i="4"/>
  <c r="M39" i="4"/>
  <c r="M28" i="4"/>
  <c r="M36" i="4"/>
  <c r="M62" i="4"/>
  <c r="M31" i="4"/>
  <c r="M57" i="4"/>
  <c r="M18" i="4"/>
  <c r="M42" i="4"/>
  <c r="M19" i="4"/>
  <c r="M20" i="4"/>
  <c r="M21" i="4"/>
  <c r="M22" i="4"/>
  <c r="M54" i="4"/>
  <c r="M34" i="4"/>
  <c r="M46" i="4"/>
  <c r="M59" i="4"/>
  <c r="M38" i="4"/>
  <c r="M37" i="4"/>
  <c r="M24" i="4"/>
  <c r="M30" i="4"/>
  <c r="M26" i="4"/>
  <c r="J22" i="4"/>
  <c r="J54" i="4"/>
  <c r="J34" i="4"/>
  <c r="J46" i="4"/>
  <c r="J59" i="4"/>
  <c r="J38" i="4"/>
  <c r="J37" i="4"/>
  <c r="J24" i="4"/>
  <c r="J30" i="4"/>
  <c r="J26" i="4"/>
  <c r="J39" i="4"/>
  <c r="J28" i="4"/>
  <c r="J36" i="4"/>
  <c r="J62" i="4"/>
  <c r="J31" i="4"/>
  <c r="J57" i="4"/>
  <c r="J18" i="4"/>
  <c r="J42" i="4"/>
  <c r="J19" i="4"/>
  <c r="J20" i="4"/>
  <c r="J21" i="4"/>
  <c r="M9" i="11"/>
  <c r="P11" i="4"/>
  <c r="J58" i="4"/>
  <c r="J52" i="4"/>
  <c r="J17" i="4"/>
  <c r="J56" i="4"/>
  <c r="J23" i="4"/>
  <c r="J33" i="4"/>
  <c r="J35" i="4"/>
  <c r="J45" i="4"/>
  <c r="J27" i="4"/>
  <c r="J41" i="4"/>
  <c r="J60" i="4"/>
  <c r="J47" i="4"/>
  <c r="J25" i="4"/>
  <c r="J29" i="4"/>
  <c r="J61" i="4"/>
  <c r="J53" i="4"/>
  <c r="J64" i="4"/>
  <c r="J50" i="4"/>
  <c r="J55" i="4"/>
  <c r="J14" i="4"/>
  <c r="J49" i="4"/>
  <c r="J32" i="4"/>
  <c r="J63" i="4"/>
  <c r="J40" i="4"/>
  <c r="J51" i="4"/>
  <c r="J48" i="4"/>
  <c r="J43" i="4"/>
  <c r="J16" i="4"/>
  <c r="J44" i="4"/>
  <c r="J15" i="4"/>
  <c r="M8" i="11"/>
  <c r="M7" i="11"/>
  <c r="M6" i="11"/>
  <c r="M5" i="11"/>
  <c r="M4" i="11"/>
  <c r="M3" i="11"/>
  <c r="AI46" i="5"/>
  <c r="AJ46" i="5" s="1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AH41" i="5" l="1"/>
  <c r="Q63" i="4"/>
  <c r="Q13" i="4"/>
  <c r="W13" i="4" s="1"/>
  <c r="X13" i="4" s="1"/>
  <c r="Y13" i="4" s="1"/>
  <c r="Q39" i="4"/>
  <c r="Q28" i="4"/>
  <c r="Q36" i="4"/>
  <c r="Q62" i="4"/>
  <c r="Q31" i="4"/>
  <c r="Q57" i="4"/>
  <c r="Q18" i="4"/>
  <c r="Q42" i="4"/>
  <c r="Q19" i="4"/>
  <c r="Q20" i="4"/>
  <c r="Q21" i="4"/>
  <c r="Q22" i="4"/>
  <c r="Q54" i="4"/>
  <c r="Q34" i="4"/>
  <c r="Q46" i="4"/>
  <c r="Q59" i="4"/>
  <c r="Q38" i="4"/>
  <c r="Q37" i="4"/>
  <c r="Q24" i="4"/>
  <c r="Q30" i="4"/>
  <c r="Q26" i="4"/>
  <c r="W38" i="4"/>
  <c r="X38" i="4" s="1"/>
  <c r="Y38" i="4" s="1"/>
  <c r="W54" i="4"/>
  <c r="X54" i="4" s="1"/>
  <c r="Y54" i="4" s="1"/>
  <c r="W19" i="4"/>
  <c r="X19" i="4" s="1"/>
  <c r="Y19" i="4" s="1"/>
  <c r="W31" i="4"/>
  <c r="X31" i="4" s="1"/>
  <c r="Y31" i="4" s="1"/>
  <c r="W39" i="4"/>
  <c r="X39" i="4" s="1"/>
  <c r="Y39" i="4" s="1"/>
  <c r="W30" i="4"/>
  <c r="X30" i="4" s="1"/>
  <c r="W59" i="4"/>
  <c r="X59" i="4" s="1"/>
  <c r="W22" i="4"/>
  <c r="X22" i="4" s="1"/>
  <c r="W42" i="4"/>
  <c r="X42" i="4" s="1"/>
  <c r="W24" i="4"/>
  <c r="X24" i="4" s="1"/>
  <c r="W46" i="4"/>
  <c r="X46" i="4" s="1"/>
  <c r="W21" i="4"/>
  <c r="X21" i="4" s="1"/>
  <c r="W18" i="4"/>
  <c r="X18" i="4" s="1"/>
  <c r="W36" i="4"/>
  <c r="X36" i="4" s="1"/>
  <c r="W62" i="4"/>
  <c r="X62" i="4" s="1"/>
  <c r="W37" i="4"/>
  <c r="X37" i="4" s="1"/>
  <c r="W34" i="4"/>
  <c r="X34" i="4" s="1"/>
  <c r="W20" i="4"/>
  <c r="X20" i="4" s="1"/>
  <c r="W57" i="4"/>
  <c r="X57" i="4" s="1"/>
  <c r="W28" i="4"/>
  <c r="X28" i="4" s="1"/>
  <c r="Q51" i="4"/>
  <c r="Q47" i="4"/>
  <c r="Q17" i="4"/>
  <c r="Q49" i="4"/>
  <c r="Q60" i="4"/>
  <c r="Q52" i="4"/>
  <c r="Q14" i="4"/>
  <c r="Q32" i="4"/>
  <c r="Q41" i="4"/>
  <c r="Q58" i="4"/>
  <c r="Q61" i="4"/>
  <c r="Q40" i="4"/>
  <c r="Q50" i="4"/>
  <c r="Q45" i="4"/>
  <c r="Q15" i="4"/>
  <c r="Q23" i="4"/>
  <c r="Q55" i="4"/>
  <c r="Q64" i="4"/>
  <c r="Q35" i="4"/>
  <c r="Q44" i="4"/>
  <c r="Q29" i="4"/>
  <c r="Q43" i="4"/>
  <c r="Q53" i="4"/>
  <c r="Q33" i="4"/>
  <c r="Q16" i="4"/>
  <c r="Q27" i="4"/>
  <c r="Q48" i="4"/>
  <c r="Q25" i="4"/>
  <c r="Q56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O14" i="5"/>
  <c r="AI14" i="5" s="1"/>
  <c r="AJ14" i="5" s="1"/>
  <c r="F14" i="5" s="1"/>
  <c r="O27" i="5"/>
  <c r="AI27" i="5" s="1"/>
  <c r="AJ27" i="5" s="1"/>
  <c r="O23" i="5"/>
  <c r="AI23" i="5" s="1"/>
  <c r="AJ23" i="5" s="1"/>
  <c r="AK23" i="5" s="1"/>
  <c r="O16" i="5"/>
  <c r="AI16" i="5" s="1"/>
  <c r="AJ16" i="5" s="1"/>
  <c r="F16" i="5" s="1"/>
  <c r="AK40" i="5"/>
  <c r="O39" i="5"/>
  <c r="AI39" i="5" s="1"/>
  <c r="AJ39" i="5" s="1"/>
  <c r="F39" i="5" s="1"/>
  <c r="O37" i="5"/>
  <c r="AI37" i="5" s="1"/>
  <c r="AJ37" i="5" s="1"/>
  <c r="O35" i="5"/>
  <c r="AI35" i="5" s="1"/>
  <c r="AJ35" i="5" s="1"/>
  <c r="F24" i="5"/>
  <c r="O31" i="5"/>
  <c r="AI31" i="5" s="1"/>
  <c r="AJ31" i="5" s="1"/>
  <c r="F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F34" i="5" s="1"/>
  <c r="O25" i="5"/>
  <c r="AI25" i="5" s="1"/>
  <c r="AJ25" i="5" s="1"/>
  <c r="F25" i="5" s="1"/>
  <c r="AK33" i="5"/>
  <c r="F23" i="5"/>
  <c r="AJ13" i="5"/>
  <c r="O29" i="5"/>
  <c r="AI29" i="5" s="1"/>
  <c r="AJ29" i="5" s="1"/>
  <c r="F29" i="5" s="1"/>
  <c r="O21" i="5"/>
  <c r="AI21" i="5" s="1"/>
  <c r="AJ21" i="5" s="1"/>
  <c r="F21" i="5" s="1"/>
  <c r="M56" i="4"/>
  <c r="M45" i="4"/>
  <c r="M14" i="4"/>
  <c r="M40" i="4"/>
  <c r="M16" i="4"/>
  <c r="M58" i="4"/>
  <c r="M23" i="4"/>
  <c r="M47" i="4"/>
  <c r="M25" i="4"/>
  <c r="M29" i="4"/>
  <c r="M61" i="4"/>
  <c r="M53" i="4"/>
  <c r="M49" i="4"/>
  <c r="M32" i="4"/>
  <c r="M63" i="4"/>
  <c r="M51" i="4"/>
  <c r="M44" i="4"/>
  <c r="M52" i="4"/>
  <c r="M33" i="4"/>
  <c r="M35" i="4"/>
  <c r="M27" i="4"/>
  <c r="M41" i="4"/>
  <c r="M60" i="4"/>
  <c r="M50" i="4"/>
  <c r="M43" i="4"/>
  <c r="M15" i="4"/>
  <c r="V52" i="4"/>
  <c r="V23" i="4"/>
  <c r="V41" i="4"/>
  <c r="V50" i="4"/>
  <c r="V48" i="4"/>
  <c r="V15" i="4"/>
  <c r="S15" i="4"/>
  <c r="V16" i="4"/>
  <c r="S16" i="4"/>
  <c r="V44" i="4"/>
  <c r="S44" i="4"/>
  <c r="V43" i="4"/>
  <c r="S43" i="4"/>
  <c r="S48" i="4"/>
  <c r="M48" i="4"/>
  <c r="V51" i="4"/>
  <c r="S51" i="4"/>
  <c r="V40" i="4"/>
  <c r="S40" i="4"/>
  <c r="V63" i="4"/>
  <c r="S63" i="4"/>
  <c r="V32" i="4"/>
  <c r="S32" i="4"/>
  <c r="V49" i="4"/>
  <c r="S49" i="4"/>
  <c r="V14" i="4"/>
  <c r="S14" i="4"/>
  <c r="V55" i="4"/>
  <c r="S55" i="4"/>
  <c r="M55" i="4"/>
  <c r="S50" i="4"/>
  <c r="V64" i="4"/>
  <c r="S64" i="4"/>
  <c r="V53" i="4"/>
  <c r="S53" i="4"/>
  <c r="V61" i="4"/>
  <c r="S61" i="4"/>
  <c r="V29" i="4"/>
  <c r="S29" i="4"/>
  <c r="V25" i="4"/>
  <c r="S25" i="4"/>
  <c r="V47" i="4"/>
  <c r="S47" i="4"/>
  <c r="V60" i="4"/>
  <c r="S60" i="4"/>
  <c r="S41" i="4"/>
  <c r="V27" i="4"/>
  <c r="S27" i="4"/>
  <c r="V45" i="4"/>
  <c r="S45" i="4"/>
  <c r="V35" i="4"/>
  <c r="S35" i="4"/>
  <c r="V33" i="4"/>
  <c r="S33" i="4"/>
  <c r="S23" i="4"/>
  <c r="V56" i="4"/>
  <c r="S56" i="4"/>
  <c r="V17" i="4"/>
  <c r="S17" i="4"/>
  <c r="M17" i="4"/>
  <c r="S52" i="4"/>
  <c r="V58" i="4"/>
  <c r="S58" i="4"/>
  <c r="F19" i="4" l="1"/>
  <c r="F39" i="4"/>
  <c r="F38" i="4"/>
  <c r="F54" i="4"/>
  <c r="F31" i="4"/>
  <c r="Y37" i="4"/>
  <c r="F37" i="4"/>
  <c r="Y22" i="4"/>
  <c r="F22" i="4"/>
  <c r="Y57" i="4"/>
  <c r="F57" i="4"/>
  <c r="Y46" i="4"/>
  <c r="F46" i="4"/>
  <c r="Y59" i="4"/>
  <c r="F59" i="4"/>
  <c r="Y20" i="4"/>
  <c r="F20" i="4"/>
  <c r="Y36" i="4"/>
  <c r="F36" i="4"/>
  <c r="Y24" i="4"/>
  <c r="F24" i="4"/>
  <c r="Y30" i="4"/>
  <c r="F30" i="4"/>
  <c r="Y28" i="4"/>
  <c r="F28" i="4"/>
  <c r="Y21" i="4"/>
  <c r="F21" i="4"/>
  <c r="Y62" i="4"/>
  <c r="F62" i="4"/>
  <c r="Y34" i="4"/>
  <c r="F34" i="4"/>
  <c r="Y18" i="4"/>
  <c r="F18" i="4"/>
  <c r="Y42" i="4"/>
  <c r="F42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7" i="4"/>
  <c r="X27" i="4" s="1"/>
  <c r="Y27" i="4" s="1"/>
  <c r="W63" i="4"/>
  <c r="X63" i="4" s="1"/>
  <c r="Y63" i="4" s="1"/>
  <c r="W23" i="4"/>
  <c r="X23" i="4" s="1"/>
  <c r="F23" i="4" s="1"/>
  <c r="W51" i="4"/>
  <c r="X51" i="4" s="1"/>
  <c r="F51" i="4" s="1"/>
  <c r="W41" i="4"/>
  <c r="X41" i="4" s="1"/>
  <c r="Y41" i="4" s="1"/>
  <c r="W15" i="4"/>
  <c r="X15" i="4" s="1"/>
  <c r="Y15" i="4" s="1"/>
  <c r="W49" i="4"/>
  <c r="X49" i="4" s="1"/>
  <c r="Y49" i="4" s="1"/>
  <c r="W14" i="4"/>
  <c r="X14" i="4" s="1"/>
  <c r="Y14" i="4" s="1"/>
  <c r="W43" i="4"/>
  <c r="X43" i="4" s="1"/>
  <c r="Y43" i="4" s="1"/>
  <c r="W50" i="4"/>
  <c r="X50" i="4" s="1"/>
  <c r="Y50" i="4" s="1"/>
  <c r="W26" i="4"/>
  <c r="W55" i="4"/>
  <c r="X55" i="4" s="1"/>
  <c r="Y55" i="4" s="1"/>
  <c r="W40" i="4"/>
  <c r="X40" i="4" s="1"/>
  <c r="F40" i="4" s="1"/>
  <c r="W53" i="4"/>
  <c r="X53" i="4" s="1"/>
  <c r="Y53" i="4" s="1"/>
  <c r="W44" i="4"/>
  <c r="X44" i="4" s="1"/>
  <c r="Y44" i="4" s="1"/>
  <c r="W17" i="4"/>
  <c r="X17" i="4" s="1"/>
  <c r="F17" i="4" s="1"/>
  <c r="W35" i="4"/>
  <c r="X35" i="4" s="1"/>
  <c r="F35" i="4" s="1"/>
  <c r="W32" i="4"/>
  <c r="X32" i="4" s="1"/>
  <c r="Y32" i="4" s="1"/>
  <c r="W25" i="4"/>
  <c r="X25" i="4" s="1"/>
  <c r="Y25" i="4" s="1"/>
  <c r="W58" i="4"/>
  <c r="X58" i="4" s="1"/>
  <c r="F58" i="4" s="1"/>
  <c r="W47" i="4"/>
  <c r="X47" i="4" s="1"/>
  <c r="Y47" i="4" s="1"/>
  <c r="W45" i="4"/>
  <c r="X45" i="4" s="1"/>
  <c r="Y45" i="4" s="1"/>
  <c r="W56" i="4"/>
  <c r="X56" i="4" s="1"/>
  <c r="F56" i="4" s="1"/>
  <c r="W33" i="4"/>
  <c r="X33" i="4" s="1"/>
  <c r="Y33" i="4" s="1"/>
  <c r="W52" i="4"/>
  <c r="X52" i="4" s="1"/>
  <c r="Y52" i="4" s="1"/>
  <c r="M64" i="4"/>
  <c r="W29" i="4"/>
  <c r="X29" i="4" s="1"/>
  <c r="Y29" i="4" s="1"/>
  <c r="W61" i="4"/>
  <c r="X61" i="4" s="1"/>
  <c r="F61" i="4" s="1"/>
  <c r="W16" i="4"/>
  <c r="X16" i="4" s="1"/>
  <c r="F16" i="4" s="1"/>
  <c r="W60" i="4"/>
  <c r="X60" i="4" s="1"/>
  <c r="F60" i="4" s="1"/>
  <c r="W48" i="4"/>
  <c r="X48" i="4" s="1"/>
  <c r="Y48" i="4" s="1"/>
  <c r="X26" i="4" l="1"/>
  <c r="O44" i="5"/>
  <c r="AI44" i="5" s="1"/>
  <c r="AJ44" i="5" s="1"/>
  <c r="F44" i="5" s="1"/>
  <c r="O43" i="5"/>
  <c r="AI43" i="5" s="1"/>
  <c r="AJ43" i="5" s="1"/>
  <c r="F43" i="5" s="1"/>
  <c r="O42" i="5"/>
  <c r="AI42" i="5" s="1"/>
  <c r="AJ42" i="5" s="1"/>
  <c r="F42" i="5" s="1"/>
  <c r="O45" i="5"/>
  <c r="AI45" i="5" s="1"/>
  <c r="AJ45" i="5" s="1"/>
  <c r="AK45" i="5" s="1"/>
  <c r="W64" i="4"/>
  <c r="X64" i="4" s="1"/>
  <c r="Y64" i="4" s="1"/>
  <c r="F32" i="4"/>
  <c r="Y58" i="4"/>
  <c r="F44" i="4"/>
  <c r="F49" i="4"/>
  <c r="F43" i="4"/>
  <c r="Y60" i="4"/>
  <c r="F41" i="4"/>
  <c r="F27" i="4"/>
  <c r="F33" i="4"/>
  <c r="Y23" i="4"/>
  <c r="F47" i="4"/>
  <c r="F48" i="4"/>
  <c r="Y40" i="4"/>
  <c r="Y51" i="4"/>
  <c r="F15" i="4"/>
  <c r="F25" i="4"/>
  <c r="F14" i="4"/>
  <c r="Y56" i="4"/>
  <c r="Y16" i="4"/>
  <c r="F29" i="4"/>
  <c r="Y35" i="4"/>
  <c r="F50" i="4"/>
  <c r="F63" i="4"/>
  <c r="F13" i="4"/>
  <c r="F53" i="4"/>
  <c r="Y61" i="4"/>
  <c r="F45" i="4"/>
  <c r="Y17" i="4"/>
  <c r="F52" i="4"/>
  <c r="F55" i="4"/>
  <c r="Y26" i="4" l="1"/>
  <c r="F26" i="4"/>
  <c r="AK44" i="5"/>
  <c r="AK43" i="5"/>
  <c r="F45" i="5"/>
  <c r="AK42" i="5"/>
  <c r="AK11" i="5" s="1"/>
  <c r="F6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<sst xmlns="http://schemas.openxmlformats.org/spreadsheetml/2006/main" count="270" uniqueCount="161">
  <si>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</si>
  <si>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</si>
  <si>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</si>
  <si>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</si>
  <si>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</si>
  <si>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</si>
  <si>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</si>
  <si>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</si>
  <si>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</si>
  <si>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</si>
  <si>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</si>
  <si>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</si>
  <si>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</si>
  <si>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</si>
  <si>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</si>
  <si>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</si>
  <si>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</si>
  <si>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</si>
  <si>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</si>
  <si>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</si>
  <si>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</si>
  <si>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</si>
  <si>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</si>
  <si>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</si>
  <si>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</si>
  <si>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</si>
  <si>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</si>
  <si>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</si>
  <si>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</si>
  <si>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</si>
  <si>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</si>
  <si>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</si>
  <si>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</si>
  <si>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</si>
  <si>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</si>
  <si>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</si>
  <si>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</si>
  <si>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</si>
  <si>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</si>
  <si>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</si>
  <si>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</si>
  <si>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</si>
  <si>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</si>
  <si>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</si>
  <si>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</si>
  <si>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</si>
  <si>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</si>
  <si>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</si>
  <si>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</si>
  <si>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</si>
  <si>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</si>
  <si>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</si>
  <si>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</si>
  <si>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</si>
  <si>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</si>
  <si>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</si>
  <si>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</si>
  <si>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</si>
  <si>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</si>
  <si>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</si>
  <si>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</si>
  <si>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</si>
  <si>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</si>
  <si>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</si>
  <si>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</si>
  <si>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</si>
  <si>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</si>
  <si>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</si>
  <si>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</si>
  <si>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</si>
  <si>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</si>
  <si>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</si>
  <si>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</si>
  <si>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</si>
  <si>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</si>
  <si>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</si>
  <si>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</si>
  <si>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</si>
  <si>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</si>
  <si>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</si>
  <si>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</si>
  <si>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</si>
  <si>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</si>
  <si>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</si>
  <si>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</si>
  <si>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</si>
  <si>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</si>
  <si>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</si>
  <si>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</si>
  <si>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</si>
  <si>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</si>
  <si>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</si>
  <si>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</si>
  <si>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</si>
  <si>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</si>
  <si>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</si>
  <si>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</si>
  <si>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</si>
  <si>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</si>
  <si>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</si>
  <si>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</si>
  <si>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</si>
  <si>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</si>
  <si>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</si>
  <si>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</si>
  <si>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</si>
  <si>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</si>
  <si>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</si>
  <si>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</si>
  <si>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</si>
  <si>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</si>
  <si>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</si>
  <si>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</si>
  <si>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</si>
  <si>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</si>
  <si>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</si>
  <si>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</si>
  <si>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</si>
  <si>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</si>
  <si>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</si>
  <si>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</si>
  <si>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</si>
  <si>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</si>
  <si>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</si>
  <si>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</si>
  <si>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</si>
  <si>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</si>
  <si>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</si>
  <si>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</si>
  <si>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</si>
  <si>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</si>
  <si>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</si>
  <si>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</si>
  <si>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</si>
  <si>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</si>
  <si>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</si>
  <si>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</si>
  <si>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</si>
  <si>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</si>
  <si>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</si>
  <si>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</si>
  <si>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</si>
  <si>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</si>
  <si>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</si>
  <si>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</si>
  <si>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</si>
  <si>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</si>
  <si>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</si>
  <si>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</si>
  <si>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</si>
  <si>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</si>
  <si>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</si>
  <si>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</si>
  <si>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</si>
  <si>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</si>
  <si>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</si>
  <si>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</si>
  <si>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AAP 101</t>
  </si>
  <si>
    <t>Art Appreciation</t>
  </si>
  <si>
    <t>BSIT 1A</t>
  </si>
  <si>
    <t>1st SEMESTER SY 2020- 2021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</si>
</sst>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C13" sqref="C13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6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3.7109375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3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3">
      <c r="A4" s="150" t="s">
        <v>160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25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4">
        <v>1</v>
      </c>
      <c r="O10" s="135">
        <v>2</v>
      </c>
      <c r="P10" s="135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2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36">
        <v>1</v>
      </c>
      <c r="B13" s="136" t="s">
        <v>21</v>
      </c>
      <c r="C13" s="140">
        <v>2020100356</v>
      </c>
      <c r="D13" s="141" t="s">
        <v>105</v>
      </c>
      <c r="E13" s="142"/>
      <c r="F13" s="143">
        <f t="shared" ref="F13:F44" si="0">X13</f>
        <v>2.5</v>
      </c>
      <c r="G13" s="137">
        <v>66</v>
      </c>
      <c r="H13" s="137">
        <v>80</v>
      </c>
      <c r="I13" s="137">
        <v>110</v>
      </c>
      <c r="J13" s="144">
        <f t="shared" ref="J13:J44" si="1">SUM(G13:I13)/SUM($G$11:$I$11)*50+50</f>
        <v>79.090909090909093</v>
      </c>
      <c r="K13" s="137">
        <v>22</v>
      </c>
      <c r="L13" s="137">
        <v>43</v>
      </c>
      <c r="M13" s="145">
        <f t="shared" ref="M13:M44" si="2">SUM(K13:L13)/SUM($K$11:$L$11)*50+50</f>
        <v>77.083333333333329</v>
      </c>
      <c r="N13" s="137">
        <v>0</v>
      </c>
      <c r="O13" s="137">
        <v>6</v>
      </c>
      <c r="P13" s="137">
        <v>95</v>
      </c>
      <c r="Q13" s="146">
        <f t="shared" ref="Q13:Q44" si="3">SUM(N13:P13)/SUM($N$11:$P$11)*50+50</f>
        <v>96.330275229357795</v>
      </c>
      <c r="R13" s="137">
        <v>8</v>
      </c>
      <c r="S13" s="147">
        <f t="shared" ref="S13:S44" si="4">SUM(R13:R13)/SUM($R$11:$R$11)*50+50</f>
        <v>90</v>
      </c>
      <c r="T13" s="137">
        <v>55</v>
      </c>
      <c r="U13" s="137">
        <v>49</v>
      </c>
      <c r="V13" s="138">
        <f t="shared" ref="V13:V44" si="5">(T13/$T$11*50+50)*0.5+(U13/$U$11*50+50)*0.5</f>
        <v>76</v>
      </c>
      <c r="W13" s="37">
        <f t="shared" ref="W13:W44" si="6">(J13*0.3)+(M13*0.2)+(Q13*0.15)+(S13*0.05)+(V13*0.3)</f>
        <v>80.893480678343053</v>
      </c>
      <c r="X13" s="37">
        <f>VLOOKUP(W13,'Grade Range'!$A$2:$B$11,2)</f>
        <v>2.5</v>
      </c>
      <c r="Y13" s="37" t="str">
        <f t="shared" ref="Y13:Y44" si="7">IF(X13&lt;=3,"Passed","Failed")</f>
        <v>Passed</v>
      </c>
      <c r="Z13" s="37"/>
    </row>
    <row r="14" spans="1:29" ht="12" customHeight="1" x14ac:dyDescent="0.2">
      <c r="A14" s="36">
        <v>2</v>
      </c>
      <c r="B14" s="136" t="s">
        <v>21</v>
      </c>
      <c r="C14" s="148">
        <v>2020117401</v>
      </c>
      <c r="D14" s="137" t="s">
        <v>106</v>
      </c>
      <c r="E14" s="142"/>
      <c r="F14" s="143">
        <f t="shared" si="0"/>
        <v>2.25</v>
      </c>
      <c r="G14" s="137">
        <v>72</v>
      </c>
      <c r="H14" s="137">
        <v>114</v>
      </c>
      <c r="I14" s="137">
        <v>102</v>
      </c>
      <c r="J14" s="144">
        <f t="shared" si="1"/>
        <v>82.72727272727272</v>
      </c>
      <c r="K14" s="137">
        <v>59</v>
      </c>
      <c r="L14" s="137">
        <v>34</v>
      </c>
      <c r="M14" s="145">
        <f t="shared" si="2"/>
        <v>88.75</v>
      </c>
      <c r="N14" s="137">
        <v>0</v>
      </c>
      <c r="O14" s="137">
        <v>2</v>
      </c>
      <c r="P14" s="137">
        <v>75</v>
      </c>
      <c r="Q14" s="146">
        <f t="shared" si="3"/>
        <v>85.321100917431195</v>
      </c>
      <c r="R14" s="137">
        <v>8</v>
      </c>
      <c r="S14" s="147">
        <f t="shared" si="4"/>
        <v>90</v>
      </c>
      <c r="T14" s="137">
        <v>67</v>
      </c>
      <c r="U14" s="137">
        <v>64</v>
      </c>
      <c r="V14" s="138">
        <f t="shared" si="5"/>
        <v>82.75</v>
      </c>
      <c r="W14" s="37">
        <f t="shared" si="6"/>
        <v>84.69134695579649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x14ac:dyDescent="0.2">
      <c r="A15" s="36">
        <v>3</v>
      </c>
      <c r="B15" s="136" t="s">
        <v>21</v>
      </c>
      <c r="C15" s="148">
        <v>2020115523</v>
      </c>
      <c r="D15" s="137" t="s">
        <v>107</v>
      </c>
      <c r="E15" s="142"/>
      <c r="F15" s="143">
        <f t="shared" si="0"/>
        <v>2</v>
      </c>
      <c r="G15" s="137">
        <v>95</v>
      </c>
      <c r="H15" s="137">
        <v>101</v>
      </c>
      <c r="I15" s="137">
        <v>105</v>
      </c>
      <c r="J15" s="144">
        <f t="shared" si="1"/>
        <v>84.204545454545453</v>
      </c>
      <c r="K15" s="137">
        <v>54</v>
      </c>
      <c r="L15" s="137">
        <v>50</v>
      </c>
      <c r="M15" s="145">
        <f t="shared" si="2"/>
        <v>93.333333333333343</v>
      </c>
      <c r="N15" s="137">
        <v>2</v>
      </c>
      <c r="O15" s="137">
        <v>1</v>
      </c>
      <c r="P15" s="137">
        <v>91</v>
      </c>
      <c r="Q15" s="146">
        <f t="shared" si="3"/>
        <v>93.11926605504587</v>
      </c>
      <c r="R15" s="137">
        <v>8</v>
      </c>
      <c r="S15" s="147">
        <f t="shared" si="4"/>
        <v>90</v>
      </c>
      <c r="T15" s="137">
        <v>52</v>
      </c>
      <c r="U15" s="137">
        <v>66</v>
      </c>
      <c r="V15" s="138">
        <f t="shared" si="5"/>
        <v>79.5</v>
      </c>
      <c r="W15" s="37">
        <f t="shared" si="6"/>
        <v>86.245920211287185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x14ac:dyDescent="0.2">
      <c r="A16" s="36">
        <v>4</v>
      </c>
      <c r="B16" s="136" t="s">
        <v>21</v>
      </c>
      <c r="C16" s="148">
        <v>2020101036</v>
      </c>
      <c r="D16" s="137" t="s">
        <v>108</v>
      </c>
      <c r="E16" s="142"/>
      <c r="F16" s="143">
        <f t="shared" si="0"/>
        <v>2.25</v>
      </c>
      <c r="G16" s="137">
        <v>81</v>
      </c>
      <c r="H16" s="137">
        <v>105</v>
      </c>
      <c r="I16" s="137">
        <v>162</v>
      </c>
      <c r="J16" s="144">
        <f t="shared" si="1"/>
        <v>89.545454545454547</v>
      </c>
      <c r="K16" s="137">
        <v>36</v>
      </c>
      <c r="L16" s="137">
        <v>44</v>
      </c>
      <c r="M16" s="145">
        <f t="shared" si="2"/>
        <v>83.333333333333329</v>
      </c>
      <c r="N16" s="137">
        <v>0</v>
      </c>
      <c r="O16" s="137">
        <v>4</v>
      </c>
      <c r="P16" s="137">
        <v>80</v>
      </c>
      <c r="Q16" s="146">
        <f t="shared" si="3"/>
        <v>88.532110091743121</v>
      </c>
      <c r="R16" s="137">
        <v>7</v>
      </c>
      <c r="S16" s="147">
        <f t="shared" si="4"/>
        <v>85</v>
      </c>
      <c r="T16" s="137">
        <v>57</v>
      </c>
      <c r="U16" s="137">
        <v>52</v>
      </c>
      <c r="V16" s="138">
        <f t="shared" si="5"/>
        <v>77.25</v>
      </c>
      <c r="W16" s="37">
        <f t="shared" si="6"/>
        <v>84.235119544064503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x14ac:dyDescent="0.2">
      <c r="A17" s="36">
        <v>5</v>
      </c>
      <c r="B17" s="136" t="s">
        <v>21</v>
      </c>
      <c r="C17" s="140">
        <v>2020117291</v>
      </c>
      <c r="D17" s="141" t="s">
        <v>109</v>
      </c>
      <c r="E17" s="142"/>
      <c r="F17" s="143">
        <f t="shared" si="0"/>
        <v>2</v>
      </c>
      <c r="G17" s="137">
        <v>93</v>
      </c>
      <c r="H17" s="137">
        <v>85</v>
      </c>
      <c r="I17" s="137">
        <v>84</v>
      </c>
      <c r="J17" s="144">
        <f t="shared" si="1"/>
        <v>79.77272727272728</v>
      </c>
      <c r="K17" s="137">
        <v>24</v>
      </c>
      <c r="L17" s="137">
        <v>33</v>
      </c>
      <c r="M17" s="145">
        <f t="shared" si="2"/>
        <v>73.75</v>
      </c>
      <c r="N17" s="137">
        <v>1</v>
      </c>
      <c r="O17" s="137">
        <v>6</v>
      </c>
      <c r="P17" s="137">
        <v>96</v>
      </c>
      <c r="Q17" s="146">
        <f t="shared" si="3"/>
        <v>97.247706422018354</v>
      </c>
      <c r="R17" s="137">
        <v>9</v>
      </c>
      <c r="S17" s="147">
        <f t="shared" si="4"/>
        <v>95</v>
      </c>
      <c r="T17" s="137">
        <v>89</v>
      </c>
      <c r="U17" s="137">
        <v>86</v>
      </c>
      <c r="V17" s="138">
        <f t="shared" si="5"/>
        <v>93.75</v>
      </c>
      <c r="W17" s="37">
        <f t="shared" si="6"/>
        <v>86.143974145120936</v>
      </c>
      <c r="X17" s="37">
        <f>VLOOKUP(W17,'Grade Range'!$A$2:$B$11,2)</f>
        <v>2</v>
      </c>
      <c r="Y17" s="37" t="str">
        <f t="shared" si="7"/>
        <v>Passed</v>
      </c>
      <c r="Z17" s="37"/>
    </row>
    <row r="18" spans="1:26" ht="12" customHeight="1" x14ac:dyDescent="0.2">
      <c r="A18" s="36">
        <v>6</v>
      </c>
      <c r="B18" s="136" t="s">
        <v>21</v>
      </c>
      <c r="C18" s="140">
        <v>2020101614</v>
      </c>
      <c r="D18" s="141" t="s">
        <v>110</v>
      </c>
      <c r="E18" s="142"/>
      <c r="F18" s="143">
        <f t="shared" si="0"/>
        <v>2</v>
      </c>
      <c r="G18" s="137">
        <v>70</v>
      </c>
      <c r="H18" s="137">
        <v>80</v>
      </c>
      <c r="I18" s="137">
        <v>138</v>
      </c>
      <c r="J18" s="144">
        <f t="shared" si="1"/>
        <v>82.72727272727272</v>
      </c>
      <c r="K18" s="137">
        <v>50</v>
      </c>
      <c r="L18" s="137">
        <v>47</v>
      </c>
      <c r="M18" s="145">
        <f t="shared" si="2"/>
        <v>90.416666666666657</v>
      </c>
      <c r="N18" s="137">
        <v>0</v>
      </c>
      <c r="O18" s="137">
        <v>1</v>
      </c>
      <c r="P18" s="137">
        <v>96</v>
      </c>
      <c r="Q18" s="146">
        <f t="shared" si="3"/>
        <v>94.495412844036707</v>
      </c>
      <c r="R18" s="137">
        <v>7</v>
      </c>
      <c r="S18" s="147">
        <f t="shared" si="4"/>
        <v>85</v>
      </c>
      <c r="T18" s="137">
        <v>64</v>
      </c>
      <c r="U18" s="137">
        <v>81</v>
      </c>
      <c r="V18" s="138">
        <f t="shared" si="5"/>
        <v>86.25</v>
      </c>
      <c r="W18" s="37">
        <f t="shared" si="6"/>
        <v>87.200827078120653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">
      <c r="A19" s="36">
        <v>7</v>
      </c>
      <c r="B19" s="136" t="s">
        <v>21</v>
      </c>
      <c r="C19" s="148">
        <v>2020115074</v>
      </c>
      <c r="D19" s="137" t="s">
        <v>111</v>
      </c>
      <c r="E19" s="142"/>
      <c r="F19" s="143">
        <f t="shared" si="0"/>
        <v>2</v>
      </c>
      <c r="G19" s="137">
        <v>72</v>
      </c>
      <c r="H19" s="137">
        <v>111</v>
      </c>
      <c r="I19" s="137">
        <v>170</v>
      </c>
      <c r="J19" s="144">
        <f t="shared" si="1"/>
        <v>90.11363636363636</v>
      </c>
      <c r="K19" s="137">
        <v>43</v>
      </c>
      <c r="L19" s="137">
        <v>30</v>
      </c>
      <c r="M19" s="145">
        <f t="shared" si="2"/>
        <v>80.416666666666657</v>
      </c>
      <c r="N19" s="137">
        <v>0</v>
      </c>
      <c r="O19" s="137">
        <v>6</v>
      </c>
      <c r="P19" s="137">
        <v>60</v>
      </c>
      <c r="Q19" s="146">
        <f t="shared" si="3"/>
        <v>80.275229357798167</v>
      </c>
      <c r="R19" s="137">
        <v>10</v>
      </c>
      <c r="S19" s="147">
        <f t="shared" si="4"/>
        <v>100</v>
      </c>
      <c r="T19" s="137">
        <v>87</v>
      </c>
      <c r="U19" s="137">
        <v>51</v>
      </c>
      <c r="V19" s="138">
        <f t="shared" si="5"/>
        <v>84.5</v>
      </c>
      <c r="W19" s="37">
        <f t="shared" si="6"/>
        <v>85.50870864609395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36">
        <v>8</v>
      </c>
      <c r="B20" s="136" t="s">
        <v>21</v>
      </c>
      <c r="C20" s="148">
        <v>2020115156</v>
      </c>
      <c r="D20" s="137" t="s">
        <v>112</v>
      </c>
      <c r="E20" s="142"/>
      <c r="F20" s="143">
        <f t="shared" si="0"/>
        <v>2</v>
      </c>
      <c r="G20" s="137">
        <v>87</v>
      </c>
      <c r="H20" s="137">
        <v>98</v>
      </c>
      <c r="I20" s="137">
        <v>160</v>
      </c>
      <c r="J20" s="144">
        <f t="shared" si="1"/>
        <v>89.204545454545453</v>
      </c>
      <c r="K20" s="137">
        <v>21</v>
      </c>
      <c r="L20" s="137">
        <v>53</v>
      </c>
      <c r="M20" s="145">
        <f t="shared" si="2"/>
        <v>80.833333333333343</v>
      </c>
      <c r="N20" s="137">
        <v>2</v>
      </c>
      <c r="O20" s="137">
        <v>7</v>
      </c>
      <c r="P20" s="137">
        <v>88</v>
      </c>
      <c r="Q20" s="146">
        <f t="shared" si="3"/>
        <v>94.495412844036707</v>
      </c>
      <c r="R20" s="137">
        <v>10</v>
      </c>
      <c r="S20" s="147">
        <f t="shared" si="4"/>
        <v>100</v>
      </c>
      <c r="T20" s="137">
        <v>48</v>
      </c>
      <c r="U20" s="137">
        <v>58</v>
      </c>
      <c r="V20" s="138">
        <f t="shared" si="5"/>
        <v>76.5</v>
      </c>
      <c r="W20" s="37">
        <f t="shared" si="6"/>
        <v>85.052342229635812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x14ac:dyDescent="0.2">
      <c r="A21" s="36">
        <v>9</v>
      </c>
      <c r="B21" s="136" t="s">
        <v>21</v>
      </c>
      <c r="C21" s="148">
        <v>2020115353</v>
      </c>
      <c r="D21" s="137" t="s">
        <v>113</v>
      </c>
      <c r="E21" s="142"/>
      <c r="F21" s="143">
        <f t="shared" si="0"/>
        <v>2</v>
      </c>
      <c r="G21" s="137">
        <v>111</v>
      </c>
      <c r="H21" s="137">
        <v>83</v>
      </c>
      <c r="I21" s="137">
        <v>146</v>
      </c>
      <c r="J21" s="144">
        <f t="shared" si="1"/>
        <v>88.636363636363626</v>
      </c>
      <c r="K21" s="137">
        <v>21</v>
      </c>
      <c r="L21" s="137">
        <v>33</v>
      </c>
      <c r="M21" s="145">
        <f t="shared" si="2"/>
        <v>72.5</v>
      </c>
      <c r="N21" s="137">
        <v>0</v>
      </c>
      <c r="O21" s="137">
        <v>1</v>
      </c>
      <c r="P21" s="137">
        <v>83</v>
      </c>
      <c r="Q21" s="146">
        <f t="shared" si="3"/>
        <v>88.532110091743121</v>
      </c>
      <c r="R21" s="137">
        <v>7</v>
      </c>
      <c r="S21" s="147">
        <f t="shared" si="4"/>
        <v>85</v>
      </c>
      <c r="T21" s="137">
        <v>90</v>
      </c>
      <c r="U21" s="137">
        <v>76</v>
      </c>
      <c r="V21" s="138">
        <f t="shared" si="5"/>
        <v>91.5</v>
      </c>
      <c r="W21" s="37">
        <f t="shared" si="6"/>
        <v>86.070725604670557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36">
        <v>10</v>
      </c>
      <c r="B22" s="136" t="s">
        <v>21</v>
      </c>
      <c r="C22" s="148">
        <v>2020114905</v>
      </c>
      <c r="D22" s="137" t="s">
        <v>114</v>
      </c>
      <c r="E22" s="142"/>
      <c r="F22" s="143">
        <f t="shared" si="0"/>
        <v>2.25</v>
      </c>
      <c r="G22" s="137">
        <v>83</v>
      </c>
      <c r="H22" s="137">
        <v>83</v>
      </c>
      <c r="I22" s="137">
        <v>137</v>
      </c>
      <c r="J22" s="144">
        <f t="shared" si="1"/>
        <v>84.431818181818187</v>
      </c>
      <c r="K22" s="137">
        <v>29</v>
      </c>
      <c r="L22" s="137">
        <v>36</v>
      </c>
      <c r="M22" s="145">
        <f t="shared" si="2"/>
        <v>77.083333333333329</v>
      </c>
      <c r="N22" s="137">
        <v>0</v>
      </c>
      <c r="O22" s="137">
        <v>5</v>
      </c>
      <c r="P22" s="137">
        <v>91</v>
      </c>
      <c r="Q22" s="146">
        <f t="shared" si="3"/>
        <v>94.036697247706428</v>
      </c>
      <c r="R22" s="137">
        <v>8</v>
      </c>
      <c r="S22" s="147">
        <f t="shared" si="4"/>
        <v>90</v>
      </c>
      <c r="T22" s="137">
        <v>53</v>
      </c>
      <c r="U22" s="137">
        <v>74</v>
      </c>
      <c r="V22" s="138">
        <f t="shared" si="5"/>
        <v>81.75</v>
      </c>
      <c r="W22" s="37">
        <f t="shared" si="6"/>
        <v>83.876716708368093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36">
        <v>11</v>
      </c>
      <c r="B23" s="136" t="s">
        <v>21</v>
      </c>
      <c r="C23" s="148">
        <v>2020115262</v>
      </c>
      <c r="D23" s="137" t="s">
        <v>115</v>
      </c>
      <c r="E23" s="142"/>
      <c r="F23" s="143">
        <f t="shared" si="0"/>
        <v>2.25</v>
      </c>
      <c r="G23" s="137">
        <v>93</v>
      </c>
      <c r="H23" s="137">
        <v>76</v>
      </c>
      <c r="I23" s="137">
        <v>87</v>
      </c>
      <c r="J23" s="144">
        <f t="shared" si="1"/>
        <v>79.090909090909093</v>
      </c>
      <c r="K23" s="137">
        <v>35</v>
      </c>
      <c r="L23" s="137">
        <v>20</v>
      </c>
      <c r="M23" s="145">
        <f t="shared" si="2"/>
        <v>72.916666666666657</v>
      </c>
      <c r="N23" s="137">
        <v>1</v>
      </c>
      <c r="O23" s="137">
        <v>7</v>
      </c>
      <c r="P23" s="137">
        <v>91</v>
      </c>
      <c r="Q23" s="146">
        <f t="shared" si="3"/>
        <v>95.412844036697237</v>
      </c>
      <c r="R23" s="137">
        <v>9</v>
      </c>
      <c r="S23" s="147">
        <f t="shared" si="4"/>
        <v>95</v>
      </c>
      <c r="T23" s="137">
        <v>79</v>
      </c>
      <c r="U23" s="137">
        <v>68</v>
      </c>
      <c r="V23" s="138">
        <f t="shared" si="5"/>
        <v>86.75</v>
      </c>
      <c r="W23" s="37">
        <f t="shared" si="6"/>
        <v>83.397532666110635</v>
      </c>
      <c r="X23" s="37">
        <f>VLOOKUP(W23,'Grade Range'!$A$2:$B$11,2)</f>
        <v>2.25</v>
      </c>
      <c r="Y23" s="37" t="str">
        <f t="shared" si="7"/>
        <v>Passed</v>
      </c>
      <c r="Z23" s="37"/>
    </row>
    <row r="24" spans="1:26" ht="12" customHeight="1" x14ac:dyDescent="0.2">
      <c r="A24" s="36">
        <v>12</v>
      </c>
      <c r="B24" s="136" t="s">
        <v>21</v>
      </c>
      <c r="C24" s="148">
        <v>2020117470</v>
      </c>
      <c r="D24" s="137" t="s">
        <v>117</v>
      </c>
      <c r="E24" s="142"/>
      <c r="F24" s="143">
        <f t="shared" si="0"/>
        <v>1.75</v>
      </c>
      <c r="G24" s="137">
        <v>111</v>
      </c>
      <c r="H24" s="137">
        <v>84</v>
      </c>
      <c r="I24" s="137">
        <v>134</v>
      </c>
      <c r="J24" s="144">
        <f t="shared" si="1"/>
        <v>87.386363636363626</v>
      </c>
      <c r="K24" s="137">
        <v>54</v>
      </c>
      <c r="L24" s="137">
        <v>39</v>
      </c>
      <c r="M24" s="145">
        <f t="shared" si="2"/>
        <v>88.75</v>
      </c>
      <c r="N24" s="137">
        <v>1</v>
      </c>
      <c r="O24" s="137">
        <v>4</v>
      </c>
      <c r="P24" s="137">
        <v>100</v>
      </c>
      <c r="Q24" s="146">
        <f t="shared" si="3"/>
        <v>98.165137614678898</v>
      </c>
      <c r="R24" s="137">
        <v>9</v>
      </c>
      <c r="S24" s="147">
        <f t="shared" si="4"/>
        <v>95</v>
      </c>
      <c r="T24" s="137">
        <v>62</v>
      </c>
      <c r="U24" s="137">
        <v>78</v>
      </c>
      <c r="V24" s="138">
        <f t="shared" si="5"/>
        <v>85</v>
      </c>
      <c r="W24" s="37">
        <f t="shared" si="6"/>
        <v>88.940679733110926</v>
      </c>
      <c r="X24" s="37">
        <f>VLOOKUP(W24,'Grade Range'!$A$2:$B$11,2)</f>
        <v>1.75</v>
      </c>
      <c r="Y24" s="37" t="str">
        <f t="shared" si="7"/>
        <v>Passed</v>
      </c>
      <c r="Z24" s="37"/>
    </row>
    <row r="25" spans="1:26" ht="12" customHeight="1" x14ac:dyDescent="0.2">
      <c r="A25" s="36">
        <v>13</v>
      </c>
      <c r="B25" s="136" t="s">
        <v>21</v>
      </c>
      <c r="C25" s="148">
        <v>2020115402</v>
      </c>
      <c r="D25" s="137" t="s">
        <v>118</v>
      </c>
      <c r="E25" s="142"/>
      <c r="F25" s="143">
        <f t="shared" si="0"/>
        <v>2</v>
      </c>
      <c r="G25" s="137">
        <v>112</v>
      </c>
      <c r="H25" s="137">
        <v>92</v>
      </c>
      <c r="I25" s="137">
        <v>171</v>
      </c>
      <c r="J25" s="144">
        <f t="shared" si="1"/>
        <v>92.613636363636374</v>
      </c>
      <c r="K25" s="137">
        <v>24</v>
      </c>
      <c r="L25" s="137">
        <v>53</v>
      </c>
      <c r="M25" s="145">
        <f t="shared" si="2"/>
        <v>82.083333333333343</v>
      </c>
      <c r="N25" s="137">
        <v>2</v>
      </c>
      <c r="O25" s="137">
        <v>1</v>
      </c>
      <c r="P25" s="137">
        <v>90</v>
      </c>
      <c r="Q25" s="146">
        <f t="shared" si="3"/>
        <v>92.660550458715591</v>
      </c>
      <c r="R25" s="137">
        <v>7</v>
      </c>
      <c r="S25" s="147">
        <f t="shared" si="4"/>
        <v>85</v>
      </c>
      <c r="T25" s="137">
        <v>82</v>
      </c>
      <c r="U25" s="137">
        <v>54</v>
      </c>
      <c r="V25" s="138">
        <f t="shared" si="5"/>
        <v>84</v>
      </c>
      <c r="W25" s="37">
        <f t="shared" si="6"/>
        <v>87.549840144564911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">
      <c r="A26" s="36">
        <v>14</v>
      </c>
      <c r="B26" s="136" t="s">
        <v>21</v>
      </c>
      <c r="C26" s="148">
        <v>2020102237</v>
      </c>
      <c r="D26" s="137" t="s">
        <v>116</v>
      </c>
      <c r="E26" s="142"/>
      <c r="F26" s="143">
        <f t="shared" si="0"/>
        <v>2</v>
      </c>
      <c r="G26" s="137">
        <v>99</v>
      </c>
      <c r="H26" s="137">
        <v>115</v>
      </c>
      <c r="I26" s="137">
        <v>164</v>
      </c>
      <c r="J26" s="144">
        <f t="shared" si="1"/>
        <v>92.954545454545453</v>
      </c>
      <c r="K26" s="137">
        <v>53</v>
      </c>
      <c r="L26" s="137">
        <v>52</v>
      </c>
      <c r="M26" s="145">
        <f t="shared" si="2"/>
        <v>93.75</v>
      </c>
      <c r="N26" s="137">
        <v>0</v>
      </c>
      <c r="O26" s="137">
        <v>3</v>
      </c>
      <c r="P26" s="137">
        <v>78</v>
      </c>
      <c r="Q26" s="146">
        <f t="shared" si="3"/>
        <v>87.155963302752298</v>
      </c>
      <c r="R26" s="137">
        <v>8</v>
      </c>
      <c r="S26" s="147">
        <f t="shared" si="4"/>
        <v>90</v>
      </c>
      <c r="T26" s="137">
        <v>49</v>
      </c>
      <c r="U26" s="137">
        <v>45</v>
      </c>
      <c r="V26" s="138">
        <f t="shared" si="5"/>
        <v>73.5</v>
      </c>
      <c r="W26" s="37">
        <f t="shared" si="6"/>
        <v>86.259758131776479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36">
        <v>15</v>
      </c>
      <c r="B27" s="136" t="s">
        <v>21</v>
      </c>
      <c r="C27" s="148">
        <v>2020115004</v>
      </c>
      <c r="D27" s="137" t="s">
        <v>119</v>
      </c>
      <c r="E27" s="142"/>
      <c r="F27" s="143">
        <f t="shared" si="0"/>
        <v>2</v>
      </c>
      <c r="G27" s="137">
        <v>99</v>
      </c>
      <c r="H27" s="137">
        <v>100</v>
      </c>
      <c r="I27" s="137">
        <v>124</v>
      </c>
      <c r="J27" s="144">
        <f t="shared" si="1"/>
        <v>86.704545454545453</v>
      </c>
      <c r="K27" s="137">
        <v>47</v>
      </c>
      <c r="L27" s="137">
        <v>20</v>
      </c>
      <c r="M27" s="145">
        <f t="shared" si="2"/>
        <v>77.916666666666671</v>
      </c>
      <c r="N27" s="137">
        <v>1</v>
      </c>
      <c r="O27" s="137">
        <v>6</v>
      </c>
      <c r="P27" s="137">
        <v>93</v>
      </c>
      <c r="Q27" s="146">
        <f t="shared" si="3"/>
        <v>95.871559633027516</v>
      </c>
      <c r="R27" s="137">
        <v>7</v>
      </c>
      <c r="S27" s="147">
        <f t="shared" si="4"/>
        <v>85</v>
      </c>
      <c r="T27" s="137">
        <v>69</v>
      </c>
      <c r="U27" s="137">
        <v>87</v>
      </c>
      <c r="V27" s="138">
        <f t="shared" si="5"/>
        <v>89</v>
      </c>
      <c r="W27" s="37">
        <f t="shared" si="6"/>
        <v>86.925430914651102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36">
        <v>16</v>
      </c>
      <c r="B28" s="136" t="s">
        <v>21</v>
      </c>
      <c r="C28" s="148">
        <v>2020117628</v>
      </c>
      <c r="D28" s="137" t="s">
        <v>120</v>
      </c>
      <c r="E28" s="142"/>
      <c r="F28" s="143">
        <f t="shared" si="0"/>
        <v>2</v>
      </c>
      <c r="G28" s="137">
        <v>66</v>
      </c>
      <c r="H28" s="137">
        <v>90</v>
      </c>
      <c r="I28" s="137">
        <v>144</v>
      </c>
      <c r="J28" s="144">
        <f t="shared" si="1"/>
        <v>84.090909090909093</v>
      </c>
      <c r="K28" s="137">
        <v>36</v>
      </c>
      <c r="L28" s="137">
        <v>47</v>
      </c>
      <c r="M28" s="145">
        <f t="shared" si="2"/>
        <v>84.583333333333343</v>
      </c>
      <c r="N28" s="137">
        <v>2</v>
      </c>
      <c r="O28" s="137">
        <v>7</v>
      </c>
      <c r="P28" s="137">
        <v>82</v>
      </c>
      <c r="Q28" s="146">
        <f t="shared" si="3"/>
        <v>91.743119266055047</v>
      </c>
      <c r="R28" s="137">
        <v>9</v>
      </c>
      <c r="S28" s="147">
        <f t="shared" si="4"/>
        <v>95</v>
      </c>
      <c r="T28" s="137">
        <v>81</v>
      </c>
      <c r="U28" s="137">
        <v>51</v>
      </c>
      <c r="V28" s="138">
        <f t="shared" si="5"/>
        <v>83</v>
      </c>
      <c r="W28" s="37">
        <f t="shared" si="6"/>
        <v>85.555407283847643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36">
        <v>17</v>
      </c>
      <c r="B29" s="136" t="s">
        <v>21</v>
      </c>
      <c r="C29" s="148">
        <v>2020115580</v>
      </c>
      <c r="D29" s="137" t="s">
        <v>121</v>
      </c>
      <c r="E29" s="142"/>
      <c r="F29" s="143">
        <f t="shared" si="0"/>
        <v>2</v>
      </c>
      <c r="G29" s="137">
        <v>108</v>
      </c>
      <c r="H29" s="137">
        <v>108</v>
      </c>
      <c r="I29" s="137">
        <v>111</v>
      </c>
      <c r="J29" s="144">
        <f t="shared" si="1"/>
        <v>87.159090909090907</v>
      </c>
      <c r="K29" s="137">
        <v>34</v>
      </c>
      <c r="L29" s="137">
        <v>49</v>
      </c>
      <c r="M29" s="145">
        <f t="shared" si="2"/>
        <v>84.583333333333343</v>
      </c>
      <c r="N29" s="137">
        <v>2</v>
      </c>
      <c r="O29" s="137">
        <v>1</v>
      </c>
      <c r="P29" s="137">
        <v>59</v>
      </c>
      <c r="Q29" s="146">
        <f t="shared" si="3"/>
        <v>78.440366972477065</v>
      </c>
      <c r="R29" s="137">
        <v>10</v>
      </c>
      <c r="S29" s="147">
        <f t="shared" si="4"/>
        <v>100</v>
      </c>
      <c r="T29" s="137">
        <v>68</v>
      </c>
      <c r="U29" s="137">
        <v>81</v>
      </c>
      <c r="V29" s="138">
        <f t="shared" si="5"/>
        <v>87.25</v>
      </c>
      <c r="W29" s="37">
        <f t="shared" si="6"/>
        <v>86.005448985265502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36">
        <v>18</v>
      </c>
      <c r="B30" s="136" t="s">
        <v>21</v>
      </c>
      <c r="C30" s="148">
        <v>2020119182</v>
      </c>
      <c r="D30" s="137" t="s">
        <v>122</v>
      </c>
      <c r="E30" s="142"/>
      <c r="F30" s="143">
        <f t="shared" si="0"/>
        <v>2.75</v>
      </c>
      <c r="G30" s="137">
        <v>100</v>
      </c>
      <c r="H30" s="137">
        <v>81</v>
      </c>
      <c r="I30" s="137">
        <v>107</v>
      </c>
      <c r="J30" s="144">
        <f t="shared" si="1"/>
        <v>82.72727272727272</v>
      </c>
      <c r="K30" s="137">
        <v>28</v>
      </c>
      <c r="L30" s="137">
        <v>21</v>
      </c>
      <c r="M30" s="145">
        <f t="shared" si="2"/>
        <v>70.416666666666671</v>
      </c>
      <c r="N30" s="137">
        <v>0</v>
      </c>
      <c r="O30" s="137">
        <v>4</v>
      </c>
      <c r="P30" s="137">
        <v>59</v>
      </c>
      <c r="Q30" s="146">
        <f t="shared" si="3"/>
        <v>78.89908256880733</v>
      </c>
      <c r="R30" s="137">
        <v>9</v>
      </c>
      <c r="S30" s="147">
        <f t="shared" si="4"/>
        <v>95</v>
      </c>
      <c r="T30" s="137">
        <v>51</v>
      </c>
      <c r="U30" s="137">
        <v>56</v>
      </c>
      <c r="V30" s="138">
        <f t="shared" si="5"/>
        <v>76.75</v>
      </c>
      <c r="W30" s="37">
        <f t="shared" si="6"/>
        <v>78.51137753683625</v>
      </c>
      <c r="X30" s="37">
        <f>VLOOKUP(W30,'Grade Range'!$A$2:$B$11,2)</f>
        <v>2.75</v>
      </c>
      <c r="Y30" s="37" t="str">
        <f t="shared" si="7"/>
        <v>Passed</v>
      </c>
      <c r="Z30" s="37"/>
    </row>
    <row r="31" spans="1:26" ht="12" customHeight="1" x14ac:dyDescent="0.2">
      <c r="A31" s="36">
        <v>19</v>
      </c>
      <c r="B31" s="136" t="s">
        <v>21</v>
      </c>
      <c r="C31" s="148">
        <v>2020115482</v>
      </c>
      <c r="D31" s="137" t="s">
        <v>123</v>
      </c>
      <c r="E31" s="142"/>
      <c r="F31" s="143">
        <f t="shared" si="0"/>
        <v>2.25</v>
      </c>
      <c r="G31" s="137">
        <v>70</v>
      </c>
      <c r="H31" s="137">
        <v>90</v>
      </c>
      <c r="I31" s="137">
        <v>176</v>
      </c>
      <c r="J31" s="144">
        <f t="shared" si="1"/>
        <v>88.181818181818187</v>
      </c>
      <c r="K31" s="137">
        <v>40</v>
      </c>
      <c r="L31" s="137">
        <v>58</v>
      </c>
      <c r="M31" s="145">
        <f t="shared" si="2"/>
        <v>90.833333333333343</v>
      </c>
      <c r="N31" s="137">
        <v>1</v>
      </c>
      <c r="O31" s="137">
        <v>3</v>
      </c>
      <c r="P31" s="137">
        <v>75</v>
      </c>
      <c r="Q31" s="146">
        <f t="shared" si="3"/>
        <v>86.238532110091739</v>
      </c>
      <c r="R31" s="137">
        <v>7</v>
      </c>
      <c r="S31" s="147">
        <f t="shared" si="4"/>
        <v>85</v>
      </c>
      <c r="T31" s="137">
        <v>52</v>
      </c>
      <c r="U31" s="137">
        <v>49</v>
      </c>
      <c r="V31" s="138">
        <f t="shared" si="5"/>
        <v>75.25</v>
      </c>
      <c r="W31" s="37">
        <f t="shared" si="6"/>
        <v>84.381991937725886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36">
        <v>20</v>
      </c>
      <c r="B32" s="136" t="s">
        <v>21</v>
      </c>
      <c r="C32" s="148">
        <v>2020117212</v>
      </c>
      <c r="D32" s="137" t="s">
        <v>124</v>
      </c>
      <c r="E32" s="142"/>
      <c r="F32" s="143">
        <f t="shared" si="0"/>
        <v>1.75</v>
      </c>
      <c r="G32" s="137">
        <v>112</v>
      </c>
      <c r="H32" s="137">
        <v>106</v>
      </c>
      <c r="I32" s="137">
        <v>173</v>
      </c>
      <c r="J32" s="144">
        <f t="shared" si="1"/>
        <v>94.431818181818187</v>
      </c>
      <c r="K32" s="137">
        <v>44</v>
      </c>
      <c r="L32" s="137">
        <v>47</v>
      </c>
      <c r="M32" s="145">
        <f t="shared" si="2"/>
        <v>87.916666666666657</v>
      </c>
      <c r="N32" s="137">
        <v>0</v>
      </c>
      <c r="O32" s="137">
        <v>7</v>
      </c>
      <c r="P32" s="137">
        <v>56</v>
      </c>
      <c r="Q32" s="146">
        <f t="shared" si="3"/>
        <v>78.89908256880733</v>
      </c>
      <c r="R32" s="137">
        <v>7</v>
      </c>
      <c r="S32" s="147">
        <f t="shared" si="4"/>
        <v>85</v>
      </c>
      <c r="T32" s="137">
        <v>87</v>
      </c>
      <c r="U32" s="137">
        <v>74</v>
      </c>
      <c r="V32" s="138">
        <f t="shared" si="5"/>
        <v>90.25</v>
      </c>
      <c r="W32" s="37">
        <f t="shared" si="6"/>
        <v>89.072741173199887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2">
      <c r="A33" s="36">
        <v>21</v>
      </c>
      <c r="B33" s="136" t="s">
        <v>21</v>
      </c>
      <c r="C33" s="148">
        <v>2020100506</v>
      </c>
      <c r="D33" s="137" t="s">
        <v>125</v>
      </c>
      <c r="E33" s="142"/>
      <c r="F33" s="143">
        <f t="shared" si="0"/>
        <v>1.75</v>
      </c>
      <c r="G33" s="137">
        <v>101</v>
      </c>
      <c r="H33" s="137">
        <v>84</v>
      </c>
      <c r="I33" s="137">
        <v>168</v>
      </c>
      <c r="J33" s="144">
        <f t="shared" si="1"/>
        <v>90.11363636363636</v>
      </c>
      <c r="K33" s="137">
        <v>59</v>
      </c>
      <c r="L33" s="137">
        <v>49</v>
      </c>
      <c r="M33" s="145">
        <f t="shared" si="2"/>
        <v>95</v>
      </c>
      <c r="N33" s="137">
        <v>2</v>
      </c>
      <c r="O33" s="137">
        <v>2</v>
      </c>
      <c r="P33" s="137">
        <v>78</v>
      </c>
      <c r="Q33" s="146">
        <f t="shared" si="3"/>
        <v>87.614678899082577</v>
      </c>
      <c r="R33" s="137">
        <v>7</v>
      </c>
      <c r="S33" s="147">
        <f t="shared" si="4"/>
        <v>85</v>
      </c>
      <c r="T33" s="137">
        <v>67</v>
      </c>
      <c r="U33" s="137">
        <v>63</v>
      </c>
      <c r="V33" s="138">
        <f t="shared" si="5"/>
        <v>82.5</v>
      </c>
      <c r="W33" s="37">
        <f t="shared" si="6"/>
        <v>88.176292743953297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">
      <c r="A34" s="36">
        <v>22</v>
      </c>
      <c r="B34" s="136" t="s">
        <v>21</v>
      </c>
      <c r="C34" s="148">
        <v>2020115457</v>
      </c>
      <c r="D34" s="137" t="s">
        <v>156</v>
      </c>
      <c r="E34" s="142"/>
      <c r="F34" s="143">
        <f t="shared" si="0"/>
        <v>2.25</v>
      </c>
      <c r="G34" s="137">
        <v>111</v>
      </c>
      <c r="H34" s="137">
        <v>81</v>
      </c>
      <c r="I34" s="137">
        <v>116</v>
      </c>
      <c r="J34" s="144">
        <f t="shared" si="1"/>
        <v>85</v>
      </c>
      <c r="K34" s="137">
        <v>39</v>
      </c>
      <c r="L34" s="137">
        <v>41</v>
      </c>
      <c r="M34" s="145">
        <f t="shared" si="2"/>
        <v>83.333333333333329</v>
      </c>
      <c r="N34" s="137">
        <v>0</v>
      </c>
      <c r="O34" s="137">
        <v>5</v>
      </c>
      <c r="P34" s="137">
        <v>63</v>
      </c>
      <c r="Q34" s="146">
        <f t="shared" si="3"/>
        <v>81.192660550458726</v>
      </c>
      <c r="R34" s="137">
        <v>9</v>
      </c>
      <c r="S34" s="147">
        <f t="shared" si="4"/>
        <v>95</v>
      </c>
      <c r="T34" s="137">
        <v>63</v>
      </c>
      <c r="U34" s="137">
        <v>55</v>
      </c>
      <c r="V34" s="138">
        <f t="shared" si="5"/>
        <v>79.5</v>
      </c>
      <c r="W34" s="37">
        <f t="shared" si="6"/>
        <v>82.94556574923547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36">
        <v>23</v>
      </c>
      <c r="B35" s="136" t="s">
        <v>21</v>
      </c>
      <c r="C35" s="148">
        <v>2020115068</v>
      </c>
      <c r="D35" s="137" t="s">
        <v>126</v>
      </c>
      <c r="E35" s="142"/>
      <c r="F35" s="143">
        <f t="shared" si="0"/>
        <v>2.5</v>
      </c>
      <c r="G35" s="137">
        <v>82</v>
      </c>
      <c r="H35" s="137">
        <v>82</v>
      </c>
      <c r="I35" s="137">
        <v>80</v>
      </c>
      <c r="J35" s="144">
        <f t="shared" si="1"/>
        <v>77.72727272727272</v>
      </c>
      <c r="K35" s="137">
        <v>42</v>
      </c>
      <c r="L35" s="137">
        <v>39</v>
      </c>
      <c r="M35" s="145">
        <f t="shared" si="2"/>
        <v>83.75</v>
      </c>
      <c r="N35" s="137">
        <v>1</v>
      </c>
      <c r="O35" s="137">
        <v>3</v>
      </c>
      <c r="P35" s="137">
        <v>57</v>
      </c>
      <c r="Q35" s="146">
        <f t="shared" si="3"/>
        <v>77.981651376146786</v>
      </c>
      <c r="R35" s="137">
        <v>9</v>
      </c>
      <c r="S35" s="147">
        <f t="shared" si="4"/>
        <v>95</v>
      </c>
      <c r="T35" s="137">
        <v>64</v>
      </c>
      <c r="U35" s="137">
        <v>53</v>
      </c>
      <c r="V35" s="138">
        <f t="shared" si="5"/>
        <v>79.25</v>
      </c>
      <c r="W35" s="37">
        <f t="shared" si="6"/>
        <v>80.290429524603837</v>
      </c>
      <c r="X35" s="37">
        <f>VLOOKUP(W35,'Grade Range'!$A$2:$B$11,2)</f>
        <v>2.5</v>
      </c>
      <c r="Y35" s="37" t="str">
        <f t="shared" si="7"/>
        <v>Passed</v>
      </c>
      <c r="Z35" s="37"/>
    </row>
    <row r="36" spans="1:26" ht="12" customHeight="1" x14ac:dyDescent="0.2">
      <c r="A36" s="36">
        <v>24</v>
      </c>
      <c r="B36" s="136" t="s">
        <v>21</v>
      </c>
      <c r="C36" s="148">
        <v>2020117912</v>
      </c>
      <c r="D36" s="137" t="s">
        <v>127</v>
      </c>
      <c r="E36" s="142"/>
      <c r="F36" s="143">
        <f t="shared" si="0"/>
        <v>2</v>
      </c>
      <c r="G36" s="137">
        <v>96</v>
      </c>
      <c r="H36" s="137">
        <v>76</v>
      </c>
      <c r="I36" s="137">
        <v>177</v>
      </c>
      <c r="J36" s="144">
        <f t="shared" si="1"/>
        <v>89.659090909090907</v>
      </c>
      <c r="K36" s="137">
        <v>36</v>
      </c>
      <c r="L36" s="137">
        <v>24</v>
      </c>
      <c r="M36" s="145">
        <f t="shared" si="2"/>
        <v>75</v>
      </c>
      <c r="N36" s="137">
        <v>0</v>
      </c>
      <c r="O36" s="137">
        <v>5</v>
      </c>
      <c r="P36" s="137">
        <v>73</v>
      </c>
      <c r="Q36" s="146">
        <f t="shared" si="3"/>
        <v>85.77981651376146</v>
      </c>
      <c r="R36" s="137">
        <v>10</v>
      </c>
      <c r="S36" s="147">
        <f t="shared" si="4"/>
        <v>100</v>
      </c>
      <c r="T36" s="137">
        <v>67</v>
      </c>
      <c r="U36" s="137">
        <v>93</v>
      </c>
      <c r="V36" s="138">
        <f t="shared" si="5"/>
        <v>90</v>
      </c>
      <c r="W36" s="37">
        <f t="shared" si="6"/>
        <v>86.764699749791475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x14ac:dyDescent="0.2">
      <c r="A37" s="36">
        <v>25</v>
      </c>
      <c r="B37" s="136" t="s">
        <v>21</v>
      </c>
      <c r="C37" s="148">
        <v>2020115260</v>
      </c>
      <c r="D37" s="137" t="s">
        <v>128</v>
      </c>
      <c r="E37" s="142"/>
      <c r="F37" s="143">
        <f t="shared" si="0"/>
        <v>2</v>
      </c>
      <c r="G37" s="137">
        <v>111</v>
      </c>
      <c r="H37" s="137">
        <v>106</v>
      </c>
      <c r="I37" s="137">
        <v>93</v>
      </c>
      <c r="J37" s="144">
        <f t="shared" si="1"/>
        <v>85.22727272727272</v>
      </c>
      <c r="K37" s="137">
        <v>39</v>
      </c>
      <c r="L37" s="137">
        <v>28</v>
      </c>
      <c r="M37" s="145">
        <f t="shared" si="2"/>
        <v>77.916666666666671</v>
      </c>
      <c r="N37" s="137">
        <v>1</v>
      </c>
      <c r="O37" s="137">
        <v>7</v>
      </c>
      <c r="P37" s="137">
        <v>94</v>
      </c>
      <c r="Q37" s="146">
        <f t="shared" si="3"/>
        <v>96.788990825688074</v>
      </c>
      <c r="R37" s="137">
        <v>10</v>
      </c>
      <c r="S37" s="147">
        <f t="shared" si="4"/>
        <v>100</v>
      </c>
      <c r="T37" s="137">
        <v>50</v>
      </c>
      <c r="U37" s="137">
        <v>86</v>
      </c>
      <c r="V37" s="138">
        <f t="shared" si="5"/>
        <v>84</v>
      </c>
      <c r="W37" s="37">
        <f t="shared" si="6"/>
        <v>85.869863775368373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x14ac:dyDescent="0.2">
      <c r="A38" s="36">
        <v>26</v>
      </c>
      <c r="B38" s="136" t="s">
        <v>21</v>
      </c>
      <c r="C38" s="148">
        <v>2020115492</v>
      </c>
      <c r="D38" s="137" t="s">
        <v>129</v>
      </c>
      <c r="E38" s="142"/>
      <c r="F38" s="143">
        <f t="shared" si="0"/>
        <v>2.25</v>
      </c>
      <c r="G38" s="137">
        <v>103</v>
      </c>
      <c r="H38" s="137">
        <v>93</v>
      </c>
      <c r="I38" s="137">
        <v>96</v>
      </c>
      <c r="J38" s="144">
        <f t="shared" si="1"/>
        <v>83.181818181818187</v>
      </c>
      <c r="K38" s="137">
        <v>41</v>
      </c>
      <c r="L38" s="137">
        <v>21</v>
      </c>
      <c r="M38" s="145">
        <f t="shared" si="2"/>
        <v>75.833333333333343</v>
      </c>
      <c r="N38" s="137">
        <v>2</v>
      </c>
      <c r="O38" s="137">
        <v>1</v>
      </c>
      <c r="P38" s="137">
        <v>83</v>
      </c>
      <c r="Q38" s="146">
        <f t="shared" si="3"/>
        <v>89.449541284403665</v>
      </c>
      <c r="R38" s="137">
        <v>8</v>
      </c>
      <c r="S38" s="147">
        <f t="shared" si="4"/>
        <v>90</v>
      </c>
      <c r="T38" s="137">
        <v>82</v>
      </c>
      <c r="U38" s="137">
        <v>69</v>
      </c>
      <c r="V38" s="138">
        <f t="shared" si="5"/>
        <v>87.75</v>
      </c>
      <c r="W38" s="37">
        <f t="shared" si="6"/>
        <v>84.363643313872672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x14ac:dyDescent="0.2">
      <c r="A39" s="36">
        <v>27</v>
      </c>
      <c r="B39" s="136" t="s">
        <v>21</v>
      </c>
      <c r="C39" s="148">
        <v>2020115432</v>
      </c>
      <c r="D39" s="137" t="s">
        <v>155</v>
      </c>
      <c r="E39" s="142"/>
      <c r="F39" s="143">
        <f t="shared" si="0"/>
        <v>2.25</v>
      </c>
      <c r="G39" s="137">
        <v>71</v>
      </c>
      <c r="H39" s="137">
        <v>95</v>
      </c>
      <c r="I39" s="137">
        <v>103</v>
      </c>
      <c r="J39" s="144">
        <f t="shared" si="1"/>
        <v>80.568181818181813</v>
      </c>
      <c r="K39" s="137">
        <v>32</v>
      </c>
      <c r="L39" s="137">
        <v>46</v>
      </c>
      <c r="M39" s="145">
        <f t="shared" si="2"/>
        <v>82.5</v>
      </c>
      <c r="N39" s="137">
        <v>2</v>
      </c>
      <c r="O39" s="137">
        <v>1</v>
      </c>
      <c r="P39" s="137">
        <v>82</v>
      </c>
      <c r="Q39" s="146">
        <f t="shared" si="3"/>
        <v>88.990825688073386</v>
      </c>
      <c r="R39" s="137">
        <v>9</v>
      </c>
      <c r="S39" s="147">
        <f t="shared" si="4"/>
        <v>95</v>
      </c>
      <c r="T39" s="137">
        <v>68</v>
      </c>
      <c r="U39" s="137">
        <v>57</v>
      </c>
      <c r="V39" s="138">
        <f t="shared" si="5"/>
        <v>81.25</v>
      </c>
      <c r="W39" s="37">
        <f t="shared" si="6"/>
        <v>83.144078398665556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x14ac:dyDescent="0.2">
      <c r="A40" s="36">
        <v>28</v>
      </c>
      <c r="B40" s="136" t="s">
        <v>21</v>
      </c>
      <c r="C40" s="148">
        <v>2020115315</v>
      </c>
      <c r="D40" s="137" t="s">
        <v>130</v>
      </c>
      <c r="E40" s="142"/>
      <c r="F40" s="143">
        <f t="shared" si="0"/>
        <v>2.25</v>
      </c>
      <c r="G40" s="137">
        <v>94</v>
      </c>
      <c r="H40" s="137">
        <v>104</v>
      </c>
      <c r="I40" s="137">
        <v>101</v>
      </c>
      <c r="J40" s="144">
        <f t="shared" si="1"/>
        <v>83.97727272727272</v>
      </c>
      <c r="K40" s="137">
        <v>39</v>
      </c>
      <c r="L40" s="137">
        <v>42</v>
      </c>
      <c r="M40" s="145">
        <f t="shared" si="2"/>
        <v>83.75</v>
      </c>
      <c r="N40" s="137">
        <v>0</v>
      </c>
      <c r="O40" s="137">
        <v>4</v>
      </c>
      <c r="P40" s="137">
        <v>60</v>
      </c>
      <c r="Q40" s="146">
        <f t="shared" si="3"/>
        <v>79.357798165137609</v>
      </c>
      <c r="R40" s="137">
        <v>8</v>
      </c>
      <c r="S40" s="147">
        <f t="shared" si="4"/>
        <v>90</v>
      </c>
      <c r="T40" s="137">
        <v>94</v>
      </c>
      <c r="U40" s="137">
        <v>49</v>
      </c>
      <c r="V40" s="138">
        <f t="shared" si="5"/>
        <v>85.75</v>
      </c>
      <c r="W40" s="37">
        <f t="shared" si="6"/>
        <v>84.071851542952444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">
      <c r="A41" s="36">
        <v>29</v>
      </c>
      <c r="B41" s="136" t="s">
        <v>21</v>
      </c>
      <c r="C41" s="148">
        <v>2020100748</v>
      </c>
      <c r="D41" s="137" t="s">
        <v>131</v>
      </c>
      <c r="E41" s="142"/>
      <c r="F41" s="143">
        <f t="shared" si="0"/>
        <v>2.25</v>
      </c>
      <c r="G41" s="137">
        <v>85</v>
      </c>
      <c r="H41" s="137">
        <v>100</v>
      </c>
      <c r="I41" s="137">
        <v>127</v>
      </c>
      <c r="J41" s="144">
        <f t="shared" si="1"/>
        <v>85.454545454545453</v>
      </c>
      <c r="K41" s="137">
        <v>22</v>
      </c>
      <c r="L41" s="137">
        <v>21</v>
      </c>
      <c r="M41" s="145">
        <f t="shared" si="2"/>
        <v>67.916666666666671</v>
      </c>
      <c r="N41" s="137">
        <v>1</v>
      </c>
      <c r="O41" s="137">
        <v>1</v>
      </c>
      <c r="P41" s="137">
        <v>92</v>
      </c>
      <c r="Q41" s="146">
        <f t="shared" si="3"/>
        <v>93.11926605504587</v>
      </c>
      <c r="R41" s="137">
        <v>7</v>
      </c>
      <c r="S41" s="147">
        <f t="shared" si="4"/>
        <v>85</v>
      </c>
      <c r="T41" s="137">
        <v>60</v>
      </c>
      <c r="U41" s="137">
        <v>88</v>
      </c>
      <c r="V41" s="138">
        <f t="shared" si="5"/>
        <v>87</v>
      </c>
      <c r="W41" s="37">
        <f t="shared" si="6"/>
        <v>83.537586877953842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x14ac:dyDescent="0.2">
      <c r="A42" s="36">
        <v>30</v>
      </c>
      <c r="B42" s="136" t="s">
        <v>21</v>
      </c>
      <c r="C42" s="148">
        <v>2020115336</v>
      </c>
      <c r="D42" s="137" t="s">
        <v>132</v>
      </c>
      <c r="E42" s="142"/>
      <c r="F42" s="143">
        <f t="shared" si="0"/>
        <v>2</v>
      </c>
      <c r="G42" s="137">
        <v>86</v>
      </c>
      <c r="H42" s="137">
        <v>82</v>
      </c>
      <c r="I42" s="137">
        <v>129</v>
      </c>
      <c r="J42" s="144">
        <f t="shared" si="1"/>
        <v>83.75</v>
      </c>
      <c r="K42" s="137">
        <v>51</v>
      </c>
      <c r="L42" s="137">
        <v>20</v>
      </c>
      <c r="M42" s="145">
        <f t="shared" si="2"/>
        <v>79.583333333333329</v>
      </c>
      <c r="N42" s="137">
        <v>1</v>
      </c>
      <c r="O42" s="137">
        <v>2</v>
      </c>
      <c r="P42" s="137">
        <v>62</v>
      </c>
      <c r="Q42" s="146">
        <f t="shared" si="3"/>
        <v>79.816513761467888</v>
      </c>
      <c r="R42" s="137">
        <v>8</v>
      </c>
      <c r="S42" s="147">
        <f t="shared" si="4"/>
        <v>90</v>
      </c>
      <c r="T42" s="137">
        <v>87</v>
      </c>
      <c r="U42" s="137">
        <v>90</v>
      </c>
      <c r="V42" s="138">
        <f t="shared" si="5"/>
        <v>94.25</v>
      </c>
      <c r="W42" s="37">
        <f t="shared" si="6"/>
        <v>85.789143730886849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36">
        <v>31</v>
      </c>
      <c r="B43" s="136" t="s">
        <v>21</v>
      </c>
      <c r="C43" s="148">
        <v>2020100700</v>
      </c>
      <c r="D43" s="149" t="s">
        <v>133</v>
      </c>
      <c r="E43" s="142"/>
      <c r="F43" s="143">
        <f t="shared" si="0"/>
        <v>2</v>
      </c>
      <c r="G43" s="137">
        <v>82</v>
      </c>
      <c r="H43" s="137">
        <v>75</v>
      </c>
      <c r="I43" s="137">
        <v>158</v>
      </c>
      <c r="J43" s="144">
        <f t="shared" si="1"/>
        <v>85.795454545454547</v>
      </c>
      <c r="K43" s="137">
        <v>50</v>
      </c>
      <c r="L43" s="137">
        <v>45</v>
      </c>
      <c r="M43" s="145">
        <f t="shared" si="2"/>
        <v>89.583333333333329</v>
      </c>
      <c r="N43" s="137">
        <v>0</v>
      </c>
      <c r="O43" s="137">
        <v>1</v>
      </c>
      <c r="P43" s="137">
        <v>66</v>
      </c>
      <c r="Q43" s="146">
        <f t="shared" si="3"/>
        <v>80.733944954128447</v>
      </c>
      <c r="R43" s="137">
        <v>9</v>
      </c>
      <c r="S43" s="147">
        <f t="shared" si="4"/>
        <v>95</v>
      </c>
      <c r="T43" s="137">
        <v>69</v>
      </c>
      <c r="U43" s="137">
        <v>94</v>
      </c>
      <c r="V43" s="138">
        <f t="shared" si="5"/>
        <v>90.75</v>
      </c>
      <c r="W43" s="37">
        <f t="shared" si="6"/>
        <v>87.740394773422295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36">
        <v>32</v>
      </c>
      <c r="B44" s="136" t="s">
        <v>21</v>
      </c>
      <c r="C44" s="148">
        <v>2020115243</v>
      </c>
      <c r="D44" s="137" t="s">
        <v>134</v>
      </c>
      <c r="E44" s="142"/>
      <c r="F44" s="143">
        <f t="shared" si="0"/>
        <v>1.75</v>
      </c>
      <c r="G44" s="137">
        <v>72</v>
      </c>
      <c r="H44" s="137">
        <v>77</v>
      </c>
      <c r="I44" s="137">
        <v>104</v>
      </c>
      <c r="J44" s="144">
        <f t="shared" si="1"/>
        <v>78.75</v>
      </c>
      <c r="K44" s="137">
        <v>59</v>
      </c>
      <c r="L44" s="137">
        <v>49</v>
      </c>
      <c r="M44" s="145">
        <f t="shared" si="2"/>
        <v>95</v>
      </c>
      <c r="N44" s="137">
        <v>0</v>
      </c>
      <c r="O44" s="137">
        <v>7</v>
      </c>
      <c r="P44" s="137">
        <v>96</v>
      </c>
      <c r="Q44" s="146">
        <f t="shared" si="3"/>
        <v>97.247706422018354</v>
      </c>
      <c r="R44" s="137">
        <v>9</v>
      </c>
      <c r="S44" s="147">
        <f t="shared" si="4"/>
        <v>95</v>
      </c>
      <c r="T44" s="137">
        <v>87</v>
      </c>
      <c r="U44" s="137">
        <v>61</v>
      </c>
      <c r="V44" s="138">
        <f t="shared" si="5"/>
        <v>87</v>
      </c>
      <c r="W44" s="37">
        <f t="shared" si="6"/>
        <v>88.062155963302743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x14ac:dyDescent="0.2">
      <c r="A45" s="36">
        <v>33</v>
      </c>
      <c r="B45" s="136" t="s">
        <v>21</v>
      </c>
      <c r="C45" s="148">
        <v>2020114941</v>
      </c>
      <c r="D45" s="137" t="s">
        <v>135</v>
      </c>
      <c r="E45" s="142"/>
      <c r="F45" s="143">
        <f t="shared" ref="F45:F64" si="8">X45</f>
        <v>2</v>
      </c>
      <c r="G45" s="137">
        <v>104</v>
      </c>
      <c r="H45" s="137">
        <v>81</v>
      </c>
      <c r="I45" s="137">
        <v>136</v>
      </c>
      <c r="J45" s="144">
        <f t="shared" ref="J45:J64" si="9">SUM(G45:I45)/SUM($G$11:$I$11)*50+50</f>
        <v>86.47727272727272</v>
      </c>
      <c r="K45" s="137">
        <v>40</v>
      </c>
      <c r="L45" s="137">
        <v>20</v>
      </c>
      <c r="M45" s="145">
        <f t="shared" ref="M45:M64" si="10">SUM(K45:L45)/SUM($K$11:$L$11)*50+50</f>
        <v>75</v>
      </c>
      <c r="N45" s="137">
        <v>1</v>
      </c>
      <c r="O45" s="137">
        <v>4</v>
      </c>
      <c r="P45" s="137">
        <v>63</v>
      </c>
      <c r="Q45" s="146">
        <f t="shared" ref="Q45:Q64" si="11">SUM(N45:P45)/SUM($N$11:$P$11)*50+50</f>
        <v>81.192660550458726</v>
      </c>
      <c r="R45" s="137">
        <v>7</v>
      </c>
      <c r="S45" s="147">
        <f t="shared" ref="S45:S64" si="12">SUM(R45:R45)/SUM($R$11:$R$11)*50+50</f>
        <v>85</v>
      </c>
      <c r="T45" s="137">
        <v>92</v>
      </c>
      <c r="U45" s="137">
        <v>81</v>
      </c>
      <c r="V45" s="138">
        <f t="shared" ref="V45:V64" si="13">(T45/$T$11*50+50)*0.5+(U45/$U$11*50+50)*0.5</f>
        <v>93.25</v>
      </c>
      <c r="W45" s="37">
        <f t="shared" ref="W45:W64" si="14">(J45*0.3)+(M45*0.2)+(Q45*0.15)+(S45*0.05)+(V45*0.3)</f>
        <v>85.347080900750612</v>
      </c>
      <c r="X45" s="37">
        <f>VLOOKUP(W45,'Grade Range'!$A$2:$B$11,2)</f>
        <v>2</v>
      </c>
      <c r="Y45" s="37" t="str">
        <f t="shared" ref="Y45:Y64" si="15">IF(X45&lt;=3,"Passed","Failed")</f>
        <v>Passed</v>
      </c>
      <c r="Z45" s="37"/>
    </row>
    <row r="46" spans="1:26" ht="12" customHeight="1" x14ac:dyDescent="0.2">
      <c r="A46" s="36">
        <v>34</v>
      </c>
      <c r="B46" s="136" t="s">
        <v>21</v>
      </c>
      <c r="C46" s="148">
        <v>2020115173</v>
      </c>
      <c r="D46" s="137" t="s">
        <v>136</v>
      </c>
      <c r="E46" s="142"/>
      <c r="F46" s="143">
        <f t="shared" si="8"/>
        <v>2</v>
      </c>
      <c r="G46" s="137">
        <v>111</v>
      </c>
      <c r="H46" s="137">
        <v>104</v>
      </c>
      <c r="I46" s="137">
        <v>151</v>
      </c>
      <c r="J46" s="144">
        <f t="shared" si="9"/>
        <v>91.590909090909093</v>
      </c>
      <c r="K46" s="137">
        <v>33</v>
      </c>
      <c r="L46" s="137">
        <v>41</v>
      </c>
      <c r="M46" s="145">
        <f t="shared" si="10"/>
        <v>80.833333333333343</v>
      </c>
      <c r="N46" s="137">
        <v>2</v>
      </c>
      <c r="O46" s="137">
        <v>3</v>
      </c>
      <c r="P46" s="137">
        <v>91</v>
      </c>
      <c r="Q46" s="146">
        <f t="shared" si="11"/>
        <v>94.036697247706428</v>
      </c>
      <c r="R46" s="137">
        <v>9</v>
      </c>
      <c r="S46" s="147">
        <f t="shared" si="12"/>
        <v>95</v>
      </c>
      <c r="T46" s="137">
        <v>63</v>
      </c>
      <c r="U46" s="137">
        <v>48</v>
      </c>
      <c r="V46" s="138">
        <f t="shared" si="13"/>
        <v>77.75</v>
      </c>
      <c r="W46" s="37">
        <f t="shared" si="14"/>
        <v>85.824443981095357</v>
      </c>
      <c r="X46" s="37">
        <f>VLOOKUP(W46,'Grade Range'!$A$2:$B$11,2)</f>
        <v>2</v>
      </c>
      <c r="Y46" s="37" t="str">
        <f t="shared" si="15"/>
        <v>Passed</v>
      </c>
      <c r="Z46" s="37"/>
    </row>
    <row r="47" spans="1:26" ht="12" customHeight="1" x14ac:dyDescent="0.2">
      <c r="A47" s="36">
        <v>35</v>
      </c>
      <c r="B47" s="136" t="s">
        <v>21</v>
      </c>
      <c r="C47" s="148">
        <v>2020117906</v>
      </c>
      <c r="D47" s="137" t="s">
        <v>137</v>
      </c>
      <c r="E47" s="142"/>
      <c r="F47" s="143">
        <f t="shared" si="8"/>
        <v>2.25</v>
      </c>
      <c r="G47" s="137">
        <v>74</v>
      </c>
      <c r="H47" s="137">
        <v>81</v>
      </c>
      <c r="I47" s="137">
        <v>128</v>
      </c>
      <c r="J47" s="144">
        <f t="shared" si="9"/>
        <v>82.159090909090907</v>
      </c>
      <c r="K47" s="137">
        <v>44</v>
      </c>
      <c r="L47" s="137">
        <v>56</v>
      </c>
      <c r="M47" s="145">
        <f t="shared" si="10"/>
        <v>91.666666666666671</v>
      </c>
      <c r="N47" s="137">
        <v>1</v>
      </c>
      <c r="O47" s="137">
        <v>3</v>
      </c>
      <c r="P47" s="137">
        <v>51</v>
      </c>
      <c r="Q47" s="146">
        <f t="shared" si="11"/>
        <v>75.22935779816514</v>
      </c>
      <c r="R47" s="137">
        <v>7</v>
      </c>
      <c r="S47" s="147">
        <f t="shared" si="12"/>
        <v>85</v>
      </c>
      <c r="T47" s="137">
        <v>80</v>
      </c>
      <c r="U47" s="137">
        <v>47</v>
      </c>
      <c r="V47" s="138">
        <f t="shared" si="13"/>
        <v>81.75</v>
      </c>
      <c r="W47" s="37">
        <f t="shared" si="14"/>
        <v>83.040464275785382</v>
      </c>
      <c r="X47" s="37">
        <f>VLOOKUP(W47,'Grade Range'!$A$2:$B$11,2)</f>
        <v>2.25</v>
      </c>
      <c r="Y47" s="37" t="str">
        <f t="shared" si="15"/>
        <v>Passed</v>
      </c>
      <c r="Z47" s="37"/>
    </row>
    <row r="48" spans="1:26" ht="12" customHeight="1" x14ac:dyDescent="0.2">
      <c r="A48" s="36">
        <v>36</v>
      </c>
      <c r="B48" s="136" t="s">
        <v>21</v>
      </c>
      <c r="C48" s="148">
        <v>2020115040</v>
      </c>
      <c r="D48" s="137" t="s">
        <v>138</v>
      </c>
      <c r="E48" s="142"/>
      <c r="F48" s="143">
        <f t="shared" si="8"/>
        <v>2.25</v>
      </c>
      <c r="G48" s="137">
        <v>72</v>
      </c>
      <c r="H48" s="137">
        <v>91</v>
      </c>
      <c r="I48" s="137">
        <v>92</v>
      </c>
      <c r="J48" s="144">
        <f t="shared" si="9"/>
        <v>78.977272727272734</v>
      </c>
      <c r="K48" s="137">
        <v>51</v>
      </c>
      <c r="L48" s="137">
        <v>49</v>
      </c>
      <c r="M48" s="145">
        <f t="shared" si="10"/>
        <v>91.666666666666671</v>
      </c>
      <c r="N48" s="137">
        <v>0</v>
      </c>
      <c r="O48" s="137">
        <v>4</v>
      </c>
      <c r="P48" s="137">
        <v>63</v>
      </c>
      <c r="Q48" s="146">
        <f t="shared" si="11"/>
        <v>80.733944954128447</v>
      </c>
      <c r="R48" s="137">
        <v>7</v>
      </c>
      <c r="S48" s="147">
        <f t="shared" si="12"/>
        <v>85</v>
      </c>
      <c r="T48" s="137">
        <v>87</v>
      </c>
      <c r="U48" s="137">
        <v>52</v>
      </c>
      <c r="V48" s="138">
        <f t="shared" si="13"/>
        <v>84.75</v>
      </c>
      <c r="W48" s="37">
        <f t="shared" si="14"/>
        <v>83.811606894634423</v>
      </c>
      <c r="X48" s="37">
        <f>VLOOKUP(W48,'Grade Range'!$A$2:$B$11,2)</f>
        <v>2.25</v>
      </c>
      <c r="Y48" s="37" t="str">
        <f t="shared" si="15"/>
        <v>Passed</v>
      </c>
      <c r="Z48" s="37"/>
    </row>
    <row r="49" spans="1:26" ht="12" customHeight="1" x14ac:dyDescent="0.2">
      <c r="A49" s="36">
        <v>37</v>
      </c>
      <c r="B49" s="136" t="s">
        <v>21</v>
      </c>
      <c r="C49" s="148">
        <v>2020117329</v>
      </c>
      <c r="D49" s="137" t="s">
        <v>139</v>
      </c>
      <c r="E49" s="142"/>
      <c r="F49" s="143">
        <f t="shared" si="8"/>
        <v>2.25</v>
      </c>
      <c r="G49" s="137">
        <v>100</v>
      </c>
      <c r="H49" s="137">
        <v>110</v>
      </c>
      <c r="I49" s="137">
        <v>76</v>
      </c>
      <c r="J49" s="144">
        <f t="shared" si="9"/>
        <v>82.5</v>
      </c>
      <c r="K49" s="137">
        <v>51</v>
      </c>
      <c r="L49" s="137">
        <v>41</v>
      </c>
      <c r="M49" s="145">
        <f t="shared" si="10"/>
        <v>88.333333333333343</v>
      </c>
      <c r="N49" s="137">
        <v>2</v>
      </c>
      <c r="O49" s="137">
        <v>6</v>
      </c>
      <c r="P49" s="137">
        <v>52</v>
      </c>
      <c r="Q49" s="146">
        <f t="shared" si="11"/>
        <v>77.522935779816521</v>
      </c>
      <c r="R49" s="137">
        <v>8</v>
      </c>
      <c r="S49" s="147">
        <f t="shared" si="12"/>
        <v>90</v>
      </c>
      <c r="T49" s="137">
        <v>46</v>
      </c>
      <c r="U49" s="137">
        <v>73</v>
      </c>
      <c r="V49" s="138">
        <f t="shared" si="13"/>
        <v>79.75</v>
      </c>
      <c r="W49" s="37">
        <f t="shared" si="14"/>
        <v>82.470107033639152</v>
      </c>
      <c r="X49" s="37">
        <f>VLOOKUP(W49,'Grade Range'!$A$2:$B$11,2)</f>
        <v>2.25</v>
      </c>
      <c r="Y49" s="37" t="str">
        <f t="shared" si="15"/>
        <v>Passed</v>
      </c>
      <c r="Z49" s="37"/>
    </row>
    <row r="50" spans="1:26" ht="12" customHeight="1" x14ac:dyDescent="0.2">
      <c r="A50" s="36">
        <v>38</v>
      </c>
      <c r="B50" s="136" t="s">
        <v>21</v>
      </c>
      <c r="C50" s="148">
        <v>2020101052</v>
      </c>
      <c r="D50" s="137" t="s">
        <v>140</v>
      </c>
      <c r="E50" s="142"/>
      <c r="F50" s="143">
        <f t="shared" si="8"/>
        <v>2</v>
      </c>
      <c r="G50" s="137">
        <v>70</v>
      </c>
      <c r="H50" s="137">
        <v>111</v>
      </c>
      <c r="I50" s="137">
        <v>180</v>
      </c>
      <c r="J50" s="144">
        <f t="shared" si="9"/>
        <v>91.02272727272728</v>
      </c>
      <c r="K50" s="137">
        <v>23</v>
      </c>
      <c r="L50" s="137">
        <v>59</v>
      </c>
      <c r="M50" s="145">
        <f t="shared" si="10"/>
        <v>84.166666666666657</v>
      </c>
      <c r="N50" s="137">
        <v>1</v>
      </c>
      <c r="O50" s="137">
        <v>5</v>
      </c>
      <c r="P50" s="137">
        <v>56</v>
      </c>
      <c r="Q50" s="146">
        <f t="shared" si="11"/>
        <v>78.440366972477065</v>
      </c>
      <c r="R50" s="137">
        <v>9</v>
      </c>
      <c r="S50" s="147">
        <f t="shared" si="12"/>
        <v>95</v>
      </c>
      <c r="T50" s="137">
        <v>90</v>
      </c>
      <c r="U50" s="137">
        <v>68</v>
      </c>
      <c r="V50" s="138">
        <f t="shared" si="13"/>
        <v>89.5</v>
      </c>
      <c r="W50" s="37">
        <f t="shared" si="14"/>
        <v>87.506206561023077</v>
      </c>
      <c r="X50" s="37">
        <f>VLOOKUP(W50,'Grade Range'!$A$2:$B$11,2)</f>
        <v>2</v>
      </c>
      <c r="Y50" s="37" t="str">
        <f t="shared" si="15"/>
        <v>Passed</v>
      </c>
      <c r="Z50" s="37"/>
    </row>
    <row r="51" spans="1:26" ht="12" customHeight="1" x14ac:dyDescent="0.2">
      <c r="A51" s="36">
        <v>39</v>
      </c>
      <c r="B51" s="136" t="s">
        <v>21</v>
      </c>
      <c r="C51" s="148">
        <v>2020115271</v>
      </c>
      <c r="D51" s="137" t="s">
        <v>141</v>
      </c>
      <c r="E51" s="142"/>
      <c r="F51" s="143">
        <f t="shared" si="8"/>
        <v>1.75</v>
      </c>
      <c r="G51" s="137">
        <v>88</v>
      </c>
      <c r="H51" s="137">
        <v>97</v>
      </c>
      <c r="I51" s="137">
        <v>159</v>
      </c>
      <c r="J51" s="144">
        <f t="shared" si="9"/>
        <v>89.090909090909093</v>
      </c>
      <c r="K51" s="137">
        <v>57</v>
      </c>
      <c r="L51" s="137">
        <v>30</v>
      </c>
      <c r="M51" s="145">
        <f t="shared" si="10"/>
        <v>86.25</v>
      </c>
      <c r="N51" s="137">
        <v>1</v>
      </c>
      <c r="O51" s="137">
        <v>2</v>
      </c>
      <c r="P51" s="137">
        <v>78</v>
      </c>
      <c r="Q51" s="146">
        <f t="shared" si="11"/>
        <v>87.155963302752298</v>
      </c>
      <c r="R51" s="137">
        <v>8</v>
      </c>
      <c r="S51" s="147">
        <f t="shared" si="12"/>
        <v>90</v>
      </c>
      <c r="T51" s="137">
        <v>78</v>
      </c>
      <c r="U51" s="137">
        <v>94</v>
      </c>
      <c r="V51" s="138">
        <f t="shared" si="13"/>
        <v>93</v>
      </c>
      <c r="W51" s="37">
        <f t="shared" si="14"/>
        <v>89.450667222685567</v>
      </c>
      <c r="X51" s="37">
        <f>VLOOKUP(W51,'Grade Range'!$A$2:$B$11,2)</f>
        <v>1.75</v>
      </c>
      <c r="Y51" s="37" t="str">
        <f t="shared" si="15"/>
        <v>Passed</v>
      </c>
      <c r="Z51" s="37"/>
    </row>
    <row r="52" spans="1:26" ht="12" customHeight="1" x14ac:dyDescent="0.2">
      <c r="A52" s="36">
        <v>40</v>
      </c>
      <c r="B52" s="136" t="s">
        <v>21</v>
      </c>
      <c r="C52" s="148">
        <v>2020101137</v>
      </c>
      <c r="D52" s="137" t="s">
        <v>142</v>
      </c>
      <c r="E52" s="142"/>
      <c r="F52" s="143">
        <f t="shared" si="8"/>
        <v>1.75</v>
      </c>
      <c r="G52" s="137">
        <v>94</v>
      </c>
      <c r="H52" s="137">
        <v>83</v>
      </c>
      <c r="I52" s="137">
        <v>175</v>
      </c>
      <c r="J52" s="144">
        <f t="shared" si="9"/>
        <v>90</v>
      </c>
      <c r="K52" s="137">
        <v>51</v>
      </c>
      <c r="L52" s="137">
        <v>47</v>
      </c>
      <c r="M52" s="145">
        <f t="shared" si="10"/>
        <v>90.833333333333343</v>
      </c>
      <c r="N52" s="137">
        <v>0</v>
      </c>
      <c r="O52" s="137">
        <v>2</v>
      </c>
      <c r="P52" s="137">
        <v>79</v>
      </c>
      <c r="Q52" s="146">
        <f t="shared" si="11"/>
        <v>87.155963302752298</v>
      </c>
      <c r="R52" s="137">
        <v>7</v>
      </c>
      <c r="S52" s="147">
        <f t="shared" si="12"/>
        <v>85</v>
      </c>
      <c r="T52" s="137">
        <v>56</v>
      </c>
      <c r="U52" s="137">
        <v>86</v>
      </c>
      <c r="V52" s="138">
        <f t="shared" si="13"/>
        <v>85.5</v>
      </c>
      <c r="W52" s="37">
        <f t="shared" si="14"/>
        <v>88.140061162079519</v>
      </c>
      <c r="X52" s="37">
        <f>VLOOKUP(W52,'Grade Range'!$A$2:$B$11,2)</f>
        <v>1.75</v>
      </c>
      <c r="Y52" s="37" t="str">
        <f t="shared" si="15"/>
        <v>Passed</v>
      </c>
      <c r="Z52" s="37"/>
    </row>
    <row r="53" spans="1:26" ht="12" customHeight="1" x14ac:dyDescent="0.2">
      <c r="A53" s="36">
        <v>41</v>
      </c>
      <c r="B53" s="136"/>
      <c r="C53" s="148">
        <v>2020101174</v>
      </c>
      <c r="D53" s="137" t="s">
        <v>143</v>
      </c>
      <c r="E53" s="142"/>
      <c r="F53" s="143">
        <f t="shared" si="8"/>
        <v>1.75</v>
      </c>
      <c r="G53" s="137">
        <v>107</v>
      </c>
      <c r="H53" s="137">
        <v>84</v>
      </c>
      <c r="I53" s="137">
        <v>153</v>
      </c>
      <c r="J53" s="144">
        <f t="shared" si="9"/>
        <v>89.090909090909093</v>
      </c>
      <c r="K53" s="137">
        <v>40</v>
      </c>
      <c r="L53" s="137">
        <v>38</v>
      </c>
      <c r="M53" s="145">
        <f t="shared" si="10"/>
        <v>82.5</v>
      </c>
      <c r="N53" s="137">
        <v>1</v>
      </c>
      <c r="O53" s="137">
        <v>5</v>
      </c>
      <c r="P53" s="137">
        <v>90</v>
      </c>
      <c r="Q53" s="146">
        <f t="shared" si="11"/>
        <v>94.036697247706428</v>
      </c>
      <c r="R53" s="137">
        <v>10</v>
      </c>
      <c r="S53" s="147">
        <f t="shared" si="12"/>
        <v>100</v>
      </c>
      <c r="T53" s="137">
        <v>60</v>
      </c>
      <c r="U53" s="137">
        <v>87</v>
      </c>
      <c r="V53" s="138">
        <f t="shared" si="13"/>
        <v>86.75</v>
      </c>
      <c r="W53" s="37">
        <f t="shared" si="14"/>
        <v>88.357777314428688</v>
      </c>
      <c r="X53" s="37">
        <f>VLOOKUP(W53,'Grade Range'!$A$2:$B$11,2)</f>
        <v>1.75</v>
      </c>
      <c r="Y53" s="37" t="str">
        <f t="shared" si="15"/>
        <v>Passed</v>
      </c>
      <c r="Z53" s="37"/>
    </row>
    <row r="54" spans="1:26" ht="12" customHeight="1" x14ac:dyDescent="0.2">
      <c r="A54" s="36">
        <v>42</v>
      </c>
      <c r="B54" s="136" t="s">
        <v>21</v>
      </c>
      <c r="C54" s="148">
        <v>2020101199</v>
      </c>
      <c r="D54" s="137" t="s">
        <v>144</v>
      </c>
      <c r="E54" s="142"/>
      <c r="F54" s="143">
        <f t="shared" si="8"/>
        <v>2.25</v>
      </c>
      <c r="G54" s="137">
        <v>67</v>
      </c>
      <c r="H54" s="137">
        <v>78</v>
      </c>
      <c r="I54" s="137">
        <v>88</v>
      </c>
      <c r="J54" s="144">
        <f t="shared" si="9"/>
        <v>76.47727272727272</v>
      </c>
      <c r="K54" s="137">
        <v>47</v>
      </c>
      <c r="L54" s="137">
        <v>35</v>
      </c>
      <c r="M54" s="145">
        <f t="shared" si="10"/>
        <v>84.166666666666657</v>
      </c>
      <c r="N54" s="137">
        <v>2</v>
      </c>
      <c r="O54" s="137">
        <v>7</v>
      </c>
      <c r="P54" s="137">
        <v>63</v>
      </c>
      <c r="Q54" s="146">
        <f t="shared" si="11"/>
        <v>83.027522935779814</v>
      </c>
      <c r="R54" s="137">
        <v>7</v>
      </c>
      <c r="S54" s="147">
        <f t="shared" si="12"/>
        <v>85</v>
      </c>
      <c r="T54" s="137">
        <v>83</v>
      </c>
      <c r="U54" s="137">
        <v>73</v>
      </c>
      <c r="V54" s="138">
        <f t="shared" si="13"/>
        <v>89</v>
      </c>
      <c r="W54" s="37">
        <f t="shared" si="14"/>
        <v>83.180643591882117</v>
      </c>
      <c r="X54" s="37">
        <f>VLOOKUP(W54,'Grade Range'!$A$2:$B$11,2)</f>
        <v>2.25</v>
      </c>
      <c r="Y54" s="37" t="str">
        <f t="shared" si="15"/>
        <v>Passed</v>
      </c>
      <c r="Z54" s="37"/>
    </row>
    <row r="55" spans="1:26" ht="12" customHeight="1" x14ac:dyDescent="0.2">
      <c r="A55" s="36">
        <v>43</v>
      </c>
      <c r="B55" s="136" t="s">
        <v>21</v>
      </c>
      <c r="C55" s="148">
        <v>2020101318</v>
      </c>
      <c r="D55" s="137" t="s">
        <v>145</v>
      </c>
      <c r="E55" s="142"/>
      <c r="F55" s="143">
        <f t="shared" si="8"/>
        <v>2.5</v>
      </c>
      <c r="G55" s="137">
        <v>81</v>
      </c>
      <c r="H55" s="137">
        <v>113</v>
      </c>
      <c r="I55" s="137">
        <v>112</v>
      </c>
      <c r="J55" s="144">
        <f t="shared" si="9"/>
        <v>84.77272727272728</v>
      </c>
      <c r="K55" s="137">
        <v>30</v>
      </c>
      <c r="L55" s="137">
        <v>51</v>
      </c>
      <c r="M55" s="145">
        <f t="shared" si="10"/>
        <v>83.75</v>
      </c>
      <c r="N55" s="137">
        <v>1</v>
      </c>
      <c r="O55" s="137">
        <v>4</v>
      </c>
      <c r="P55" s="137">
        <v>56</v>
      </c>
      <c r="Q55" s="146">
        <f t="shared" si="11"/>
        <v>77.981651376146786</v>
      </c>
      <c r="R55" s="137">
        <v>9</v>
      </c>
      <c r="S55" s="147">
        <f t="shared" si="12"/>
        <v>95</v>
      </c>
      <c r="T55" s="137">
        <v>52</v>
      </c>
      <c r="U55" s="137">
        <v>48</v>
      </c>
      <c r="V55" s="138">
        <f t="shared" si="13"/>
        <v>75</v>
      </c>
      <c r="W55" s="37">
        <f t="shared" si="14"/>
        <v>81.129065888240206</v>
      </c>
      <c r="X55" s="37">
        <f>VLOOKUP(W55,'Grade Range'!$A$2:$B$11,2)</f>
        <v>2.5</v>
      </c>
      <c r="Y55" s="37" t="str">
        <f t="shared" si="15"/>
        <v>Passed</v>
      </c>
      <c r="Z55" s="37"/>
    </row>
    <row r="56" spans="1:26" ht="12" customHeight="1" x14ac:dyDescent="0.2">
      <c r="A56" s="36">
        <v>44</v>
      </c>
      <c r="B56" s="136" t="s">
        <v>21</v>
      </c>
      <c r="C56" s="148">
        <v>2020117080</v>
      </c>
      <c r="D56" s="137" t="s">
        <v>146</v>
      </c>
      <c r="E56" s="142"/>
      <c r="F56" s="143">
        <f t="shared" si="8"/>
        <v>2.5</v>
      </c>
      <c r="G56" s="137">
        <v>70</v>
      </c>
      <c r="H56" s="137">
        <v>96</v>
      </c>
      <c r="I56" s="137">
        <v>82</v>
      </c>
      <c r="J56" s="144">
        <f t="shared" si="9"/>
        <v>78.181818181818187</v>
      </c>
      <c r="K56" s="137">
        <v>29</v>
      </c>
      <c r="L56" s="137">
        <v>31</v>
      </c>
      <c r="M56" s="145">
        <f t="shared" si="10"/>
        <v>75</v>
      </c>
      <c r="N56" s="137">
        <v>0</v>
      </c>
      <c r="O56" s="137">
        <v>6</v>
      </c>
      <c r="P56" s="137">
        <v>66</v>
      </c>
      <c r="Q56" s="146">
        <f t="shared" si="11"/>
        <v>83.027522935779814</v>
      </c>
      <c r="R56" s="137">
        <v>10</v>
      </c>
      <c r="S56" s="147">
        <f t="shared" si="12"/>
        <v>100</v>
      </c>
      <c r="T56" s="137">
        <v>82</v>
      </c>
      <c r="U56" s="137">
        <v>65</v>
      </c>
      <c r="V56" s="138">
        <f t="shared" si="13"/>
        <v>86.75</v>
      </c>
      <c r="W56" s="37">
        <f t="shared" si="14"/>
        <v>81.933673894912431</v>
      </c>
      <c r="X56" s="37">
        <f>VLOOKUP(W56,'Grade Range'!$A$2:$B$11,2)</f>
        <v>2.5</v>
      </c>
      <c r="Y56" s="37" t="str">
        <f t="shared" si="15"/>
        <v>Passed</v>
      </c>
      <c r="Z56" s="37"/>
    </row>
    <row r="57" spans="1:26" ht="12" customHeight="1" x14ac:dyDescent="0.2">
      <c r="A57" s="36">
        <v>45</v>
      </c>
      <c r="B57" s="136" t="s">
        <v>21</v>
      </c>
      <c r="C57" s="148">
        <v>2020115139</v>
      </c>
      <c r="D57" s="137" t="s">
        <v>147</v>
      </c>
      <c r="E57" s="142"/>
      <c r="F57" s="143">
        <f t="shared" si="8"/>
        <v>1.75</v>
      </c>
      <c r="G57" s="137">
        <v>87</v>
      </c>
      <c r="H57" s="137">
        <v>90</v>
      </c>
      <c r="I57" s="137">
        <v>161</v>
      </c>
      <c r="J57" s="144">
        <f t="shared" si="9"/>
        <v>88.409090909090907</v>
      </c>
      <c r="K57" s="137">
        <v>48</v>
      </c>
      <c r="L57" s="137">
        <v>42</v>
      </c>
      <c r="M57" s="145">
        <f t="shared" si="10"/>
        <v>87.5</v>
      </c>
      <c r="N57" s="137">
        <v>0</v>
      </c>
      <c r="O57" s="137">
        <v>7</v>
      </c>
      <c r="P57" s="137">
        <v>62</v>
      </c>
      <c r="Q57" s="146">
        <f t="shared" si="11"/>
        <v>81.651376146788991</v>
      </c>
      <c r="R57" s="137">
        <v>9</v>
      </c>
      <c r="S57" s="147">
        <f t="shared" si="12"/>
        <v>95</v>
      </c>
      <c r="T57" s="137">
        <v>93</v>
      </c>
      <c r="U57" s="137">
        <v>95</v>
      </c>
      <c r="V57" s="138">
        <f t="shared" si="13"/>
        <v>97</v>
      </c>
      <c r="W57" s="37">
        <f t="shared" si="14"/>
        <v>90.120433694745614</v>
      </c>
      <c r="X57" s="37">
        <f>VLOOKUP(W57,'Grade Range'!$A$2:$B$11,2)</f>
        <v>1.75</v>
      </c>
      <c r="Y57" s="37" t="str">
        <f t="shared" si="15"/>
        <v>Passed</v>
      </c>
      <c r="Z57" s="37"/>
    </row>
    <row r="58" spans="1:26" ht="12" customHeight="1" x14ac:dyDescent="0.2">
      <c r="A58" s="36">
        <v>46</v>
      </c>
      <c r="B58" s="136" t="s">
        <v>21</v>
      </c>
      <c r="C58" s="148">
        <v>2020115367</v>
      </c>
      <c r="D58" s="137" t="s">
        <v>148</v>
      </c>
      <c r="E58" s="142"/>
      <c r="F58" s="143">
        <f t="shared" si="8"/>
        <v>1.5</v>
      </c>
      <c r="G58" s="137">
        <v>87</v>
      </c>
      <c r="H58" s="137">
        <v>81</v>
      </c>
      <c r="I58" s="137">
        <v>148</v>
      </c>
      <c r="J58" s="144">
        <f t="shared" si="9"/>
        <v>85.909090909090907</v>
      </c>
      <c r="K58" s="137">
        <v>60</v>
      </c>
      <c r="L58" s="137">
        <v>57</v>
      </c>
      <c r="M58" s="145">
        <f t="shared" si="10"/>
        <v>98.75</v>
      </c>
      <c r="N58" s="137">
        <v>0</v>
      </c>
      <c r="O58" s="137">
        <v>6</v>
      </c>
      <c r="P58" s="137">
        <v>96</v>
      </c>
      <c r="Q58" s="146">
        <f t="shared" si="11"/>
        <v>96.788990825688074</v>
      </c>
      <c r="R58" s="137">
        <v>9</v>
      </c>
      <c r="S58" s="147">
        <f t="shared" si="12"/>
        <v>95</v>
      </c>
      <c r="T58" s="137">
        <v>79</v>
      </c>
      <c r="U58" s="137">
        <v>84</v>
      </c>
      <c r="V58" s="138">
        <f t="shared" si="13"/>
        <v>90.75</v>
      </c>
      <c r="W58" s="37">
        <f t="shared" si="14"/>
        <v>92.016075896580475</v>
      </c>
      <c r="X58" s="37">
        <f>VLOOKUP(W58,'Grade Range'!$A$2:$B$11,2)</f>
        <v>1.5</v>
      </c>
      <c r="Y58" s="37" t="str">
        <f t="shared" si="15"/>
        <v>Passed</v>
      </c>
      <c r="Z58" s="37"/>
    </row>
    <row r="59" spans="1:26" ht="12" customHeight="1" x14ac:dyDescent="0.2">
      <c r="A59" s="36">
        <v>47</v>
      </c>
      <c r="B59" s="136" t="s">
        <v>21</v>
      </c>
      <c r="C59" s="148">
        <v>2020117421</v>
      </c>
      <c r="D59" s="137" t="s">
        <v>149</v>
      </c>
      <c r="E59" s="142"/>
      <c r="F59" s="143">
        <f t="shared" si="8"/>
        <v>2.25</v>
      </c>
      <c r="G59" s="137">
        <v>106</v>
      </c>
      <c r="H59" s="137">
        <v>98</v>
      </c>
      <c r="I59" s="137">
        <v>157</v>
      </c>
      <c r="J59" s="144">
        <f t="shared" si="9"/>
        <v>91.02272727272728</v>
      </c>
      <c r="K59" s="137">
        <v>29</v>
      </c>
      <c r="L59" s="137">
        <v>41</v>
      </c>
      <c r="M59" s="145">
        <f t="shared" si="10"/>
        <v>79.166666666666671</v>
      </c>
      <c r="N59" s="137">
        <v>1</v>
      </c>
      <c r="O59" s="137">
        <v>5</v>
      </c>
      <c r="P59" s="137">
        <v>69</v>
      </c>
      <c r="Q59" s="146">
        <f t="shared" si="11"/>
        <v>84.403669724770651</v>
      </c>
      <c r="R59" s="137">
        <v>7</v>
      </c>
      <c r="S59" s="147">
        <f t="shared" si="12"/>
        <v>85</v>
      </c>
      <c r="T59" s="137">
        <v>76</v>
      </c>
      <c r="U59" s="137">
        <v>54</v>
      </c>
      <c r="V59" s="138">
        <f t="shared" si="13"/>
        <v>82.5</v>
      </c>
      <c r="W59" s="37">
        <f t="shared" si="14"/>
        <v>84.80070197386712</v>
      </c>
      <c r="X59" s="37">
        <f>VLOOKUP(W59,'Grade Range'!$A$2:$B$11,2)</f>
        <v>2.25</v>
      </c>
      <c r="Y59" s="37" t="str">
        <f t="shared" si="15"/>
        <v>Passed</v>
      </c>
      <c r="Z59" s="37"/>
    </row>
    <row r="60" spans="1:26" ht="12" customHeight="1" x14ac:dyDescent="0.2">
      <c r="A60" s="36">
        <v>48</v>
      </c>
      <c r="B60" s="136" t="s">
        <v>21</v>
      </c>
      <c r="C60" s="148">
        <v>2020115235</v>
      </c>
      <c r="D60" s="137" t="s">
        <v>150</v>
      </c>
      <c r="E60" s="142"/>
      <c r="F60" s="143">
        <f t="shared" si="8"/>
        <v>2.5</v>
      </c>
      <c r="G60" s="137">
        <v>85</v>
      </c>
      <c r="H60" s="137">
        <v>83</v>
      </c>
      <c r="I60" s="137">
        <v>113</v>
      </c>
      <c r="J60" s="144">
        <f t="shared" si="9"/>
        <v>81.931818181818187</v>
      </c>
      <c r="K60" s="137">
        <v>31</v>
      </c>
      <c r="L60" s="137">
        <v>37</v>
      </c>
      <c r="M60" s="145">
        <f t="shared" si="10"/>
        <v>78.333333333333329</v>
      </c>
      <c r="N60" s="137">
        <v>2</v>
      </c>
      <c r="O60" s="137">
        <v>6</v>
      </c>
      <c r="P60" s="137">
        <v>54</v>
      </c>
      <c r="Q60" s="146">
        <f t="shared" si="11"/>
        <v>78.440366972477065</v>
      </c>
      <c r="R60" s="137">
        <v>8</v>
      </c>
      <c r="S60" s="147">
        <f t="shared" si="12"/>
        <v>90</v>
      </c>
      <c r="T60" s="137">
        <v>57</v>
      </c>
      <c r="U60" s="137">
        <v>51</v>
      </c>
      <c r="V60" s="138">
        <f t="shared" si="13"/>
        <v>77</v>
      </c>
      <c r="W60" s="37">
        <f t="shared" si="14"/>
        <v>79.612267167083687</v>
      </c>
      <c r="X60" s="37">
        <f>VLOOKUP(W60,'Grade Range'!$A$2:$B$11,2)</f>
        <v>2.5</v>
      </c>
      <c r="Y60" s="37" t="str">
        <f t="shared" si="15"/>
        <v>Passed</v>
      </c>
      <c r="Z60" s="37"/>
    </row>
    <row r="61" spans="1:26" ht="12" customHeight="1" x14ac:dyDescent="0.2">
      <c r="A61" s="36">
        <v>49</v>
      </c>
      <c r="B61" s="136" t="s">
        <v>21</v>
      </c>
      <c r="C61" s="148">
        <v>2020115211</v>
      </c>
      <c r="D61" s="137" t="s">
        <v>151</v>
      </c>
      <c r="E61" s="142"/>
      <c r="F61" s="143">
        <f t="shared" si="8"/>
        <v>2.25</v>
      </c>
      <c r="G61" s="137">
        <v>68</v>
      </c>
      <c r="H61" s="137">
        <v>86</v>
      </c>
      <c r="I61" s="137">
        <v>83</v>
      </c>
      <c r="J61" s="144">
        <f t="shared" si="9"/>
        <v>76.931818181818187</v>
      </c>
      <c r="K61" s="137">
        <v>48</v>
      </c>
      <c r="L61" s="137">
        <v>43</v>
      </c>
      <c r="M61" s="145">
        <f t="shared" si="10"/>
        <v>87.916666666666657</v>
      </c>
      <c r="N61" s="137">
        <v>2</v>
      </c>
      <c r="O61" s="137">
        <v>7</v>
      </c>
      <c r="P61" s="137">
        <v>93</v>
      </c>
      <c r="Q61" s="146">
        <f t="shared" si="11"/>
        <v>96.788990825688074</v>
      </c>
      <c r="R61" s="137">
        <v>9</v>
      </c>
      <c r="S61" s="147">
        <f t="shared" si="12"/>
        <v>95</v>
      </c>
      <c r="T61" s="137">
        <v>84</v>
      </c>
      <c r="U61" s="137">
        <v>46</v>
      </c>
      <c r="V61" s="138">
        <f t="shared" si="13"/>
        <v>82.5</v>
      </c>
      <c r="W61" s="37">
        <f t="shared" si="14"/>
        <v>84.681227411731996</v>
      </c>
      <c r="X61" s="37">
        <f>VLOOKUP(W61,'Grade Range'!$A$2:$B$11,2)</f>
        <v>2.25</v>
      </c>
      <c r="Y61" s="37" t="str">
        <f t="shared" si="15"/>
        <v>Passed</v>
      </c>
      <c r="Z61" s="37"/>
    </row>
    <row r="62" spans="1:26" ht="12" customHeight="1" x14ac:dyDescent="0.2">
      <c r="A62" s="36">
        <v>50</v>
      </c>
      <c r="B62" s="136" t="s">
        <v>21</v>
      </c>
      <c r="C62" s="148">
        <v>2020101987</v>
      </c>
      <c r="D62" s="137" t="s">
        <v>152</v>
      </c>
      <c r="E62" s="142"/>
      <c r="F62" s="143">
        <f t="shared" si="8"/>
        <v>1.75</v>
      </c>
      <c r="G62" s="137">
        <v>76</v>
      </c>
      <c r="H62" s="137">
        <v>97</v>
      </c>
      <c r="I62" s="137">
        <v>125</v>
      </c>
      <c r="J62" s="144">
        <f t="shared" si="9"/>
        <v>83.86363636363636</v>
      </c>
      <c r="K62" s="137">
        <v>40</v>
      </c>
      <c r="L62" s="137">
        <v>60</v>
      </c>
      <c r="M62" s="145">
        <f t="shared" si="10"/>
        <v>91.666666666666671</v>
      </c>
      <c r="N62" s="137">
        <v>2</v>
      </c>
      <c r="O62" s="137">
        <v>4</v>
      </c>
      <c r="P62" s="137">
        <v>86</v>
      </c>
      <c r="Q62" s="146">
        <f t="shared" si="11"/>
        <v>92.201834862385326</v>
      </c>
      <c r="R62" s="137">
        <v>8</v>
      </c>
      <c r="S62" s="147">
        <f t="shared" si="12"/>
        <v>90</v>
      </c>
      <c r="T62" s="137">
        <v>67</v>
      </c>
      <c r="U62" s="137">
        <v>83</v>
      </c>
      <c r="V62" s="138">
        <f t="shared" si="13"/>
        <v>87.5</v>
      </c>
      <c r="W62" s="37">
        <f t="shared" si="14"/>
        <v>88.072699471782045</v>
      </c>
      <c r="X62" s="37">
        <f>VLOOKUP(W62,'Grade Range'!$A$2:$B$11,2)</f>
        <v>1.75</v>
      </c>
      <c r="Y62" s="37" t="str">
        <f t="shared" si="15"/>
        <v>Passed</v>
      </c>
      <c r="Z62" s="37"/>
    </row>
    <row r="63" spans="1:26" ht="12" customHeight="1" x14ac:dyDescent="0.2">
      <c r="A63" s="36">
        <v>51</v>
      </c>
      <c r="B63" s="136" t="s">
        <v>21</v>
      </c>
      <c r="C63" s="148">
        <v>2020115018</v>
      </c>
      <c r="D63" s="137" t="s">
        <v>153</v>
      </c>
      <c r="E63" s="142"/>
      <c r="F63" s="143">
        <f t="shared" si="8"/>
        <v>2.25</v>
      </c>
      <c r="G63" s="137">
        <v>86</v>
      </c>
      <c r="H63" s="137">
        <v>106</v>
      </c>
      <c r="I63" s="137">
        <v>121</v>
      </c>
      <c r="J63" s="144">
        <f t="shared" si="9"/>
        <v>85.568181818181813</v>
      </c>
      <c r="K63" s="137">
        <v>54</v>
      </c>
      <c r="L63" s="137">
        <v>24</v>
      </c>
      <c r="M63" s="145">
        <f t="shared" si="10"/>
        <v>82.5</v>
      </c>
      <c r="N63" s="137">
        <v>1</v>
      </c>
      <c r="O63" s="137">
        <v>1</v>
      </c>
      <c r="P63" s="137">
        <v>65</v>
      </c>
      <c r="Q63" s="146">
        <f t="shared" si="11"/>
        <v>80.733944954128447</v>
      </c>
      <c r="R63" s="137">
        <v>8</v>
      </c>
      <c r="S63" s="147">
        <f t="shared" si="12"/>
        <v>90</v>
      </c>
      <c r="T63" s="137">
        <v>62</v>
      </c>
      <c r="U63" s="137">
        <v>78</v>
      </c>
      <c r="V63" s="138">
        <f t="shared" si="13"/>
        <v>85</v>
      </c>
      <c r="W63" s="37">
        <f t="shared" si="14"/>
        <v>84.280546288573817</v>
      </c>
      <c r="X63" s="37">
        <f>VLOOKUP(W63,'Grade Range'!$A$2:$B$11,2)</f>
        <v>2.25</v>
      </c>
      <c r="Y63" s="37" t="str">
        <f t="shared" si="15"/>
        <v>Passed</v>
      </c>
      <c r="Z63" s="37"/>
    </row>
    <row r="64" spans="1:26" ht="12" customHeight="1" x14ac:dyDescent="0.2">
      <c r="A64" s="36">
        <v>52</v>
      </c>
      <c r="B64" s="136" t="s">
        <v>21</v>
      </c>
      <c r="C64" s="148">
        <v>2020108563</v>
      </c>
      <c r="D64" s="137" t="s">
        <v>154</v>
      </c>
      <c r="E64" s="142"/>
      <c r="F64" s="143">
        <f t="shared" si="8"/>
        <v>2</v>
      </c>
      <c r="G64" s="137">
        <v>86</v>
      </c>
      <c r="H64" s="137">
        <v>85</v>
      </c>
      <c r="I64" s="137">
        <v>123</v>
      </c>
      <c r="J64" s="144">
        <f t="shared" si="9"/>
        <v>83.409090909090907</v>
      </c>
      <c r="K64" s="137">
        <v>25</v>
      </c>
      <c r="L64" s="137">
        <v>49</v>
      </c>
      <c r="M64" s="145">
        <f t="shared" si="10"/>
        <v>80.833333333333343</v>
      </c>
      <c r="N64" s="137">
        <v>0</v>
      </c>
      <c r="O64" s="137">
        <v>3</v>
      </c>
      <c r="P64" s="137">
        <v>97</v>
      </c>
      <c r="Q64" s="146">
        <f t="shared" si="11"/>
        <v>95.871559633027516</v>
      </c>
      <c r="R64" s="137">
        <v>7</v>
      </c>
      <c r="S64" s="147">
        <f t="shared" si="12"/>
        <v>85</v>
      </c>
      <c r="T64" s="137">
        <v>58</v>
      </c>
      <c r="U64" s="137">
        <v>83</v>
      </c>
      <c r="V64" s="138">
        <f t="shared" si="13"/>
        <v>85.25</v>
      </c>
      <c r="W64" s="37">
        <f t="shared" si="14"/>
        <v>85.395127884348071</v>
      </c>
      <c r="X64" s="37">
        <f>VLOOKUP(W64,'Grade Range'!$A$2:$B$11,2)</f>
        <v>2</v>
      </c>
      <c r="Y64" s="37" t="str">
        <f t="shared" si="15"/>
        <v>Passed</v>
      </c>
      <c r="Z64" s="37"/>
    </row>
    <row r="65" spans="1:26" ht="12" customHeight="1" thickBot="1" x14ac:dyDescent="0.25">
      <c r="A65" s="33"/>
      <c r="B65" s="33"/>
      <c r="C65" s="54"/>
      <c r="D65" s="55"/>
      <c r="E65" s="55"/>
      <c r="F65" s="56"/>
      <c r="G65" s="139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25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sortState xmlns:xlrd2="http://schemas.microsoft.com/office/spreadsheetml/2017/richdata2"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3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3">
      <c r="A4" s="97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2"/>
      <c r="AG5" s="7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5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5" t="s">
        <v>82</v>
      </c>
      <c r="AI9" s="165" t="s">
        <v>14</v>
      </c>
      <c r="AJ9" s="161"/>
      <c r="AK9" s="161"/>
      <c r="AL9" s="162"/>
    </row>
    <row r="10" spans="1:38" ht="12" customHeight="1" thickBot="1" x14ac:dyDescent="0.25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55"/>
      <c r="D11" s="155"/>
      <c r="E11" s="51"/>
      <c r="F11" s="159"/>
      <c r="G11" s="27">
        <v>100</v>
      </c>
      <c r="H11" s="92">
        <v>0.4</v>
      </c>
      <c r="I11" s="27">
        <v>100</v>
      </c>
      <c r="J11" s="93">
        <v>0.4</v>
      </c>
      <c r="K11" s="27">
        <v>100</v>
      </c>
      <c r="L11" s="94">
        <v>0.1</v>
      </c>
      <c r="M11" s="27">
        <v>100</v>
      </c>
      <c r="N11" s="95">
        <v>0.1</v>
      </c>
      <c r="O11" s="127"/>
      <c r="P11" s="27">
        <v>100</v>
      </c>
      <c r="Q11" s="121">
        <v>0.125</v>
      </c>
      <c r="R11" s="27">
        <v>100</v>
      </c>
      <c r="S11" s="115">
        <v>0.1</v>
      </c>
      <c r="T11" s="27">
        <v>100</v>
      </c>
      <c r="U11" s="122">
        <v>7.4999999999999997E-2</v>
      </c>
      <c r="V11" s="27">
        <v>100</v>
      </c>
      <c r="W11" s="117">
        <v>0.15</v>
      </c>
      <c r="X11" s="27">
        <v>100</v>
      </c>
      <c r="Y11" s="114">
        <v>0.15</v>
      </c>
      <c r="Z11" s="27">
        <v>100</v>
      </c>
      <c r="AA11" s="123">
        <v>7.4999999999999997E-2</v>
      </c>
      <c r="AB11" s="27">
        <v>100</v>
      </c>
      <c r="AC11" s="116">
        <v>0.1</v>
      </c>
      <c r="AD11" s="27">
        <v>100</v>
      </c>
      <c r="AE11" s="124">
        <v>0.125</v>
      </c>
      <c r="AF11" s="27">
        <v>100</v>
      </c>
      <c r="AG11" s="117">
        <v>0.1</v>
      </c>
      <c r="AH11" s="127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8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8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9"/>
      <c r="D13" s="73" t="s">
        <v>44</v>
      </c>
      <c r="E13" s="68"/>
      <c r="F13" s="42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69"/>
      <c r="D14" s="74" t="s">
        <v>45</v>
      </c>
      <c r="E14" s="68"/>
      <c r="F14" s="42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69"/>
      <c r="D15" s="74" t="s">
        <v>46</v>
      </c>
      <c r="E15" s="68"/>
      <c r="F15" s="42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69"/>
      <c r="D16" s="74" t="s">
        <v>47</v>
      </c>
      <c r="E16" s="68"/>
      <c r="F16" s="42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69"/>
      <c r="D17" s="74" t="s">
        <v>48</v>
      </c>
      <c r="E17" s="68"/>
      <c r="F17" s="42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69"/>
      <c r="D18" s="74" t="s">
        <v>49</v>
      </c>
      <c r="E18" s="68"/>
      <c r="F18" s="42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69"/>
      <c r="D19" s="74" t="s">
        <v>50</v>
      </c>
      <c r="E19" s="68"/>
      <c r="F19" s="42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69"/>
      <c r="D20" s="74" t="s">
        <v>51</v>
      </c>
      <c r="E20" s="68"/>
      <c r="F20" s="42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69"/>
      <c r="D21" s="74" t="s">
        <v>52</v>
      </c>
      <c r="E21" s="68"/>
      <c r="F21" s="42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69"/>
      <c r="D22" s="74" t="s">
        <v>53</v>
      </c>
      <c r="E22" s="68"/>
      <c r="F22" s="42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69"/>
      <c r="D23" s="74" t="s">
        <v>54</v>
      </c>
      <c r="E23" s="68"/>
      <c r="F23" s="42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69"/>
      <c r="D24" s="74" t="s">
        <v>55</v>
      </c>
      <c r="E24" s="68"/>
      <c r="F24" s="42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69"/>
      <c r="D25" s="74" t="s">
        <v>56</v>
      </c>
      <c r="E25" s="68"/>
      <c r="F25" s="42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69"/>
      <c r="D26" s="74" t="s">
        <v>57</v>
      </c>
      <c r="E26" s="68"/>
      <c r="F26" s="42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69"/>
      <c r="D27" s="74" t="s">
        <v>58</v>
      </c>
      <c r="E27" s="68"/>
      <c r="F27" s="42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69"/>
      <c r="D28" s="74" t="s">
        <v>59</v>
      </c>
      <c r="E28" s="68"/>
      <c r="F28" s="42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69"/>
      <c r="D29" s="74" t="s">
        <v>60</v>
      </c>
      <c r="E29" s="68"/>
      <c r="F29" s="42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69"/>
      <c r="D30" s="74" t="s">
        <v>61</v>
      </c>
      <c r="E30" s="68"/>
      <c r="F30" s="42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69"/>
      <c r="D31" s="74" t="s">
        <v>62</v>
      </c>
      <c r="E31" s="68"/>
      <c r="F31" s="42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69"/>
      <c r="D32" s="74" t="s">
        <v>63</v>
      </c>
      <c r="E32" s="68"/>
      <c r="F32" s="42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69"/>
      <c r="D33" s="74" t="s">
        <v>64</v>
      </c>
      <c r="E33" s="68"/>
      <c r="F33" s="42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69"/>
      <c r="D34" s="74" t="s">
        <v>65</v>
      </c>
      <c r="E34" s="68"/>
      <c r="F34" s="42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69"/>
      <c r="D35" s="74" t="s">
        <v>66</v>
      </c>
      <c r="E35" s="68"/>
      <c r="F35" s="42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69"/>
      <c r="D36" s="74" t="s">
        <v>67</v>
      </c>
      <c r="E36" s="68"/>
      <c r="F36" s="42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69"/>
      <c r="D37" s="74" t="s">
        <v>68</v>
      </c>
      <c r="E37" s="68"/>
      <c r="F37" s="42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69"/>
      <c r="D38" s="74" t="s">
        <v>69</v>
      </c>
      <c r="E38" s="68"/>
      <c r="F38" s="42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69"/>
      <c r="D39" s="74" t="s">
        <v>70</v>
      </c>
      <c r="E39" s="68"/>
      <c r="F39" s="42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69"/>
      <c r="D40" s="74" t="s">
        <v>71</v>
      </c>
      <c r="E40" s="68"/>
      <c r="F40" s="42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69"/>
      <c r="D41" s="74" t="s">
        <v>72</v>
      </c>
      <c r="E41" s="68"/>
      <c r="F41" s="42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69"/>
      <c r="D42" s="74" t="s">
        <v>73</v>
      </c>
      <c r="E42" s="68"/>
      <c r="F42" s="42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69"/>
      <c r="D43" s="74" t="s">
        <v>74</v>
      </c>
      <c r="E43" s="68"/>
      <c r="F43" s="42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69"/>
      <c r="D44" s="75" t="s">
        <v>75</v>
      </c>
      <c r="E44" s="68"/>
      <c r="F44" s="42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69"/>
      <c r="D45" s="75" t="s">
        <v>76</v>
      </c>
      <c r="E45" s="68"/>
      <c r="F45" s="42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25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3" t="s">
        <v>40</v>
      </c>
      <c r="Z51" s="133"/>
      <c r="AA51" s="133"/>
      <c r="AB51" s="133"/>
      <c r="AC51" s="131"/>
      <c r="AD51" s="131"/>
      <c r="AE51" s="38"/>
      <c r="AF51" s="38"/>
      <c r="AG51" s="38"/>
      <c r="AH51" s="38"/>
      <c r="AI51" s="174"/>
      <c r="AJ51" s="174"/>
      <c r="AK51" s="174"/>
      <c r="AL51" s="1"/>
    </row>
    <row r="52" spans="1:38" ht="27.6" customHeight="1" x14ac:dyDescent="0.2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2"/>
      <c r="AD52" s="132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" customHeight="1" x14ac:dyDescent="0.2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00000000-0009-0000-0000-000001000000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AAN</cp:lastModifiedBy>
  <cp:revision/>
  <cp:lastPrinted>2022-03-03T02:36:05Z</cp:lastPrinted>
  <dcterms:created xsi:type="dcterms:W3CDTF">2006-06-05T19:56:08Z</dcterms:created>
  <dcterms:modified xsi:type="dcterms:W3CDTF">2022-11-11T11:37:16Z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