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62913"/>
  <extLst>
    <ext uri="GoogleSheetsCustomDataVersion1">
      <go:sheetsCustomData xmlns:go="http://customooxmlschemas.google.com/" r:id="rId8" roundtripDataSignature="AMtx7mh/ducoo8I/Pjfa0VbsGwQs4d8GM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O36" i="2" s="1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O28" i="2" s="1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AH23" i="2" s="1"/>
  <c r="Q23" i="2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O20" i="2" s="1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AH15" i="2" s="1"/>
  <c r="Q15" i="2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O13" i="2" s="1"/>
  <c r="V64" i="1"/>
  <c r="S64" i="1"/>
  <c r="M64" i="1"/>
  <c r="J64" i="1"/>
  <c r="V63" i="1"/>
  <c r="S63" i="1"/>
  <c r="M63" i="1"/>
  <c r="J63" i="1"/>
  <c r="V62" i="1"/>
  <c r="S62" i="1"/>
  <c r="M62" i="1"/>
  <c r="J62" i="1"/>
  <c r="V61" i="1"/>
  <c r="S61" i="1"/>
  <c r="M61" i="1"/>
  <c r="J61" i="1"/>
  <c r="V60" i="1"/>
  <c r="S60" i="1"/>
  <c r="M60" i="1"/>
  <c r="J60" i="1"/>
  <c r="V59" i="1"/>
  <c r="S59" i="1"/>
  <c r="M59" i="1"/>
  <c r="J59" i="1"/>
  <c r="V58" i="1"/>
  <c r="S58" i="1"/>
  <c r="M58" i="1"/>
  <c r="J58" i="1"/>
  <c r="V57" i="1"/>
  <c r="S57" i="1"/>
  <c r="M57" i="1"/>
  <c r="J57" i="1"/>
  <c r="V56" i="1"/>
  <c r="S56" i="1"/>
  <c r="M56" i="1"/>
  <c r="J56" i="1"/>
  <c r="V55" i="1"/>
  <c r="S55" i="1"/>
  <c r="M55" i="1"/>
  <c r="J55" i="1"/>
  <c r="V54" i="1"/>
  <c r="S54" i="1"/>
  <c r="M54" i="1"/>
  <c r="J54" i="1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J48" i="1"/>
  <c r="V47" i="1"/>
  <c r="S47" i="1"/>
  <c r="M47" i="1"/>
  <c r="J47" i="1"/>
  <c r="V46" i="1"/>
  <c r="S46" i="1"/>
  <c r="Q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Q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Q28" i="1"/>
  <c r="M28" i="1"/>
  <c r="J28" i="1"/>
  <c r="V27" i="1"/>
  <c r="S27" i="1"/>
  <c r="Q27" i="1"/>
  <c r="M27" i="1"/>
  <c r="J27" i="1"/>
  <c r="W27" i="1" s="1"/>
  <c r="X27" i="1" s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Q22" i="1"/>
  <c r="M22" i="1"/>
  <c r="J22" i="1"/>
  <c r="W22" i="1" s="1"/>
  <c r="X22" i="1" s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W14" i="1" s="1"/>
  <c r="X14" i="1" s="1"/>
  <c r="V13" i="1"/>
  <c r="S13" i="1"/>
  <c r="M13" i="1"/>
  <c r="J13" i="1"/>
  <c r="P11" i="1"/>
  <c r="Y22" i="1" l="1"/>
  <c r="F22" i="1"/>
  <c r="Y16" i="1"/>
  <c r="F16" i="1"/>
  <c r="Y18" i="1"/>
  <c r="F18" i="1"/>
  <c r="Y14" i="1"/>
  <c r="F14" i="1"/>
  <c r="F27" i="1"/>
  <c r="Y27" i="1"/>
  <c r="W15" i="1"/>
  <c r="X15" i="1" s="1"/>
  <c r="Y20" i="1"/>
  <c r="F20" i="1"/>
  <c r="W61" i="1"/>
  <c r="X61" i="1" s="1"/>
  <c r="AK33" i="2"/>
  <c r="F33" i="2"/>
  <c r="AI36" i="2"/>
  <c r="AJ36" i="2" s="1"/>
  <c r="AK41" i="2"/>
  <c r="F41" i="2"/>
  <c r="Q62" i="1"/>
  <c r="Q61" i="1"/>
  <c r="Q57" i="1"/>
  <c r="W57" i="1" s="1"/>
  <c r="X57" i="1" s="1"/>
  <c r="Q53" i="1"/>
  <c r="Q49" i="1"/>
  <c r="Q45" i="1"/>
  <c r="Q41" i="1"/>
  <c r="W41" i="1" s="1"/>
  <c r="X41" i="1" s="1"/>
  <c r="Q37" i="1"/>
  <c r="Q52" i="1"/>
  <c r="Q51" i="1"/>
  <c r="Q50" i="1"/>
  <c r="W50" i="1" s="1"/>
  <c r="X50" i="1" s="1"/>
  <c r="Q36" i="1"/>
  <c r="Q32" i="1"/>
  <c r="Q63" i="1"/>
  <c r="Q56" i="1"/>
  <c r="W56" i="1" s="1"/>
  <c r="X56" i="1" s="1"/>
  <c r="Q55" i="1"/>
  <c r="Q54" i="1"/>
  <c r="Q40" i="1"/>
  <c r="Q39" i="1"/>
  <c r="Q38" i="1"/>
  <c r="Q35" i="1"/>
  <c r="Q31" i="1"/>
  <c r="Q64" i="1"/>
  <c r="W64" i="1" s="1"/>
  <c r="X64" i="1" s="1"/>
  <c r="Q60" i="1"/>
  <c r="W60" i="1" s="1"/>
  <c r="X60" i="1" s="1"/>
  <c r="Q59" i="1"/>
  <c r="W59" i="1" s="1"/>
  <c r="X59" i="1" s="1"/>
  <c r="Q58" i="1"/>
  <c r="Q44" i="1"/>
  <c r="W44" i="1" s="1"/>
  <c r="X44" i="1" s="1"/>
  <c r="Q43" i="1"/>
  <c r="W43" i="1" s="1"/>
  <c r="X43" i="1" s="1"/>
  <c r="Q42" i="1"/>
  <c r="Q34" i="1"/>
  <c r="W34" i="1" s="1"/>
  <c r="X34" i="1" s="1"/>
  <c r="Q30" i="1"/>
  <c r="W30" i="1" s="1"/>
  <c r="X30" i="1" s="1"/>
  <c r="Q26" i="1"/>
  <c r="W26" i="1" s="1"/>
  <c r="X26" i="1" s="1"/>
  <c r="Q13" i="1"/>
  <c r="W13" i="1" s="1"/>
  <c r="X13" i="1" s="1"/>
  <c r="Q17" i="1"/>
  <c r="W17" i="1" s="1"/>
  <c r="X17" i="1" s="1"/>
  <c r="Q21" i="1"/>
  <c r="W21" i="1" s="1"/>
  <c r="X21" i="1" s="1"/>
  <c r="W28" i="1"/>
  <c r="X28" i="1" s="1"/>
  <c r="Q29" i="1"/>
  <c r="W33" i="1"/>
  <c r="X33" i="1" s="1"/>
  <c r="W37" i="1"/>
  <c r="X37" i="1" s="1"/>
  <c r="W38" i="1"/>
  <c r="X38" i="1" s="1"/>
  <c r="W40" i="1"/>
  <c r="X40" i="1" s="1"/>
  <c r="W45" i="1"/>
  <c r="X45" i="1" s="1"/>
  <c r="W55" i="1"/>
  <c r="X55" i="1" s="1"/>
  <c r="O18" i="2"/>
  <c r="AI18" i="2" s="1"/>
  <c r="AJ18" i="2" s="1"/>
  <c r="O26" i="2"/>
  <c r="AI26" i="2" s="1"/>
  <c r="AJ26" i="2" s="1"/>
  <c r="O34" i="2"/>
  <c r="AI34" i="2" s="1"/>
  <c r="AJ34" i="2" s="1"/>
  <c r="O42" i="2"/>
  <c r="AI42" i="2" s="1"/>
  <c r="AJ42" i="2" s="1"/>
  <c r="W36" i="1"/>
  <c r="X36" i="1" s="1"/>
  <c r="W49" i="1"/>
  <c r="X49" i="1" s="1"/>
  <c r="W53" i="1"/>
  <c r="X53" i="1" s="1"/>
  <c r="AI28" i="2"/>
  <c r="AJ28" i="2" s="1"/>
  <c r="W39" i="1"/>
  <c r="X39" i="1" s="1"/>
  <c r="Q47" i="1"/>
  <c r="W47" i="1" s="1"/>
  <c r="X47" i="1" s="1"/>
  <c r="AI16" i="2"/>
  <c r="AJ16" i="2" s="1"/>
  <c r="AI21" i="2"/>
  <c r="AJ21" i="2" s="1"/>
  <c r="AI24" i="2"/>
  <c r="AJ24" i="2" s="1"/>
  <c r="AK29" i="2"/>
  <c r="F29" i="2"/>
  <c r="AI32" i="2"/>
  <c r="AJ32" i="2" s="1"/>
  <c r="AK37" i="2"/>
  <c r="F37" i="2"/>
  <c r="AI40" i="2"/>
  <c r="AJ40" i="2" s="1"/>
  <c r="AK45" i="2"/>
  <c r="F45" i="2"/>
  <c r="W54" i="1"/>
  <c r="X54" i="1" s="1"/>
  <c r="AI20" i="2"/>
  <c r="AJ20" i="2" s="1"/>
  <c r="W31" i="1"/>
  <c r="X31" i="1" s="1"/>
  <c r="Q15" i="1"/>
  <c r="Q19" i="1"/>
  <c r="W19" i="1" s="1"/>
  <c r="X19" i="1" s="1"/>
  <c r="Q23" i="1"/>
  <c r="W23" i="1" s="1"/>
  <c r="X23" i="1" s="1"/>
  <c r="Q24" i="1"/>
  <c r="W24" i="1" s="1"/>
  <c r="X24" i="1" s="1"/>
  <c r="Q25" i="1"/>
  <c r="W25" i="1" s="1"/>
  <c r="X25" i="1" s="1"/>
  <c r="W29" i="1"/>
  <c r="X29" i="1" s="1"/>
  <c r="W32" i="1"/>
  <c r="X32" i="1" s="1"/>
  <c r="W35" i="1"/>
  <c r="X35" i="1" s="1"/>
  <c r="W48" i="1"/>
  <c r="X48" i="1" s="1"/>
  <c r="W51" i="1"/>
  <c r="X51" i="1" s="1"/>
  <c r="W52" i="1"/>
  <c r="X52" i="1" s="1"/>
  <c r="O14" i="2"/>
  <c r="AI14" i="2" s="1"/>
  <c r="AJ14" i="2" s="1"/>
  <c r="O22" i="2"/>
  <c r="AI22" i="2" s="1"/>
  <c r="AJ22" i="2" s="1"/>
  <c r="O30" i="2"/>
  <c r="AI30" i="2" s="1"/>
  <c r="AJ30" i="2" s="1"/>
  <c r="O38" i="2"/>
  <c r="AI38" i="2" s="1"/>
  <c r="AJ38" i="2" s="1"/>
  <c r="W63" i="1"/>
  <c r="X63" i="1" s="1"/>
  <c r="AH13" i="2"/>
  <c r="AI13" i="2" s="1"/>
  <c r="AJ13" i="2" s="1"/>
  <c r="AH17" i="2"/>
  <c r="AI17" i="2" s="1"/>
  <c r="AJ17" i="2" s="1"/>
  <c r="AH21" i="2"/>
  <c r="AH25" i="2"/>
  <c r="AI25" i="2" s="1"/>
  <c r="AJ25" i="2" s="1"/>
  <c r="W46" i="1"/>
  <c r="X46" i="1" s="1"/>
  <c r="W62" i="1"/>
  <c r="X62" i="1" s="1"/>
  <c r="W42" i="1"/>
  <c r="X42" i="1" s="1"/>
  <c r="W58" i="1"/>
  <c r="X58" i="1" s="1"/>
  <c r="O15" i="2"/>
  <c r="AI15" i="2" s="1"/>
  <c r="AJ15" i="2" s="1"/>
  <c r="O19" i="2"/>
  <c r="AI19" i="2" s="1"/>
  <c r="AJ19" i="2" s="1"/>
  <c r="O23" i="2"/>
  <c r="AI23" i="2" s="1"/>
  <c r="AJ23" i="2" s="1"/>
  <c r="O27" i="2"/>
  <c r="AI27" i="2" s="1"/>
  <c r="AJ27" i="2" s="1"/>
  <c r="O31" i="2"/>
  <c r="AI31" i="2" s="1"/>
  <c r="AJ31" i="2" s="1"/>
  <c r="O35" i="2"/>
  <c r="AI35" i="2" s="1"/>
  <c r="AJ35" i="2" s="1"/>
  <c r="O39" i="2"/>
  <c r="AI39" i="2" s="1"/>
  <c r="AJ39" i="2" s="1"/>
  <c r="O43" i="2"/>
  <c r="AI43" i="2" s="1"/>
  <c r="AJ43" i="2" s="1"/>
  <c r="O44" i="2"/>
  <c r="AI44" i="2" s="1"/>
  <c r="AJ44" i="2" s="1"/>
  <c r="AK17" i="2" l="1"/>
  <c r="F17" i="2"/>
  <c r="Y13" i="1"/>
  <c r="F13" i="1"/>
  <c r="AK13" i="2"/>
  <c r="F13" i="2"/>
  <c r="Y25" i="1"/>
  <c r="F25" i="1"/>
  <c r="Y26" i="1"/>
  <c r="F26" i="1"/>
  <c r="Y43" i="1"/>
  <c r="F43" i="1"/>
  <c r="Y60" i="1"/>
  <c r="F60" i="1"/>
  <c r="Y19" i="1"/>
  <c r="F19" i="1"/>
  <c r="AK25" i="2"/>
  <c r="F25" i="2"/>
  <c r="F21" i="1"/>
  <c r="Y21" i="1"/>
  <c r="Y64" i="1"/>
  <c r="F64" i="1"/>
  <c r="Y56" i="1"/>
  <c r="F56" i="1"/>
  <c r="Y50" i="1"/>
  <c r="F50" i="1"/>
  <c r="F41" i="1"/>
  <c r="Y41" i="1"/>
  <c r="F57" i="1"/>
  <c r="Y57" i="1"/>
  <c r="Y47" i="1"/>
  <c r="F47" i="1"/>
  <c r="Y24" i="1"/>
  <c r="F24" i="1"/>
  <c r="Y30" i="1"/>
  <c r="F30" i="1"/>
  <c r="Y23" i="1"/>
  <c r="F23" i="1"/>
  <c r="Y17" i="1"/>
  <c r="F17" i="1"/>
  <c r="F19" i="2"/>
  <c r="AK19" i="2"/>
  <c r="F38" i="2"/>
  <c r="AK38" i="2"/>
  <c r="AK32" i="2"/>
  <c r="F32" i="2"/>
  <c r="Y49" i="1"/>
  <c r="F49" i="1"/>
  <c r="Y33" i="1"/>
  <c r="F33" i="1"/>
  <c r="AK44" i="2"/>
  <c r="F44" i="2"/>
  <c r="F31" i="2"/>
  <c r="AK31" i="2"/>
  <c r="F15" i="2"/>
  <c r="AK15" i="2"/>
  <c r="F46" i="1"/>
  <c r="Y46" i="1"/>
  <c r="F30" i="2"/>
  <c r="AK30" i="2"/>
  <c r="Y51" i="1"/>
  <c r="F51" i="1"/>
  <c r="Y29" i="1"/>
  <c r="F29" i="1"/>
  <c r="AK40" i="2"/>
  <c r="F40" i="2"/>
  <c r="AK16" i="2"/>
  <c r="F16" i="2"/>
  <c r="AK28" i="2"/>
  <c r="F28" i="2"/>
  <c r="Y36" i="1"/>
  <c r="F36" i="1"/>
  <c r="F18" i="2"/>
  <c r="AK18" i="2"/>
  <c r="Y40" i="1"/>
  <c r="F40" i="1"/>
  <c r="Y34" i="1"/>
  <c r="F34" i="1"/>
  <c r="AK36" i="2"/>
  <c r="F36" i="2"/>
  <c r="Y62" i="1"/>
  <c r="F62" i="1"/>
  <c r="Y52" i="1"/>
  <c r="F52" i="1"/>
  <c r="AK20" i="2"/>
  <c r="F20" i="2"/>
  <c r="AK21" i="2"/>
  <c r="F21" i="2"/>
  <c r="F26" i="2"/>
  <c r="AK26" i="2"/>
  <c r="Y44" i="1"/>
  <c r="F44" i="1"/>
  <c r="Y15" i="1"/>
  <c r="F15" i="1"/>
  <c r="F27" i="2"/>
  <c r="AK27" i="2"/>
  <c r="F58" i="1"/>
  <c r="Y58" i="1"/>
  <c r="F63" i="1"/>
  <c r="Y63" i="1"/>
  <c r="F22" i="2"/>
  <c r="AK22" i="2"/>
  <c r="Y48" i="1"/>
  <c r="F48" i="1"/>
  <c r="F54" i="1"/>
  <c r="Y54" i="1"/>
  <c r="F42" i="2"/>
  <c r="AK42" i="2"/>
  <c r="Y55" i="1"/>
  <c r="F55" i="1"/>
  <c r="F38" i="1"/>
  <c r="Y38" i="1"/>
  <c r="F28" i="1"/>
  <c r="Y28" i="1"/>
  <c r="Y59" i="1"/>
  <c r="F59" i="1"/>
  <c r="F35" i="2"/>
  <c r="AK35" i="2"/>
  <c r="Y32" i="1"/>
  <c r="F32" i="1"/>
  <c r="Y39" i="1"/>
  <c r="F39" i="1"/>
  <c r="F45" i="1"/>
  <c r="Y45" i="1"/>
  <c r="F61" i="1"/>
  <c r="Y61" i="1"/>
  <c r="F43" i="2"/>
  <c r="AK43" i="2"/>
  <c r="F39" i="2"/>
  <c r="AK39" i="2"/>
  <c r="F23" i="2"/>
  <c r="AK23" i="2"/>
  <c r="F42" i="1"/>
  <c r="Y42" i="1"/>
  <c r="F14" i="2"/>
  <c r="AK14" i="2"/>
  <c r="Y35" i="1"/>
  <c r="F35" i="1"/>
  <c r="Y31" i="1"/>
  <c r="F31" i="1"/>
  <c r="AK24" i="2"/>
  <c r="F24" i="2"/>
  <c r="Y53" i="1"/>
  <c r="F53" i="1"/>
  <c r="F34" i="2"/>
  <c r="AK34" i="2"/>
  <c r="Y37" i="1"/>
  <c r="F37" i="1"/>
  <c r="AK11" i="2" l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zWtL6OqAKlljGYOMEdAx1ajif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<sst xmlns="http://schemas.openxmlformats.org/spreadsheetml/2006/main" count="270" uniqueCount="161">
  <si>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</si>
  <si>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</si>
  <si>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</si>
  <si>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</si>
  <si>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>IT207</t>
  </si>
  <si>
    <t xml:space="preserve">Subject Description:  </t>
  </si>
  <si>
    <t>Object-Oriented Programming 2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</si>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</sst>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08984375" customWidth="1"/>
    <col min="8" max="8" width="4.7265625" customWidth="1"/>
    <col min="9" max="9" width="5.7265625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453125" customWidth="1"/>
    <col min="18" max="18" width="3.7265625" customWidth="1"/>
    <col min="19" max="19" width="7.08984375" customWidth="1"/>
    <col min="20" max="20" width="4.26953125" customWidth="1"/>
    <col min="21" max="21" width="4.453125" customWidth="1"/>
    <col min="22" max="22" width="6.90625" customWidth="1"/>
    <col min="23" max="23" width="7.453125" customWidth="1"/>
    <col min="24" max="24" width="6.453125" customWidth="1"/>
    <col min="25" max="26" width="9.08984375" customWidth="1"/>
    <col min="27" max="29" width="14.453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160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36.75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3">
        <v>60</v>
      </c>
      <c r="L11" s="24">
        <v>60</v>
      </c>
      <c r="M11" s="26">
        <v>0.2</v>
      </c>
      <c r="N11" s="23">
        <v>2</v>
      </c>
      <c r="O11" s="27">
        <v>7</v>
      </c>
      <c r="P11" s="27">
        <f>I11/2</f>
        <v>100</v>
      </c>
      <c r="Q11" s="28">
        <v>0.15</v>
      </c>
      <c r="R11" s="23">
        <v>10</v>
      </c>
      <c r="S11" s="29">
        <v>0.05</v>
      </c>
      <c r="T11" s="23">
        <v>100</v>
      </c>
      <c r="U11" s="23">
        <v>100</v>
      </c>
      <c r="V11" s="30">
        <v>0.3</v>
      </c>
      <c r="W11" s="31"/>
      <c r="X11" s="31"/>
      <c r="Y11" s="32"/>
      <c r="Z11" s="31"/>
      <c r="AB11" s="130"/>
      <c r="AC11" s="131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7"/>
      <c r="I12" s="37"/>
      <c r="J12" s="38"/>
      <c r="K12" s="37"/>
      <c r="L12" s="37"/>
      <c r="M12" s="38"/>
      <c r="N12" s="39"/>
      <c r="O12" s="39"/>
      <c r="P12" s="39"/>
      <c r="Q12" s="40"/>
      <c r="R12" s="37"/>
      <c r="S12" s="38"/>
      <c r="T12" s="37"/>
      <c r="U12" s="37"/>
      <c r="V12" s="38"/>
      <c r="W12" s="39"/>
      <c r="X12" s="39"/>
      <c r="Y12" s="39"/>
      <c r="Z12" s="39"/>
    </row>
    <row r="13" spans="1:29" ht="12" customHeight="1" x14ac:dyDescent="0.25">
      <c r="A13" s="41">
        <v>1</v>
      </c>
      <c r="B13" s="42" t="s">
        <v>25</v>
      </c>
      <c r="C13" s="43">
        <v>2020100356</v>
      </c>
      <c r="D13" s="44" t="s">
        <v>26</v>
      </c>
      <c r="E13" s="45"/>
      <c r="F13" s="46">
        <f t="shared" ref="F13:F64" si="0">X13</f>
        <v>2.25</v>
      </c>
      <c r="G13" s="47">
        <v>52</v>
      </c>
      <c r="H13" s="47">
        <v>51</v>
      </c>
      <c r="I13" s="47">
        <v>113</v>
      </c>
      <c r="J13" s="48">
        <f t="shared" ref="J13:J64" si="1">SUM(G13:I13)/SUM($G$11:$I$11)*50+50</f>
        <v>74.545454545454547</v>
      </c>
      <c r="K13" s="47">
        <v>34</v>
      </c>
      <c r="L13" s="47">
        <v>59</v>
      </c>
      <c r="M13" s="49">
        <f t="shared" ref="M13:M64" si="2">SUM(K13:L13)/SUM($K$11:$L$11)*50+50</f>
        <v>88.75</v>
      </c>
      <c r="N13" s="47">
        <v>2</v>
      </c>
      <c r="O13" s="47">
        <v>7</v>
      </c>
      <c r="P13" s="47">
        <v>57</v>
      </c>
      <c r="Q13" s="50">
        <f t="shared" ref="Q13:Q64" si="3">SUM(N13:P13)/SUM($N$11:$P$11)*50+50</f>
        <v>80.275229357798167</v>
      </c>
      <c r="R13" s="47">
        <v>10</v>
      </c>
      <c r="S13" s="51">
        <f t="shared" ref="S13:S64" si="4">SUM(R13)/SUM($R$11)*50+50</f>
        <v>100</v>
      </c>
      <c r="T13" s="47">
        <v>90</v>
      </c>
      <c r="U13" s="47">
        <v>63</v>
      </c>
      <c r="V13" s="52">
        <f t="shared" ref="V13:V64" si="5">(T13/$T$11*50+50)*0.5+(U13/$U$11*50+50)*0.5</f>
        <v>88.25</v>
      </c>
      <c r="W13" s="53">
        <f t="shared" ref="W13:W64" si="6">(J13*0.3)+(M13*0.2)+(Q13*0.15)+(S13*0.05)+(V13*0.3)</f>
        <v>83.629920767306075</v>
      </c>
      <c r="X13" s="53">
        <f>VLOOKUP(W13,'Grade Range'!$A$2:$B$11,2)</f>
        <v>2.25</v>
      </c>
      <c r="Y13" s="53" t="str">
        <f t="shared" ref="Y13:Y64" si="7">IF(X13&lt;=3,"Passed","Failed")</f>
        <v>Passed</v>
      </c>
      <c r="Z13" s="53"/>
    </row>
    <row r="14" spans="1:29" ht="12" customHeight="1" x14ac:dyDescent="0.25">
      <c r="A14" s="41">
        <v>2</v>
      </c>
      <c r="B14" s="42" t="s">
        <v>25</v>
      </c>
      <c r="C14" s="54">
        <v>2020117401</v>
      </c>
      <c r="D14" s="47" t="s">
        <v>27</v>
      </c>
      <c r="E14" s="45"/>
      <c r="F14" s="46">
        <f t="shared" si="0"/>
        <v>2</v>
      </c>
      <c r="G14" s="47">
        <v>95</v>
      </c>
      <c r="H14" s="47">
        <v>69</v>
      </c>
      <c r="I14" s="47">
        <v>165</v>
      </c>
      <c r="J14" s="48">
        <f t="shared" si="1"/>
        <v>87.386363636363626</v>
      </c>
      <c r="K14" s="47">
        <v>48</v>
      </c>
      <c r="L14" s="47">
        <v>54</v>
      </c>
      <c r="M14" s="49">
        <f t="shared" si="2"/>
        <v>92.5</v>
      </c>
      <c r="N14" s="47">
        <v>0</v>
      </c>
      <c r="O14" s="47">
        <v>7</v>
      </c>
      <c r="P14" s="47">
        <v>56</v>
      </c>
      <c r="Q14" s="50">
        <f t="shared" si="3"/>
        <v>78.89908256880733</v>
      </c>
      <c r="R14" s="47">
        <v>9</v>
      </c>
      <c r="S14" s="51">
        <f t="shared" si="4"/>
        <v>95</v>
      </c>
      <c r="T14" s="47">
        <v>66</v>
      </c>
      <c r="U14" s="47">
        <v>84</v>
      </c>
      <c r="V14" s="52">
        <f t="shared" si="5"/>
        <v>87.5</v>
      </c>
      <c r="W14" s="53">
        <f t="shared" si="6"/>
        <v>87.550771476230182</v>
      </c>
      <c r="X14" s="53">
        <f>VLOOKUP(W14,'Grade Range'!$A$2:$B$11,2)</f>
        <v>2</v>
      </c>
      <c r="Y14" s="53" t="str">
        <f t="shared" si="7"/>
        <v>Passed</v>
      </c>
      <c r="Z14" s="53"/>
    </row>
    <row r="15" spans="1:29" ht="12" customHeight="1" x14ac:dyDescent="0.25">
      <c r="A15" s="41">
        <v>3</v>
      </c>
      <c r="B15" s="42" t="s">
        <v>25</v>
      </c>
      <c r="C15" s="54">
        <v>2020115523</v>
      </c>
      <c r="D15" s="47" t="s">
        <v>28</v>
      </c>
      <c r="E15" s="45"/>
      <c r="F15" s="46">
        <f t="shared" si="0"/>
        <v>1.5</v>
      </c>
      <c r="G15" s="47">
        <v>101</v>
      </c>
      <c r="H15" s="47">
        <v>97</v>
      </c>
      <c r="I15" s="47">
        <v>153</v>
      </c>
      <c r="J15" s="48">
        <f t="shared" si="1"/>
        <v>89.886363636363626</v>
      </c>
      <c r="K15" s="47">
        <v>45</v>
      </c>
      <c r="L15" s="47">
        <v>60</v>
      </c>
      <c r="M15" s="49">
        <f t="shared" si="2"/>
        <v>93.75</v>
      </c>
      <c r="N15" s="47">
        <v>0</v>
      </c>
      <c r="O15" s="47">
        <v>5</v>
      </c>
      <c r="P15" s="47">
        <v>94</v>
      </c>
      <c r="Q15" s="50">
        <f t="shared" si="3"/>
        <v>95.412844036697237</v>
      </c>
      <c r="R15" s="47">
        <v>8</v>
      </c>
      <c r="S15" s="51">
        <f t="shared" si="4"/>
        <v>90</v>
      </c>
      <c r="T15" s="47">
        <v>96</v>
      </c>
      <c r="U15" s="47">
        <v>91</v>
      </c>
      <c r="V15" s="52">
        <f t="shared" si="5"/>
        <v>96.75</v>
      </c>
      <c r="W15" s="53">
        <f t="shared" si="6"/>
        <v>93.552835696413666</v>
      </c>
      <c r="X15" s="53">
        <f>VLOOKUP(W15,'Grade Range'!$A$2:$B$11,2)</f>
        <v>1.5</v>
      </c>
      <c r="Y15" s="53" t="str">
        <f t="shared" si="7"/>
        <v>Passed</v>
      </c>
      <c r="Z15" s="53"/>
    </row>
    <row r="16" spans="1:29" ht="12" customHeight="1" x14ac:dyDescent="0.25">
      <c r="A16" s="41">
        <v>4</v>
      </c>
      <c r="B16" s="42" t="s">
        <v>25</v>
      </c>
      <c r="C16" s="54">
        <v>2020101036</v>
      </c>
      <c r="D16" s="47" t="s">
        <v>29</v>
      </c>
      <c r="E16" s="45"/>
      <c r="F16" s="46">
        <f t="shared" si="0"/>
        <v>1.75</v>
      </c>
      <c r="G16" s="47">
        <v>112</v>
      </c>
      <c r="H16" s="47">
        <v>91</v>
      </c>
      <c r="I16" s="47">
        <v>139</v>
      </c>
      <c r="J16" s="48">
        <f t="shared" si="1"/>
        <v>88.86363636363636</v>
      </c>
      <c r="K16" s="47">
        <v>47</v>
      </c>
      <c r="L16" s="47">
        <v>58</v>
      </c>
      <c r="M16" s="49">
        <f t="shared" si="2"/>
        <v>93.75</v>
      </c>
      <c r="N16" s="47">
        <v>2</v>
      </c>
      <c r="O16" s="47">
        <v>4</v>
      </c>
      <c r="P16" s="47">
        <v>53</v>
      </c>
      <c r="Q16" s="50">
        <f t="shared" si="3"/>
        <v>77.064220183486242</v>
      </c>
      <c r="R16" s="47">
        <v>10</v>
      </c>
      <c r="S16" s="51">
        <f t="shared" si="4"/>
        <v>100</v>
      </c>
      <c r="T16" s="47">
        <v>71</v>
      </c>
      <c r="U16" s="47">
        <v>86</v>
      </c>
      <c r="V16" s="52">
        <f t="shared" si="5"/>
        <v>89.25</v>
      </c>
      <c r="W16" s="53">
        <f t="shared" si="6"/>
        <v>88.743723936613833</v>
      </c>
      <c r="X16" s="53">
        <f>VLOOKUP(W16,'Grade Range'!$A$2:$B$11,2)</f>
        <v>1.75</v>
      </c>
      <c r="Y16" s="53" t="str">
        <f t="shared" si="7"/>
        <v>Passed</v>
      </c>
      <c r="Z16" s="53"/>
    </row>
    <row r="17" spans="1:26" ht="12" customHeight="1" x14ac:dyDescent="0.25">
      <c r="A17" s="41">
        <v>5</v>
      </c>
      <c r="B17" s="42" t="s">
        <v>25</v>
      </c>
      <c r="C17" s="43">
        <v>2020117291</v>
      </c>
      <c r="D17" s="44" t="s">
        <v>30</v>
      </c>
      <c r="E17" s="45"/>
      <c r="F17" s="46">
        <f t="shared" si="0"/>
        <v>2.5</v>
      </c>
      <c r="G17" s="47">
        <v>57</v>
      </c>
      <c r="H17" s="47">
        <v>60</v>
      </c>
      <c r="I17" s="47">
        <v>134</v>
      </c>
      <c r="J17" s="48">
        <f t="shared" si="1"/>
        <v>78.52272727272728</v>
      </c>
      <c r="K17" s="47">
        <v>31</v>
      </c>
      <c r="L17" s="47">
        <v>36</v>
      </c>
      <c r="M17" s="49">
        <f t="shared" si="2"/>
        <v>77.916666666666671</v>
      </c>
      <c r="N17" s="47">
        <v>2</v>
      </c>
      <c r="O17" s="47">
        <v>7</v>
      </c>
      <c r="P17" s="47">
        <v>54</v>
      </c>
      <c r="Q17" s="50">
        <f t="shared" si="3"/>
        <v>78.89908256880733</v>
      </c>
      <c r="R17" s="47">
        <v>10</v>
      </c>
      <c r="S17" s="51">
        <f t="shared" si="4"/>
        <v>100</v>
      </c>
      <c r="T17" s="47">
        <v>90</v>
      </c>
      <c r="U17" s="47">
        <v>56</v>
      </c>
      <c r="V17" s="52">
        <f t="shared" si="5"/>
        <v>86.5</v>
      </c>
      <c r="W17" s="53">
        <f t="shared" si="6"/>
        <v>81.925013900472621</v>
      </c>
      <c r="X17" s="53">
        <f>VLOOKUP(W17,'Grade Range'!$A$2:$B$11,2)</f>
        <v>2.5</v>
      </c>
      <c r="Y17" s="53" t="str">
        <f t="shared" si="7"/>
        <v>Passed</v>
      </c>
      <c r="Z17" s="53"/>
    </row>
    <row r="18" spans="1:26" ht="12" customHeight="1" x14ac:dyDescent="0.25">
      <c r="A18" s="41">
        <v>6</v>
      </c>
      <c r="B18" s="42" t="s">
        <v>25</v>
      </c>
      <c r="C18" s="43">
        <v>2020101614</v>
      </c>
      <c r="D18" s="44" t="s">
        <v>31</v>
      </c>
      <c r="E18" s="45"/>
      <c r="F18" s="46">
        <f t="shared" si="0"/>
        <v>2</v>
      </c>
      <c r="G18" s="47">
        <v>83</v>
      </c>
      <c r="H18" s="47">
        <v>59</v>
      </c>
      <c r="I18" s="47">
        <v>170</v>
      </c>
      <c r="J18" s="48">
        <f t="shared" si="1"/>
        <v>85.454545454545453</v>
      </c>
      <c r="K18" s="47">
        <v>39</v>
      </c>
      <c r="L18" s="47">
        <v>42</v>
      </c>
      <c r="M18" s="49">
        <f t="shared" si="2"/>
        <v>83.75</v>
      </c>
      <c r="N18" s="47">
        <v>2</v>
      </c>
      <c r="O18" s="47">
        <v>5</v>
      </c>
      <c r="P18" s="47">
        <v>84</v>
      </c>
      <c r="Q18" s="50">
        <f t="shared" si="3"/>
        <v>91.743119266055047</v>
      </c>
      <c r="R18" s="47">
        <v>9</v>
      </c>
      <c r="S18" s="51">
        <f t="shared" si="4"/>
        <v>95</v>
      </c>
      <c r="T18" s="47">
        <v>74</v>
      </c>
      <c r="U18" s="47">
        <v>77</v>
      </c>
      <c r="V18" s="52">
        <f t="shared" si="5"/>
        <v>87.75</v>
      </c>
      <c r="W18" s="53">
        <f t="shared" si="6"/>
        <v>87.222831526271904</v>
      </c>
      <c r="X18" s="53">
        <f>VLOOKUP(W18,'Grade Range'!$A$2:$B$11,2)</f>
        <v>2</v>
      </c>
      <c r="Y18" s="53" t="str">
        <f t="shared" si="7"/>
        <v>Passed</v>
      </c>
      <c r="Z18" s="53"/>
    </row>
    <row r="19" spans="1:26" ht="12" customHeight="1" x14ac:dyDescent="0.25">
      <c r="A19" s="41">
        <v>7</v>
      </c>
      <c r="B19" s="42" t="s">
        <v>25</v>
      </c>
      <c r="C19" s="54">
        <v>2020115074</v>
      </c>
      <c r="D19" s="47" t="s">
        <v>32</v>
      </c>
      <c r="E19" s="45"/>
      <c r="F19" s="46">
        <f t="shared" si="0"/>
        <v>1.75</v>
      </c>
      <c r="G19" s="47">
        <v>98</v>
      </c>
      <c r="H19" s="47">
        <v>101</v>
      </c>
      <c r="I19" s="47">
        <v>146</v>
      </c>
      <c r="J19" s="48">
        <f t="shared" si="1"/>
        <v>89.204545454545453</v>
      </c>
      <c r="K19" s="47">
        <v>41</v>
      </c>
      <c r="L19" s="47">
        <v>55</v>
      </c>
      <c r="M19" s="49">
        <f t="shared" si="2"/>
        <v>90</v>
      </c>
      <c r="N19" s="47">
        <v>0</v>
      </c>
      <c r="O19" s="47">
        <v>4</v>
      </c>
      <c r="P19" s="47">
        <v>79</v>
      </c>
      <c r="Q19" s="50">
        <f t="shared" si="3"/>
        <v>88.073394495412842</v>
      </c>
      <c r="R19" s="47">
        <v>9</v>
      </c>
      <c r="S19" s="51">
        <f t="shared" si="4"/>
        <v>95</v>
      </c>
      <c r="T19" s="47">
        <v>62</v>
      </c>
      <c r="U19" s="47">
        <v>85</v>
      </c>
      <c r="V19" s="52">
        <f t="shared" si="5"/>
        <v>86.75</v>
      </c>
      <c r="W19" s="53">
        <f t="shared" si="6"/>
        <v>88.747372810675557</v>
      </c>
      <c r="X19" s="53">
        <f>VLOOKUP(W19,'Grade Range'!$A$2:$B$11,2)</f>
        <v>1.75</v>
      </c>
      <c r="Y19" s="53" t="str">
        <f t="shared" si="7"/>
        <v>Passed</v>
      </c>
      <c r="Z19" s="53"/>
    </row>
    <row r="20" spans="1:26" ht="12" customHeight="1" x14ac:dyDescent="0.25">
      <c r="A20" s="41">
        <v>8</v>
      </c>
      <c r="B20" s="42" t="s">
        <v>25</v>
      </c>
      <c r="C20" s="54">
        <v>2020115156</v>
      </c>
      <c r="D20" s="47" t="s">
        <v>33</v>
      </c>
      <c r="E20" s="45"/>
      <c r="F20" s="46">
        <f t="shared" si="0"/>
        <v>2</v>
      </c>
      <c r="G20" s="47">
        <v>97</v>
      </c>
      <c r="H20" s="47">
        <v>113</v>
      </c>
      <c r="I20" s="47">
        <v>125</v>
      </c>
      <c r="J20" s="48">
        <f t="shared" si="1"/>
        <v>88.068181818181813</v>
      </c>
      <c r="K20" s="47">
        <v>32</v>
      </c>
      <c r="L20" s="47">
        <v>30</v>
      </c>
      <c r="M20" s="49">
        <f t="shared" si="2"/>
        <v>75.833333333333343</v>
      </c>
      <c r="N20" s="47">
        <v>1</v>
      </c>
      <c r="O20" s="47">
        <v>4</v>
      </c>
      <c r="P20" s="47">
        <v>61</v>
      </c>
      <c r="Q20" s="50">
        <f t="shared" si="3"/>
        <v>80.275229357798167</v>
      </c>
      <c r="R20" s="47">
        <v>9</v>
      </c>
      <c r="S20" s="51">
        <f t="shared" si="4"/>
        <v>95</v>
      </c>
      <c r="T20" s="47">
        <v>97</v>
      </c>
      <c r="U20" s="47">
        <v>92</v>
      </c>
      <c r="V20" s="52">
        <f t="shared" si="5"/>
        <v>97.25</v>
      </c>
      <c r="W20" s="53">
        <f t="shared" si="6"/>
        <v>87.553405615790936</v>
      </c>
      <c r="X20" s="53">
        <f>VLOOKUP(W20,'Grade Range'!$A$2:$B$11,2)</f>
        <v>2</v>
      </c>
      <c r="Y20" s="53" t="str">
        <f t="shared" si="7"/>
        <v>Passed</v>
      </c>
      <c r="Z20" s="53"/>
    </row>
    <row r="21" spans="1:26" ht="12" customHeight="1" x14ac:dyDescent="0.25">
      <c r="A21" s="41">
        <v>9</v>
      </c>
      <c r="B21" s="42" t="s">
        <v>25</v>
      </c>
      <c r="C21" s="54">
        <v>2020115353</v>
      </c>
      <c r="D21" s="47" t="s">
        <v>34</v>
      </c>
      <c r="E21" s="45"/>
      <c r="F21" s="46">
        <f t="shared" si="0"/>
        <v>1.75</v>
      </c>
      <c r="G21" s="47">
        <v>79</v>
      </c>
      <c r="H21" s="47">
        <v>89</v>
      </c>
      <c r="I21" s="47">
        <v>169</v>
      </c>
      <c r="J21" s="48">
        <f t="shared" si="1"/>
        <v>88.295454545454547</v>
      </c>
      <c r="K21" s="47">
        <v>60</v>
      </c>
      <c r="L21" s="47">
        <v>53</v>
      </c>
      <c r="M21" s="49">
        <f t="shared" si="2"/>
        <v>97.083333333333343</v>
      </c>
      <c r="N21" s="47">
        <v>1</v>
      </c>
      <c r="O21" s="47">
        <v>7</v>
      </c>
      <c r="P21" s="47">
        <v>85</v>
      </c>
      <c r="Q21" s="50">
        <f t="shared" si="3"/>
        <v>92.660550458715591</v>
      </c>
      <c r="R21" s="47">
        <v>8</v>
      </c>
      <c r="S21" s="51">
        <f t="shared" si="4"/>
        <v>90</v>
      </c>
      <c r="T21" s="47">
        <v>54</v>
      </c>
      <c r="U21" s="47">
        <v>81</v>
      </c>
      <c r="V21" s="52">
        <f t="shared" si="5"/>
        <v>83.75</v>
      </c>
      <c r="W21" s="53">
        <f t="shared" si="6"/>
        <v>89.429385599110361</v>
      </c>
      <c r="X21" s="53">
        <f>VLOOKUP(W21,'Grade Range'!$A$2:$B$11,2)</f>
        <v>1.75</v>
      </c>
      <c r="Y21" s="53" t="str">
        <f t="shared" si="7"/>
        <v>Passed</v>
      </c>
      <c r="Z21" s="53"/>
    </row>
    <row r="22" spans="1:26" ht="12" customHeight="1" x14ac:dyDescent="0.25">
      <c r="A22" s="41">
        <v>10</v>
      </c>
      <c r="B22" s="42" t="s">
        <v>25</v>
      </c>
      <c r="C22" s="54">
        <v>2020114905</v>
      </c>
      <c r="D22" s="47" t="s">
        <v>35</v>
      </c>
      <c r="E22" s="45"/>
      <c r="F22" s="46">
        <f t="shared" si="0"/>
        <v>2</v>
      </c>
      <c r="G22" s="47">
        <v>78</v>
      </c>
      <c r="H22" s="47">
        <v>93</v>
      </c>
      <c r="I22" s="47">
        <v>140</v>
      </c>
      <c r="J22" s="48">
        <f t="shared" si="1"/>
        <v>85.340909090909093</v>
      </c>
      <c r="K22" s="47">
        <v>31</v>
      </c>
      <c r="L22" s="47">
        <v>56</v>
      </c>
      <c r="M22" s="49">
        <f t="shared" si="2"/>
        <v>86.25</v>
      </c>
      <c r="N22" s="47">
        <v>2</v>
      </c>
      <c r="O22" s="47">
        <v>5</v>
      </c>
      <c r="P22" s="47">
        <v>56</v>
      </c>
      <c r="Q22" s="50">
        <f t="shared" si="3"/>
        <v>78.89908256880733</v>
      </c>
      <c r="R22" s="47">
        <v>9</v>
      </c>
      <c r="S22" s="51">
        <f t="shared" si="4"/>
        <v>95</v>
      </c>
      <c r="T22" s="47">
        <v>95</v>
      </c>
      <c r="U22" s="47">
        <v>68</v>
      </c>
      <c r="V22" s="52">
        <f t="shared" si="5"/>
        <v>90.75</v>
      </c>
      <c r="W22" s="53">
        <f t="shared" si="6"/>
        <v>86.662135112593816</v>
      </c>
      <c r="X22" s="53">
        <f>VLOOKUP(W22,'Grade Range'!$A$2:$B$11,2)</f>
        <v>2</v>
      </c>
      <c r="Y22" s="53" t="str">
        <f t="shared" si="7"/>
        <v>Passed</v>
      </c>
      <c r="Z22" s="53"/>
    </row>
    <row r="23" spans="1:26" ht="12" customHeight="1" x14ac:dyDescent="0.25">
      <c r="A23" s="41">
        <v>11</v>
      </c>
      <c r="B23" s="42" t="s">
        <v>25</v>
      </c>
      <c r="C23" s="54">
        <v>2020115262</v>
      </c>
      <c r="D23" s="47" t="s">
        <v>36</v>
      </c>
      <c r="E23" s="45"/>
      <c r="F23" s="46">
        <f t="shared" si="0"/>
        <v>1.75</v>
      </c>
      <c r="G23" s="47">
        <v>119</v>
      </c>
      <c r="H23" s="47">
        <v>103</v>
      </c>
      <c r="I23" s="47">
        <v>128</v>
      </c>
      <c r="J23" s="48">
        <f t="shared" si="1"/>
        <v>89.77272727272728</v>
      </c>
      <c r="K23" s="47">
        <v>34</v>
      </c>
      <c r="L23" s="47">
        <v>53</v>
      </c>
      <c r="M23" s="49">
        <f t="shared" si="2"/>
        <v>86.25</v>
      </c>
      <c r="N23" s="47">
        <v>2</v>
      </c>
      <c r="O23" s="47">
        <v>7</v>
      </c>
      <c r="P23" s="47">
        <v>71</v>
      </c>
      <c r="Q23" s="50">
        <f t="shared" si="3"/>
        <v>86.697247706422019</v>
      </c>
      <c r="R23" s="47">
        <v>8</v>
      </c>
      <c r="S23" s="51">
        <f t="shared" si="4"/>
        <v>90</v>
      </c>
      <c r="T23" s="47">
        <v>85</v>
      </c>
      <c r="U23" s="47">
        <v>86</v>
      </c>
      <c r="V23" s="52">
        <f t="shared" si="5"/>
        <v>92.75</v>
      </c>
      <c r="W23" s="53">
        <f t="shared" si="6"/>
        <v>89.511405337781483</v>
      </c>
      <c r="X23" s="53">
        <f>VLOOKUP(W23,'Grade Range'!$A$2:$B$11,2)</f>
        <v>1.75</v>
      </c>
      <c r="Y23" s="53" t="str">
        <f t="shared" si="7"/>
        <v>Passed</v>
      </c>
      <c r="Z23" s="53"/>
    </row>
    <row r="24" spans="1:26" ht="12" customHeight="1" x14ac:dyDescent="0.25">
      <c r="A24" s="41">
        <v>12</v>
      </c>
      <c r="B24" s="42" t="s">
        <v>25</v>
      </c>
      <c r="C24" s="54">
        <v>2020117470</v>
      </c>
      <c r="D24" s="47" t="s">
        <v>37</v>
      </c>
      <c r="E24" s="45"/>
      <c r="F24" s="46">
        <f t="shared" si="0"/>
        <v>2</v>
      </c>
      <c r="G24" s="47">
        <v>63</v>
      </c>
      <c r="H24" s="47">
        <v>67</v>
      </c>
      <c r="I24" s="47">
        <v>151</v>
      </c>
      <c r="J24" s="48">
        <f t="shared" si="1"/>
        <v>81.931818181818187</v>
      </c>
      <c r="K24" s="47">
        <v>37</v>
      </c>
      <c r="L24" s="47">
        <v>37</v>
      </c>
      <c r="M24" s="49">
        <f t="shared" si="2"/>
        <v>80.833333333333343</v>
      </c>
      <c r="N24" s="47">
        <v>0</v>
      </c>
      <c r="O24" s="47">
        <v>4</v>
      </c>
      <c r="P24" s="47">
        <v>92</v>
      </c>
      <c r="Q24" s="50">
        <f t="shared" si="3"/>
        <v>94.036697247706428</v>
      </c>
      <c r="R24" s="47">
        <v>8</v>
      </c>
      <c r="S24" s="51">
        <f t="shared" si="4"/>
        <v>90</v>
      </c>
      <c r="T24" s="47">
        <v>90</v>
      </c>
      <c r="U24" s="47">
        <v>62</v>
      </c>
      <c r="V24" s="52">
        <f t="shared" si="5"/>
        <v>88</v>
      </c>
      <c r="W24" s="53">
        <f t="shared" si="6"/>
        <v>85.751716708368093</v>
      </c>
      <c r="X24" s="53">
        <f>VLOOKUP(W24,'Grade Range'!$A$2:$B$11,2)</f>
        <v>2</v>
      </c>
      <c r="Y24" s="53" t="str">
        <f t="shared" si="7"/>
        <v>Passed</v>
      </c>
      <c r="Z24" s="53"/>
    </row>
    <row r="25" spans="1:26" ht="12" customHeight="1" x14ac:dyDescent="0.25">
      <c r="A25" s="41">
        <v>13</v>
      </c>
      <c r="B25" s="42" t="s">
        <v>25</v>
      </c>
      <c r="C25" s="54">
        <v>2020115402</v>
      </c>
      <c r="D25" s="47" t="s">
        <v>38</v>
      </c>
      <c r="E25" s="45"/>
      <c r="F25" s="46">
        <f t="shared" si="0"/>
        <v>2</v>
      </c>
      <c r="G25" s="47">
        <v>99</v>
      </c>
      <c r="H25" s="47">
        <v>116</v>
      </c>
      <c r="I25" s="47">
        <v>158</v>
      </c>
      <c r="J25" s="48">
        <f t="shared" si="1"/>
        <v>92.38636363636364</v>
      </c>
      <c r="K25" s="47">
        <v>41</v>
      </c>
      <c r="L25" s="47">
        <v>52</v>
      </c>
      <c r="M25" s="49">
        <f t="shared" si="2"/>
        <v>88.75</v>
      </c>
      <c r="N25" s="47">
        <v>0</v>
      </c>
      <c r="O25" s="47">
        <v>6</v>
      </c>
      <c r="P25" s="47">
        <v>53</v>
      </c>
      <c r="Q25" s="50">
        <f t="shared" si="3"/>
        <v>77.064220183486242</v>
      </c>
      <c r="R25" s="47">
        <v>9</v>
      </c>
      <c r="S25" s="51">
        <f t="shared" si="4"/>
        <v>95</v>
      </c>
      <c r="T25" s="47">
        <v>74</v>
      </c>
      <c r="U25" s="47">
        <v>57</v>
      </c>
      <c r="V25" s="52">
        <f t="shared" si="5"/>
        <v>82.75</v>
      </c>
      <c r="W25" s="53">
        <f t="shared" si="6"/>
        <v>86.600542118432031</v>
      </c>
      <c r="X25" s="53">
        <f>VLOOKUP(W25,'Grade Range'!$A$2:$B$11,2)</f>
        <v>2</v>
      </c>
      <c r="Y25" s="53" t="str">
        <f t="shared" si="7"/>
        <v>Passed</v>
      </c>
      <c r="Z25" s="53"/>
    </row>
    <row r="26" spans="1:26" ht="12" customHeight="1" x14ac:dyDescent="0.25">
      <c r="A26" s="41">
        <v>14</v>
      </c>
      <c r="B26" s="42" t="s">
        <v>25</v>
      </c>
      <c r="C26" s="54">
        <v>2020102237</v>
      </c>
      <c r="D26" s="47" t="s">
        <v>39</v>
      </c>
      <c r="E26" s="45"/>
      <c r="F26" s="46">
        <f t="shared" si="0"/>
        <v>2</v>
      </c>
      <c r="G26" s="47">
        <v>65</v>
      </c>
      <c r="H26" s="47">
        <v>84</v>
      </c>
      <c r="I26" s="47">
        <v>127</v>
      </c>
      <c r="J26" s="48">
        <f t="shared" si="1"/>
        <v>81.363636363636374</v>
      </c>
      <c r="K26" s="47">
        <v>38</v>
      </c>
      <c r="L26" s="47">
        <v>33</v>
      </c>
      <c r="M26" s="49">
        <f t="shared" si="2"/>
        <v>79.583333333333329</v>
      </c>
      <c r="N26" s="47">
        <v>0</v>
      </c>
      <c r="O26" s="47">
        <v>4</v>
      </c>
      <c r="P26" s="47">
        <v>100</v>
      </c>
      <c r="Q26" s="50">
        <f t="shared" si="3"/>
        <v>97.706422018348633</v>
      </c>
      <c r="R26" s="47">
        <v>8</v>
      </c>
      <c r="S26" s="51">
        <f t="shared" si="4"/>
        <v>90</v>
      </c>
      <c r="T26" s="47">
        <v>58</v>
      </c>
      <c r="U26" s="47">
        <v>99</v>
      </c>
      <c r="V26" s="52">
        <f t="shared" si="5"/>
        <v>89.25</v>
      </c>
      <c r="W26" s="53">
        <f t="shared" si="6"/>
        <v>86.256720878509867</v>
      </c>
      <c r="X26" s="53">
        <f>VLOOKUP(W26,'Grade Range'!$A$2:$B$11,2)</f>
        <v>2</v>
      </c>
      <c r="Y26" s="53" t="str">
        <f t="shared" si="7"/>
        <v>Passed</v>
      </c>
      <c r="Z26" s="53"/>
    </row>
    <row r="27" spans="1:26" ht="12" customHeight="1" x14ac:dyDescent="0.25">
      <c r="A27" s="41">
        <v>15</v>
      </c>
      <c r="B27" s="42" t="s">
        <v>25</v>
      </c>
      <c r="C27" s="54">
        <v>2020115004</v>
      </c>
      <c r="D27" s="47" t="s">
        <v>40</v>
      </c>
      <c r="E27" s="45"/>
      <c r="F27" s="46">
        <f t="shared" si="0"/>
        <v>2.25</v>
      </c>
      <c r="G27" s="47">
        <v>118</v>
      </c>
      <c r="H27" s="47">
        <v>99</v>
      </c>
      <c r="I27" s="47">
        <v>143</v>
      </c>
      <c r="J27" s="48">
        <f t="shared" si="1"/>
        <v>90.909090909090907</v>
      </c>
      <c r="K27" s="47">
        <v>31</v>
      </c>
      <c r="L27" s="47">
        <v>39</v>
      </c>
      <c r="M27" s="49">
        <f t="shared" si="2"/>
        <v>79.166666666666671</v>
      </c>
      <c r="N27" s="47">
        <v>2</v>
      </c>
      <c r="O27" s="47">
        <v>6</v>
      </c>
      <c r="P27" s="47">
        <v>56</v>
      </c>
      <c r="Q27" s="50">
        <f t="shared" si="3"/>
        <v>79.357798165137609</v>
      </c>
      <c r="R27" s="47">
        <v>8</v>
      </c>
      <c r="S27" s="51">
        <f t="shared" si="4"/>
        <v>90</v>
      </c>
      <c r="T27" s="47">
        <v>60</v>
      </c>
      <c r="U27" s="47">
        <v>72</v>
      </c>
      <c r="V27" s="52">
        <f t="shared" si="5"/>
        <v>83</v>
      </c>
      <c r="W27" s="53">
        <f t="shared" si="6"/>
        <v>84.409730330831252</v>
      </c>
      <c r="X27" s="53">
        <f>VLOOKUP(W27,'Grade Range'!$A$2:$B$11,2)</f>
        <v>2.25</v>
      </c>
      <c r="Y27" s="53" t="str">
        <f t="shared" si="7"/>
        <v>Passed</v>
      </c>
      <c r="Z27" s="53"/>
    </row>
    <row r="28" spans="1:26" ht="12" customHeight="1" x14ac:dyDescent="0.25">
      <c r="A28" s="41">
        <v>16</v>
      </c>
      <c r="B28" s="42" t="s">
        <v>25</v>
      </c>
      <c r="C28" s="54">
        <v>2020117628</v>
      </c>
      <c r="D28" s="47" t="s">
        <v>41</v>
      </c>
      <c r="E28" s="45"/>
      <c r="F28" s="46">
        <f t="shared" si="0"/>
        <v>1.75</v>
      </c>
      <c r="G28" s="47">
        <v>106</v>
      </c>
      <c r="H28" s="47">
        <v>86</v>
      </c>
      <c r="I28" s="47">
        <v>147</v>
      </c>
      <c r="J28" s="48">
        <f t="shared" si="1"/>
        <v>88.52272727272728</v>
      </c>
      <c r="K28" s="47">
        <v>51</v>
      </c>
      <c r="L28" s="47">
        <v>31</v>
      </c>
      <c r="M28" s="49">
        <f t="shared" si="2"/>
        <v>84.166666666666657</v>
      </c>
      <c r="N28" s="47">
        <v>0</v>
      </c>
      <c r="O28" s="47">
        <v>6</v>
      </c>
      <c r="P28" s="47">
        <v>81</v>
      </c>
      <c r="Q28" s="50">
        <f t="shared" si="3"/>
        <v>89.908256880733944</v>
      </c>
      <c r="R28" s="47">
        <v>10</v>
      </c>
      <c r="S28" s="51">
        <f t="shared" si="4"/>
        <v>100</v>
      </c>
      <c r="T28" s="47">
        <v>77</v>
      </c>
      <c r="U28" s="47">
        <v>75</v>
      </c>
      <c r="V28" s="52">
        <f t="shared" si="5"/>
        <v>88</v>
      </c>
      <c r="W28" s="53">
        <f t="shared" si="6"/>
        <v>88.2763900472616</v>
      </c>
      <c r="X28" s="53">
        <f>VLOOKUP(W28,'Grade Range'!$A$2:$B$11,2)</f>
        <v>1.75</v>
      </c>
      <c r="Y28" s="53" t="str">
        <f t="shared" si="7"/>
        <v>Passed</v>
      </c>
      <c r="Z28" s="53"/>
    </row>
    <row r="29" spans="1:26" ht="12" customHeight="1" x14ac:dyDescent="0.25">
      <c r="A29" s="41">
        <v>17</v>
      </c>
      <c r="B29" s="42" t="s">
        <v>25</v>
      </c>
      <c r="C29" s="54">
        <v>2020115580</v>
      </c>
      <c r="D29" s="47" t="s">
        <v>42</v>
      </c>
      <c r="E29" s="45"/>
      <c r="F29" s="46">
        <f t="shared" si="0"/>
        <v>1.75</v>
      </c>
      <c r="G29" s="47">
        <v>75</v>
      </c>
      <c r="H29" s="47">
        <v>74</v>
      </c>
      <c r="I29" s="47">
        <v>174</v>
      </c>
      <c r="J29" s="48">
        <f t="shared" si="1"/>
        <v>86.704545454545453</v>
      </c>
      <c r="K29" s="47">
        <v>53</v>
      </c>
      <c r="L29" s="47">
        <v>53</v>
      </c>
      <c r="M29" s="49">
        <f t="shared" si="2"/>
        <v>94.166666666666657</v>
      </c>
      <c r="N29" s="47">
        <v>2</v>
      </c>
      <c r="O29" s="47">
        <v>7</v>
      </c>
      <c r="P29" s="47">
        <v>67</v>
      </c>
      <c r="Q29" s="50">
        <f t="shared" si="3"/>
        <v>84.862385321100916</v>
      </c>
      <c r="R29" s="47">
        <v>9</v>
      </c>
      <c r="S29" s="51">
        <f t="shared" si="4"/>
        <v>95</v>
      </c>
      <c r="T29" s="47">
        <v>60</v>
      </c>
      <c r="U29" s="47">
        <v>83</v>
      </c>
      <c r="V29" s="52">
        <f t="shared" si="5"/>
        <v>85.75</v>
      </c>
      <c r="W29" s="53">
        <f t="shared" si="6"/>
        <v>88.049054767862103</v>
      </c>
      <c r="X29" s="53">
        <f>VLOOKUP(W29,'Grade Range'!$A$2:$B$11,2)</f>
        <v>1.75</v>
      </c>
      <c r="Y29" s="53" t="str">
        <f t="shared" si="7"/>
        <v>Passed</v>
      </c>
      <c r="Z29" s="53"/>
    </row>
    <row r="30" spans="1:26" ht="12" customHeight="1" x14ac:dyDescent="0.25">
      <c r="A30" s="41">
        <v>18</v>
      </c>
      <c r="B30" s="42" t="s">
        <v>25</v>
      </c>
      <c r="C30" s="54">
        <v>2020119182</v>
      </c>
      <c r="D30" s="47" t="s">
        <v>43</v>
      </c>
      <c r="E30" s="45"/>
      <c r="F30" s="46">
        <f t="shared" si="0"/>
        <v>2</v>
      </c>
      <c r="G30" s="47">
        <v>73</v>
      </c>
      <c r="H30" s="47">
        <v>66</v>
      </c>
      <c r="I30" s="47">
        <v>145</v>
      </c>
      <c r="J30" s="48">
        <f t="shared" si="1"/>
        <v>82.27272727272728</v>
      </c>
      <c r="K30" s="47">
        <v>41</v>
      </c>
      <c r="L30" s="47">
        <v>48</v>
      </c>
      <c r="M30" s="49">
        <f t="shared" si="2"/>
        <v>87.083333333333343</v>
      </c>
      <c r="N30" s="47">
        <v>1</v>
      </c>
      <c r="O30" s="47">
        <v>6</v>
      </c>
      <c r="P30" s="47">
        <v>98</v>
      </c>
      <c r="Q30" s="50">
        <f t="shared" si="3"/>
        <v>98.165137614678898</v>
      </c>
      <c r="R30" s="47">
        <v>10</v>
      </c>
      <c r="S30" s="51">
        <f t="shared" si="4"/>
        <v>100</v>
      </c>
      <c r="T30" s="47">
        <v>59</v>
      </c>
      <c r="U30" s="47">
        <v>74</v>
      </c>
      <c r="V30" s="52">
        <f t="shared" si="5"/>
        <v>83.25</v>
      </c>
      <c r="W30" s="53">
        <f t="shared" si="6"/>
        <v>86.798255490686685</v>
      </c>
      <c r="X30" s="53">
        <f>VLOOKUP(W30,'Grade Range'!$A$2:$B$11,2)</f>
        <v>2</v>
      </c>
      <c r="Y30" s="53" t="str">
        <f t="shared" si="7"/>
        <v>Passed</v>
      </c>
      <c r="Z30" s="53"/>
    </row>
    <row r="31" spans="1:26" ht="12" customHeight="1" x14ac:dyDescent="0.25">
      <c r="A31" s="41">
        <v>19</v>
      </c>
      <c r="B31" s="42" t="s">
        <v>25</v>
      </c>
      <c r="C31" s="54">
        <v>2020115482</v>
      </c>
      <c r="D31" s="47" t="s">
        <v>44</v>
      </c>
      <c r="E31" s="45"/>
      <c r="F31" s="46">
        <f t="shared" si="0"/>
        <v>1.75</v>
      </c>
      <c r="G31" s="47">
        <v>85</v>
      </c>
      <c r="H31" s="47">
        <v>111</v>
      </c>
      <c r="I31" s="47">
        <v>121</v>
      </c>
      <c r="J31" s="48">
        <f t="shared" si="1"/>
        <v>86.02272727272728</v>
      </c>
      <c r="K31" s="47">
        <v>35</v>
      </c>
      <c r="L31" s="47">
        <v>34</v>
      </c>
      <c r="M31" s="49">
        <f t="shared" si="2"/>
        <v>78.75</v>
      </c>
      <c r="N31" s="47">
        <v>0</v>
      </c>
      <c r="O31" s="47">
        <v>4</v>
      </c>
      <c r="P31" s="47">
        <v>96</v>
      </c>
      <c r="Q31" s="50">
        <f t="shared" si="3"/>
        <v>95.871559633027516</v>
      </c>
      <c r="R31" s="47">
        <v>8</v>
      </c>
      <c r="S31" s="51">
        <f t="shared" si="4"/>
        <v>90</v>
      </c>
      <c r="T31" s="47">
        <v>88</v>
      </c>
      <c r="U31" s="47">
        <v>96</v>
      </c>
      <c r="V31" s="52">
        <f t="shared" si="5"/>
        <v>96</v>
      </c>
      <c r="W31" s="53">
        <f t="shared" si="6"/>
        <v>89.237552126772314</v>
      </c>
      <c r="X31" s="53">
        <f>VLOOKUP(W31,'Grade Range'!$A$2:$B$11,2)</f>
        <v>1.75</v>
      </c>
      <c r="Y31" s="53" t="str">
        <f t="shared" si="7"/>
        <v>Passed</v>
      </c>
      <c r="Z31" s="53"/>
    </row>
    <row r="32" spans="1:26" ht="12" customHeight="1" x14ac:dyDescent="0.25">
      <c r="A32" s="41">
        <v>20</v>
      </c>
      <c r="B32" s="42" t="s">
        <v>25</v>
      </c>
      <c r="C32" s="54">
        <v>2020117212</v>
      </c>
      <c r="D32" s="47" t="s">
        <v>45</v>
      </c>
      <c r="E32" s="45"/>
      <c r="F32" s="46">
        <f t="shared" si="0"/>
        <v>2</v>
      </c>
      <c r="G32" s="47">
        <v>72</v>
      </c>
      <c r="H32" s="47">
        <v>80</v>
      </c>
      <c r="I32" s="47">
        <v>122</v>
      </c>
      <c r="J32" s="48">
        <f t="shared" si="1"/>
        <v>81.136363636363626</v>
      </c>
      <c r="K32" s="47">
        <v>51</v>
      </c>
      <c r="L32" s="47">
        <v>55</v>
      </c>
      <c r="M32" s="49">
        <f t="shared" si="2"/>
        <v>94.166666666666657</v>
      </c>
      <c r="N32" s="47">
        <v>1</v>
      </c>
      <c r="O32" s="47">
        <v>7</v>
      </c>
      <c r="P32" s="47">
        <v>62</v>
      </c>
      <c r="Q32" s="50">
        <f t="shared" si="3"/>
        <v>82.11009174311927</v>
      </c>
      <c r="R32" s="47">
        <v>9</v>
      </c>
      <c r="S32" s="51">
        <f t="shared" si="4"/>
        <v>95</v>
      </c>
      <c r="T32" s="47">
        <v>86</v>
      </c>
      <c r="U32" s="47">
        <v>56</v>
      </c>
      <c r="V32" s="52">
        <f t="shared" si="5"/>
        <v>85.5</v>
      </c>
      <c r="W32" s="53">
        <f t="shared" si="6"/>
        <v>85.890756185710302</v>
      </c>
      <c r="X32" s="53">
        <f>VLOOKUP(W32,'Grade Range'!$A$2:$B$11,2)</f>
        <v>2</v>
      </c>
      <c r="Y32" s="53" t="str">
        <f t="shared" si="7"/>
        <v>Passed</v>
      </c>
      <c r="Z32" s="53"/>
    </row>
    <row r="33" spans="1:26" ht="12" customHeight="1" x14ac:dyDescent="0.25">
      <c r="A33" s="41">
        <v>21</v>
      </c>
      <c r="B33" s="42" t="s">
        <v>25</v>
      </c>
      <c r="C33" s="54">
        <v>2020100506</v>
      </c>
      <c r="D33" s="47" t="s">
        <v>46</v>
      </c>
      <c r="E33" s="45"/>
      <c r="F33" s="46">
        <f t="shared" si="0"/>
        <v>2</v>
      </c>
      <c r="G33" s="47">
        <v>104</v>
      </c>
      <c r="H33" s="47">
        <v>50</v>
      </c>
      <c r="I33" s="47">
        <v>119</v>
      </c>
      <c r="J33" s="48">
        <f t="shared" si="1"/>
        <v>81.02272727272728</v>
      </c>
      <c r="K33" s="47">
        <v>58</v>
      </c>
      <c r="L33" s="47">
        <v>59</v>
      </c>
      <c r="M33" s="49">
        <f t="shared" si="2"/>
        <v>98.75</v>
      </c>
      <c r="N33" s="47">
        <v>2</v>
      </c>
      <c r="O33" s="47">
        <v>6</v>
      </c>
      <c r="P33" s="47">
        <v>84</v>
      </c>
      <c r="Q33" s="50">
        <f t="shared" si="3"/>
        <v>92.201834862385326</v>
      </c>
      <c r="R33" s="47">
        <v>10</v>
      </c>
      <c r="S33" s="51">
        <f t="shared" si="4"/>
        <v>100</v>
      </c>
      <c r="T33" s="47">
        <v>65</v>
      </c>
      <c r="U33" s="47">
        <v>68</v>
      </c>
      <c r="V33" s="52">
        <f t="shared" si="5"/>
        <v>83.25</v>
      </c>
      <c r="W33" s="53">
        <f t="shared" si="6"/>
        <v>87.862093411175977</v>
      </c>
      <c r="X33" s="53">
        <f>VLOOKUP(W33,'Grade Range'!$A$2:$B$11,2)</f>
        <v>2</v>
      </c>
      <c r="Y33" s="53" t="str">
        <f t="shared" si="7"/>
        <v>Passed</v>
      </c>
      <c r="Z33" s="53"/>
    </row>
    <row r="34" spans="1:26" ht="12" customHeight="1" x14ac:dyDescent="0.25">
      <c r="A34" s="41">
        <v>22</v>
      </c>
      <c r="B34" s="42" t="s">
        <v>25</v>
      </c>
      <c r="C34" s="54">
        <v>2020115457</v>
      </c>
      <c r="D34" s="47" t="s">
        <v>47</v>
      </c>
      <c r="E34" s="45"/>
      <c r="F34" s="46">
        <f t="shared" si="0"/>
        <v>2.25</v>
      </c>
      <c r="G34" s="47">
        <v>74</v>
      </c>
      <c r="H34" s="47">
        <v>87</v>
      </c>
      <c r="I34" s="47">
        <v>112</v>
      </c>
      <c r="J34" s="48">
        <f t="shared" si="1"/>
        <v>81.02272727272728</v>
      </c>
      <c r="K34" s="47">
        <v>30</v>
      </c>
      <c r="L34" s="47">
        <v>31</v>
      </c>
      <c r="M34" s="49">
        <f t="shared" si="2"/>
        <v>75.416666666666657</v>
      </c>
      <c r="N34" s="47">
        <v>0</v>
      </c>
      <c r="O34" s="47">
        <v>5</v>
      </c>
      <c r="P34" s="47">
        <v>52</v>
      </c>
      <c r="Q34" s="50">
        <f t="shared" si="3"/>
        <v>76.146788990825684</v>
      </c>
      <c r="R34" s="47">
        <v>8</v>
      </c>
      <c r="S34" s="51">
        <f t="shared" si="4"/>
        <v>90</v>
      </c>
      <c r="T34" s="47">
        <v>98</v>
      </c>
      <c r="U34" s="47">
        <v>78</v>
      </c>
      <c r="V34" s="52">
        <f t="shared" si="5"/>
        <v>94</v>
      </c>
      <c r="W34" s="53">
        <f t="shared" si="6"/>
        <v>83.51216986377537</v>
      </c>
      <c r="X34" s="53">
        <f>VLOOKUP(W34,'Grade Range'!$A$2:$B$11,2)</f>
        <v>2.25</v>
      </c>
      <c r="Y34" s="53" t="str">
        <f t="shared" si="7"/>
        <v>Passed</v>
      </c>
      <c r="Z34" s="53"/>
    </row>
    <row r="35" spans="1:26" ht="12" customHeight="1" x14ac:dyDescent="0.25">
      <c r="A35" s="41">
        <v>23</v>
      </c>
      <c r="B35" s="42" t="s">
        <v>25</v>
      </c>
      <c r="C35" s="54">
        <v>2020115068</v>
      </c>
      <c r="D35" s="47" t="s">
        <v>48</v>
      </c>
      <c r="E35" s="45"/>
      <c r="F35" s="46">
        <f t="shared" si="0"/>
        <v>2.5</v>
      </c>
      <c r="G35" s="47">
        <v>62</v>
      </c>
      <c r="H35" s="47">
        <v>61</v>
      </c>
      <c r="I35" s="47">
        <v>154</v>
      </c>
      <c r="J35" s="48">
        <f t="shared" si="1"/>
        <v>81.47727272727272</v>
      </c>
      <c r="K35" s="47">
        <v>36</v>
      </c>
      <c r="L35" s="47">
        <v>43</v>
      </c>
      <c r="M35" s="49">
        <f t="shared" si="2"/>
        <v>82.916666666666657</v>
      </c>
      <c r="N35" s="47">
        <v>2</v>
      </c>
      <c r="O35" s="47">
        <v>4</v>
      </c>
      <c r="P35" s="47">
        <v>63</v>
      </c>
      <c r="Q35" s="50">
        <f t="shared" si="3"/>
        <v>81.651376146788991</v>
      </c>
      <c r="R35" s="47">
        <v>8</v>
      </c>
      <c r="S35" s="51">
        <f t="shared" si="4"/>
        <v>90</v>
      </c>
      <c r="T35" s="47">
        <v>57</v>
      </c>
      <c r="U35" s="47">
        <v>58</v>
      </c>
      <c r="V35" s="52">
        <f t="shared" si="5"/>
        <v>78.75</v>
      </c>
      <c r="W35" s="53">
        <f t="shared" si="6"/>
        <v>81.399221573533495</v>
      </c>
      <c r="X35" s="53">
        <f>VLOOKUP(W35,'Grade Range'!$A$2:$B$11,2)</f>
        <v>2.5</v>
      </c>
      <c r="Y35" s="53" t="str">
        <f t="shared" si="7"/>
        <v>Passed</v>
      </c>
      <c r="Z35" s="53"/>
    </row>
    <row r="36" spans="1:26" ht="12" customHeight="1" x14ac:dyDescent="0.25">
      <c r="A36" s="41">
        <v>24</v>
      </c>
      <c r="B36" s="42" t="s">
        <v>25</v>
      </c>
      <c r="C36" s="54">
        <v>2020117912</v>
      </c>
      <c r="D36" s="47" t="s">
        <v>49</v>
      </c>
      <c r="E36" s="45"/>
      <c r="F36" s="46">
        <f t="shared" si="0"/>
        <v>1.5</v>
      </c>
      <c r="G36" s="47">
        <v>117</v>
      </c>
      <c r="H36" s="47">
        <v>112</v>
      </c>
      <c r="I36" s="47">
        <v>171</v>
      </c>
      <c r="J36" s="48">
        <f t="shared" si="1"/>
        <v>95.454545454545453</v>
      </c>
      <c r="K36" s="47">
        <v>51</v>
      </c>
      <c r="L36" s="47">
        <v>55</v>
      </c>
      <c r="M36" s="49">
        <f t="shared" si="2"/>
        <v>94.166666666666657</v>
      </c>
      <c r="N36" s="47">
        <v>0</v>
      </c>
      <c r="O36" s="47">
        <v>4</v>
      </c>
      <c r="P36" s="47">
        <v>90</v>
      </c>
      <c r="Q36" s="50">
        <f t="shared" si="3"/>
        <v>93.11926605504587</v>
      </c>
      <c r="R36" s="47">
        <v>8</v>
      </c>
      <c r="S36" s="51">
        <f t="shared" si="4"/>
        <v>90</v>
      </c>
      <c r="T36" s="47">
        <v>81</v>
      </c>
      <c r="U36" s="47">
        <v>64</v>
      </c>
      <c r="V36" s="52">
        <f t="shared" si="5"/>
        <v>86.25</v>
      </c>
      <c r="W36" s="53">
        <f t="shared" si="6"/>
        <v>91.812586877953848</v>
      </c>
      <c r="X36" s="53">
        <f>VLOOKUP(W36,'Grade Range'!$A$2:$B$11,2)</f>
        <v>1.5</v>
      </c>
      <c r="Y36" s="53" t="str">
        <f t="shared" si="7"/>
        <v>Passed</v>
      </c>
      <c r="Z36" s="53"/>
    </row>
    <row r="37" spans="1:26" ht="12" customHeight="1" x14ac:dyDescent="0.25">
      <c r="A37" s="41">
        <v>25</v>
      </c>
      <c r="B37" s="42" t="s">
        <v>25</v>
      </c>
      <c r="C37" s="54">
        <v>2020115260</v>
      </c>
      <c r="D37" s="47" t="s">
        <v>50</v>
      </c>
      <c r="E37" s="45"/>
      <c r="F37" s="46">
        <f t="shared" si="0"/>
        <v>1.75</v>
      </c>
      <c r="G37" s="47">
        <v>105</v>
      </c>
      <c r="H37" s="47">
        <v>92</v>
      </c>
      <c r="I37" s="47">
        <v>160</v>
      </c>
      <c r="J37" s="48">
        <f t="shared" si="1"/>
        <v>90.568181818181813</v>
      </c>
      <c r="K37" s="47">
        <v>55</v>
      </c>
      <c r="L37" s="47">
        <v>47</v>
      </c>
      <c r="M37" s="49">
        <f t="shared" si="2"/>
        <v>92.5</v>
      </c>
      <c r="N37" s="47">
        <v>2</v>
      </c>
      <c r="O37" s="47">
        <v>6</v>
      </c>
      <c r="P37" s="47">
        <v>58</v>
      </c>
      <c r="Q37" s="50">
        <f t="shared" si="3"/>
        <v>80.275229357798167</v>
      </c>
      <c r="R37" s="47">
        <v>10</v>
      </c>
      <c r="S37" s="51">
        <f t="shared" si="4"/>
        <v>100</v>
      </c>
      <c r="T37" s="47">
        <v>81</v>
      </c>
      <c r="U37" s="47">
        <v>64</v>
      </c>
      <c r="V37" s="52">
        <f t="shared" si="5"/>
        <v>86.25</v>
      </c>
      <c r="W37" s="53">
        <f t="shared" si="6"/>
        <v>88.586738949124268</v>
      </c>
      <c r="X37" s="53">
        <f>VLOOKUP(W37,'Grade Range'!$A$2:$B$11,2)</f>
        <v>1.75</v>
      </c>
      <c r="Y37" s="53" t="str">
        <f t="shared" si="7"/>
        <v>Passed</v>
      </c>
      <c r="Z37" s="53"/>
    </row>
    <row r="38" spans="1:26" ht="12" customHeight="1" x14ac:dyDescent="0.25">
      <c r="A38" s="41">
        <v>26</v>
      </c>
      <c r="B38" s="42" t="s">
        <v>25</v>
      </c>
      <c r="C38" s="54">
        <v>2020115492</v>
      </c>
      <c r="D38" s="47" t="s">
        <v>51</v>
      </c>
      <c r="E38" s="45"/>
      <c r="F38" s="46">
        <f t="shared" si="0"/>
        <v>2.25</v>
      </c>
      <c r="G38" s="47">
        <v>69</v>
      </c>
      <c r="H38" s="47">
        <v>54</v>
      </c>
      <c r="I38" s="47">
        <v>138</v>
      </c>
      <c r="J38" s="48">
        <f t="shared" si="1"/>
        <v>79.659090909090907</v>
      </c>
      <c r="K38" s="47">
        <v>56</v>
      </c>
      <c r="L38" s="47">
        <v>39</v>
      </c>
      <c r="M38" s="49">
        <f t="shared" si="2"/>
        <v>89.583333333333329</v>
      </c>
      <c r="N38" s="47">
        <v>0</v>
      </c>
      <c r="O38" s="47">
        <v>4</v>
      </c>
      <c r="P38" s="47">
        <v>99</v>
      </c>
      <c r="Q38" s="50">
        <f t="shared" si="3"/>
        <v>97.247706422018354</v>
      </c>
      <c r="R38" s="47">
        <v>8</v>
      </c>
      <c r="S38" s="51">
        <f t="shared" si="4"/>
        <v>90</v>
      </c>
      <c r="T38" s="47">
        <v>50</v>
      </c>
      <c r="U38" s="47">
        <v>59</v>
      </c>
      <c r="V38" s="52">
        <f t="shared" si="5"/>
        <v>77.25</v>
      </c>
      <c r="W38" s="53">
        <f t="shared" si="6"/>
        <v>84.076549902696684</v>
      </c>
      <c r="X38" s="53">
        <f>VLOOKUP(W38,'Grade Range'!$A$2:$B$11,2)</f>
        <v>2.25</v>
      </c>
      <c r="Y38" s="53" t="str">
        <f t="shared" si="7"/>
        <v>Passed</v>
      </c>
      <c r="Z38" s="53"/>
    </row>
    <row r="39" spans="1:26" ht="12" customHeight="1" x14ac:dyDescent="0.25">
      <c r="A39" s="41">
        <v>27</v>
      </c>
      <c r="B39" s="42" t="s">
        <v>25</v>
      </c>
      <c r="C39" s="54">
        <v>2020115432</v>
      </c>
      <c r="D39" s="47" t="s">
        <v>52</v>
      </c>
      <c r="E39" s="45"/>
      <c r="F39" s="46">
        <f t="shared" si="0"/>
        <v>1.75</v>
      </c>
      <c r="G39" s="47">
        <v>111</v>
      </c>
      <c r="H39" s="47">
        <v>72</v>
      </c>
      <c r="I39" s="47">
        <v>180</v>
      </c>
      <c r="J39" s="48">
        <f t="shared" si="1"/>
        <v>91.25</v>
      </c>
      <c r="K39" s="47">
        <v>53</v>
      </c>
      <c r="L39" s="47">
        <v>47</v>
      </c>
      <c r="M39" s="49">
        <f t="shared" si="2"/>
        <v>91.666666666666671</v>
      </c>
      <c r="N39" s="47">
        <v>1</v>
      </c>
      <c r="O39" s="47">
        <v>7</v>
      </c>
      <c r="P39" s="47">
        <v>99</v>
      </c>
      <c r="Q39" s="50">
        <f t="shared" si="3"/>
        <v>99.082568807339442</v>
      </c>
      <c r="R39" s="47">
        <v>9</v>
      </c>
      <c r="S39" s="51">
        <f t="shared" si="4"/>
        <v>95</v>
      </c>
      <c r="T39" s="47">
        <v>60</v>
      </c>
      <c r="U39" s="47">
        <v>56</v>
      </c>
      <c r="V39" s="52">
        <f t="shared" si="5"/>
        <v>79</v>
      </c>
      <c r="W39" s="53">
        <f t="shared" si="6"/>
        <v>89.020718654434248</v>
      </c>
      <c r="X39" s="53">
        <f>VLOOKUP(W39,'Grade Range'!$A$2:$B$11,2)</f>
        <v>1.75</v>
      </c>
      <c r="Y39" s="53" t="str">
        <f t="shared" si="7"/>
        <v>Passed</v>
      </c>
      <c r="Z39" s="53"/>
    </row>
    <row r="40" spans="1:26" ht="12" customHeight="1" x14ac:dyDescent="0.25">
      <c r="A40" s="41">
        <v>28</v>
      </c>
      <c r="B40" s="42" t="s">
        <v>25</v>
      </c>
      <c r="C40" s="54">
        <v>2020115315</v>
      </c>
      <c r="D40" s="47" t="s">
        <v>53</v>
      </c>
      <c r="E40" s="45"/>
      <c r="F40" s="46">
        <f t="shared" si="0"/>
        <v>1.75</v>
      </c>
      <c r="G40" s="47">
        <v>103</v>
      </c>
      <c r="H40" s="47">
        <v>107</v>
      </c>
      <c r="I40" s="47">
        <v>157</v>
      </c>
      <c r="J40" s="48">
        <f t="shared" si="1"/>
        <v>91.704545454545453</v>
      </c>
      <c r="K40" s="47">
        <v>40</v>
      </c>
      <c r="L40" s="47">
        <v>57</v>
      </c>
      <c r="M40" s="49">
        <f t="shared" si="2"/>
        <v>90.416666666666657</v>
      </c>
      <c r="N40" s="47">
        <v>1</v>
      </c>
      <c r="O40" s="47">
        <v>5</v>
      </c>
      <c r="P40" s="47">
        <v>53</v>
      </c>
      <c r="Q40" s="50">
        <f t="shared" si="3"/>
        <v>77.064220183486242</v>
      </c>
      <c r="R40" s="47">
        <v>9</v>
      </c>
      <c r="S40" s="51">
        <f t="shared" si="4"/>
        <v>95</v>
      </c>
      <c r="T40" s="47">
        <v>90</v>
      </c>
      <c r="U40" s="47">
        <v>60</v>
      </c>
      <c r="V40" s="52">
        <f t="shared" si="5"/>
        <v>87.5</v>
      </c>
      <c r="W40" s="53">
        <f t="shared" si="6"/>
        <v>88.154329997219904</v>
      </c>
      <c r="X40" s="53">
        <f>VLOOKUP(W40,'Grade Range'!$A$2:$B$11,2)</f>
        <v>1.75</v>
      </c>
      <c r="Y40" s="53" t="str">
        <f t="shared" si="7"/>
        <v>Passed</v>
      </c>
      <c r="Z40" s="53"/>
    </row>
    <row r="41" spans="1:26" ht="12" customHeight="1" x14ac:dyDescent="0.25">
      <c r="A41" s="41">
        <v>29</v>
      </c>
      <c r="B41" s="42" t="s">
        <v>25</v>
      </c>
      <c r="C41" s="54">
        <v>2020100748</v>
      </c>
      <c r="D41" s="47" t="s">
        <v>54</v>
      </c>
      <c r="E41" s="45"/>
      <c r="F41" s="46">
        <f t="shared" si="0"/>
        <v>1.75</v>
      </c>
      <c r="G41" s="47">
        <v>59</v>
      </c>
      <c r="H41" s="47">
        <v>63</v>
      </c>
      <c r="I41" s="47">
        <v>172</v>
      </c>
      <c r="J41" s="48">
        <f t="shared" si="1"/>
        <v>83.409090909090907</v>
      </c>
      <c r="K41" s="47">
        <v>44</v>
      </c>
      <c r="L41" s="47">
        <v>31</v>
      </c>
      <c r="M41" s="49">
        <f t="shared" si="2"/>
        <v>81.25</v>
      </c>
      <c r="N41" s="47">
        <v>1</v>
      </c>
      <c r="O41" s="47">
        <v>5</v>
      </c>
      <c r="P41" s="47">
        <v>89</v>
      </c>
      <c r="Q41" s="50">
        <f t="shared" si="3"/>
        <v>93.577981651376149</v>
      </c>
      <c r="R41" s="47">
        <v>8</v>
      </c>
      <c r="S41" s="51">
        <f t="shared" si="4"/>
        <v>90</v>
      </c>
      <c r="T41" s="47">
        <v>98</v>
      </c>
      <c r="U41" s="47">
        <v>97</v>
      </c>
      <c r="V41" s="52">
        <f t="shared" si="5"/>
        <v>98.75</v>
      </c>
      <c r="W41" s="53">
        <f t="shared" si="6"/>
        <v>89.43442452043368</v>
      </c>
      <c r="X41" s="53">
        <f>VLOOKUP(W41,'Grade Range'!$A$2:$B$11,2)</f>
        <v>1.75</v>
      </c>
      <c r="Y41" s="53" t="str">
        <f t="shared" si="7"/>
        <v>Passed</v>
      </c>
      <c r="Z41" s="53"/>
    </row>
    <row r="42" spans="1:26" ht="12" customHeight="1" x14ac:dyDescent="0.25">
      <c r="A42" s="41">
        <v>30</v>
      </c>
      <c r="B42" s="42" t="s">
        <v>25</v>
      </c>
      <c r="C42" s="54">
        <v>2020115336</v>
      </c>
      <c r="D42" s="47" t="s">
        <v>55</v>
      </c>
      <c r="E42" s="45"/>
      <c r="F42" s="46">
        <f t="shared" si="0"/>
        <v>2</v>
      </c>
      <c r="G42" s="47">
        <v>92</v>
      </c>
      <c r="H42" s="47">
        <v>52</v>
      </c>
      <c r="I42" s="47">
        <v>150</v>
      </c>
      <c r="J42" s="48">
        <f t="shared" si="1"/>
        <v>83.409090909090907</v>
      </c>
      <c r="K42" s="47">
        <v>59</v>
      </c>
      <c r="L42" s="47">
        <v>38</v>
      </c>
      <c r="M42" s="49">
        <f t="shared" si="2"/>
        <v>90.416666666666657</v>
      </c>
      <c r="N42" s="47">
        <v>0</v>
      </c>
      <c r="O42" s="47">
        <v>5</v>
      </c>
      <c r="P42" s="47">
        <v>86</v>
      </c>
      <c r="Q42" s="50">
        <f t="shared" si="3"/>
        <v>91.743119266055047</v>
      </c>
      <c r="R42" s="47">
        <v>10</v>
      </c>
      <c r="S42" s="51">
        <f t="shared" si="4"/>
        <v>100</v>
      </c>
      <c r="T42" s="47">
        <v>51</v>
      </c>
      <c r="U42" s="47">
        <v>82</v>
      </c>
      <c r="V42" s="52">
        <f t="shared" si="5"/>
        <v>83.25</v>
      </c>
      <c r="W42" s="53">
        <f t="shared" si="6"/>
        <v>86.84252849596885</v>
      </c>
      <c r="X42" s="53">
        <f>VLOOKUP(W42,'Grade Range'!$A$2:$B$11,2)</f>
        <v>2</v>
      </c>
      <c r="Y42" s="53" t="str">
        <f t="shared" si="7"/>
        <v>Passed</v>
      </c>
      <c r="Z42" s="53"/>
    </row>
    <row r="43" spans="1:26" ht="12" customHeight="1" x14ac:dyDescent="0.25">
      <c r="A43" s="41">
        <v>31</v>
      </c>
      <c r="B43" s="42" t="s">
        <v>25</v>
      </c>
      <c r="C43" s="54">
        <v>2020100700</v>
      </c>
      <c r="D43" s="47" t="s">
        <v>56</v>
      </c>
      <c r="E43" s="45"/>
      <c r="F43" s="46">
        <f t="shared" si="0"/>
        <v>2</v>
      </c>
      <c r="G43" s="47">
        <v>58</v>
      </c>
      <c r="H43" s="47">
        <v>106</v>
      </c>
      <c r="I43" s="47">
        <v>115</v>
      </c>
      <c r="J43" s="48">
        <f t="shared" si="1"/>
        <v>81.704545454545453</v>
      </c>
      <c r="K43" s="47">
        <v>31</v>
      </c>
      <c r="L43" s="47">
        <v>60</v>
      </c>
      <c r="M43" s="49">
        <f t="shared" si="2"/>
        <v>87.916666666666657</v>
      </c>
      <c r="N43" s="47">
        <v>2</v>
      </c>
      <c r="O43" s="47">
        <v>6</v>
      </c>
      <c r="P43" s="47">
        <v>77</v>
      </c>
      <c r="Q43" s="50">
        <f t="shared" si="3"/>
        <v>88.990825688073386</v>
      </c>
      <c r="R43" s="47">
        <v>8</v>
      </c>
      <c r="S43" s="51">
        <f t="shared" si="4"/>
        <v>90</v>
      </c>
      <c r="T43" s="47">
        <v>80</v>
      </c>
      <c r="U43" s="47">
        <v>87</v>
      </c>
      <c r="V43" s="52">
        <f t="shared" si="5"/>
        <v>91.75</v>
      </c>
      <c r="W43" s="53">
        <f t="shared" si="6"/>
        <v>87.46832082290797</v>
      </c>
      <c r="X43" s="53">
        <f>VLOOKUP(W43,'Grade Range'!$A$2:$B$11,2)</f>
        <v>2</v>
      </c>
      <c r="Y43" s="53" t="str">
        <f t="shared" si="7"/>
        <v>Passed</v>
      </c>
      <c r="Z43" s="53"/>
    </row>
    <row r="44" spans="1:26" ht="12" customHeight="1" x14ac:dyDescent="0.25">
      <c r="A44" s="41">
        <v>32</v>
      </c>
      <c r="B44" s="42" t="s">
        <v>25</v>
      </c>
      <c r="C44" s="54">
        <v>2020115243</v>
      </c>
      <c r="D44" s="47" t="s">
        <v>57</v>
      </c>
      <c r="E44" s="45"/>
      <c r="F44" s="46">
        <f t="shared" si="0"/>
        <v>2</v>
      </c>
      <c r="G44" s="47">
        <v>107</v>
      </c>
      <c r="H44" s="47">
        <v>65</v>
      </c>
      <c r="I44" s="47">
        <v>105</v>
      </c>
      <c r="J44" s="48">
        <f t="shared" si="1"/>
        <v>81.47727272727272</v>
      </c>
      <c r="K44" s="47">
        <v>34</v>
      </c>
      <c r="L44" s="47">
        <v>60</v>
      </c>
      <c r="M44" s="49">
        <f t="shared" si="2"/>
        <v>89.166666666666657</v>
      </c>
      <c r="N44" s="47">
        <v>0</v>
      </c>
      <c r="O44" s="47">
        <v>4</v>
      </c>
      <c r="P44" s="47">
        <v>68</v>
      </c>
      <c r="Q44" s="50">
        <f t="shared" si="3"/>
        <v>83.027522935779814</v>
      </c>
      <c r="R44" s="47">
        <v>10</v>
      </c>
      <c r="S44" s="51">
        <f t="shared" si="4"/>
        <v>100</v>
      </c>
      <c r="T44" s="47">
        <v>69</v>
      </c>
      <c r="U44" s="47">
        <v>97</v>
      </c>
      <c r="V44" s="52">
        <f t="shared" si="5"/>
        <v>91.5</v>
      </c>
      <c r="W44" s="53">
        <f t="shared" si="6"/>
        <v>87.180643591882117</v>
      </c>
      <c r="X44" s="53">
        <f>VLOOKUP(W44,'Grade Range'!$A$2:$B$11,2)</f>
        <v>2</v>
      </c>
      <c r="Y44" s="53" t="str">
        <f t="shared" si="7"/>
        <v>Passed</v>
      </c>
      <c r="Z44" s="53"/>
    </row>
    <row r="45" spans="1:26" ht="12" customHeight="1" x14ac:dyDescent="0.25">
      <c r="A45" s="41">
        <v>33</v>
      </c>
      <c r="B45" s="42" t="s">
        <v>25</v>
      </c>
      <c r="C45" s="54">
        <v>2020114941</v>
      </c>
      <c r="D45" s="47" t="s">
        <v>58</v>
      </c>
      <c r="E45" s="45"/>
      <c r="F45" s="46">
        <f t="shared" si="0"/>
        <v>2</v>
      </c>
      <c r="G45" s="47">
        <v>53</v>
      </c>
      <c r="H45" s="47">
        <v>83</v>
      </c>
      <c r="I45" s="47">
        <v>161</v>
      </c>
      <c r="J45" s="48">
        <f t="shared" si="1"/>
        <v>83.75</v>
      </c>
      <c r="K45" s="47">
        <v>42</v>
      </c>
      <c r="L45" s="47">
        <v>45</v>
      </c>
      <c r="M45" s="49">
        <f t="shared" si="2"/>
        <v>86.25</v>
      </c>
      <c r="N45" s="47">
        <v>1</v>
      </c>
      <c r="O45" s="47">
        <v>7</v>
      </c>
      <c r="P45" s="47">
        <v>97</v>
      </c>
      <c r="Q45" s="50">
        <f t="shared" si="3"/>
        <v>98.165137614678898</v>
      </c>
      <c r="R45" s="47">
        <v>8</v>
      </c>
      <c r="S45" s="51">
        <f t="shared" si="4"/>
        <v>90</v>
      </c>
      <c r="T45" s="47">
        <v>91</v>
      </c>
      <c r="U45" s="47">
        <v>60</v>
      </c>
      <c r="V45" s="52">
        <f t="shared" si="5"/>
        <v>87.75</v>
      </c>
      <c r="W45" s="53">
        <f t="shared" si="6"/>
        <v>87.924770642201835</v>
      </c>
      <c r="X45" s="53">
        <f>VLOOKUP(W45,'Grade Range'!$A$2:$B$11,2)</f>
        <v>2</v>
      </c>
      <c r="Y45" s="53" t="str">
        <f t="shared" si="7"/>
        <v>Passed</v>
      </c>
      <c r="Z45" s="53"/>
    </row>
    <row r="46" spans="1:26" ht="12" customHeight="1" x14ac:dyDescent="0.25">
      <c r="A46" s="41">
        <v>34</v>
      </c>
      <c r="B46" s="42" t="s">
        <v>25</v>
      </c>
      <c r="C46" s="54">
        <v>2020115173</v>
      </c>
      <c r="D46" s="47" t="s">
        <v>59</v>
      </c>
      <c r="E46" s="45"/>
      <c r="F46" s="46">
        <f t="shared" si="0"/>
        <v>2.25</v>
      </c>
      <c r="G46" s="47">
        <v>54</v>
      </c>
      <c r="H46" s="47">
        <v>85</v>
      </c>
      <c r="I46" s="47">
        <v>131</v>
      </c>
      <c r="J46" s="48">
        <f t="shared" si="1"/>
        <v>80.681818181818187</v>
      </c>
      <c r="K46" s="47">
        <v>47</v>
      </c>
      <c r="L46" s="47">
        <v>31</v>
      </c>
      <c r="M46" s="49">
        <f t="shared" si="2"/>
        <v>82.5</v>
      </c>
      <c r="N46" s="47">
        <v>1</v>
      </c>
      <c r="O46" s="47">
        <v>7</v>
      </c>
      <c r="P46" s="47">
        <v>67</v>
      </c>
      <c r="Q46" s="50">
        <f t="shared" si="3"/>
        <v>84.403669724770651</v>
      </c>
      <c r="R46" s="47">
        <v>9</v>
      </c>
      <c r="S46" s="51">
        <f t="shared" si="4"/>
        <v>95</v>
      </c>
      <c r="T46" s="47">
        <v>59</v>
      </c>
      <c r="U46" s="47">
        <v>69</v>
      </c>
      <c r="V46" s="52">
        <f t="shared" si="5"/>
        <v>82</v>
      </c>
      <c r="W46" s="53">
        <f t="shared" si="6"/>
        <v>82.715095913261052</v>
      </c>
      <c r="X46" s="53">
        <f>VLOOKUP(W46,'Grade Range'!$A$2:$B$11,2)</f>
        <v>2.25</v>
      </c>
      <c r="Y46" s="53" t="str">
        <f t="shared" si="7"/>
        <v>Passed</v>
      </c>
      <c r="Z46" s="53"/>
    </row>
    <row r="47" spans="1:26" ht="12" customHeight="1" x14ac:dyDescent="0.25">
      <c r="A47" s="41">
        <v>35</v>
      </c>
      <c r="B47" s="42" t="s">
        <v>25</v>
      </c>
      <c r="C47" s="54">
        <v>2020117906</v>
      </c>
      <c r="D47" s="47" t="s">
        <v>60</v>
      </c>
      <c r="E47" s="45"/>
      <c r="F47" s="46">
        <f t="shared" si="0"/>
        <v>2</v>
      </c>
      <c r="G47" s="47">
        <v>86</v>
      </c>
      <c r="H47" s="47">
        <v>90</v>
      </c>
      <c r="I47" s="47">
        <v>152</v>
      </c>
      <c r="J47" s="48">
        <f t="shared" si="1"/>
        <v>87.27272727272728</v>
      </c>
      <c r="K47" s="47">
        <v>49</v>
      </c>
      <c r="L47" s="47">
        <v>46</v>
      </c>
      <c r="M47" s="49">
        <f t="shared" si="2"/>
        <v>89.583333333333329</v>
      </c>
      <c r="N47" s="47">
        <v>0</v>
      </c>
      <c r="O47" s="47">
        <v>4</v>
      </c>
      <c r="P47" s="47">
        <v>86</v>
      </c>
      <c r="Q47" s="50">
        <f t="shared" si="3"/>
        <v>91.284403669724782</v>
      </c>
      <c r="R47" s="47">
        <v>9</v>
      </c>
      <c r="S47" s="51">
        <f t="shared" si="4"/>
        <v>95</v>
      </c>
      <c r="T47" s="47">
        <v>68</v>
      </c>
      <c r="U47" s="47">
        <v>59</v>
      </c>
      <c r="V47" s="52">
        <f t="shared" si="5"/>
        <v>81.75</v>
      </c>
      <c r="W47" s="53">
        <f t="shared" si="6"/>
        <v>87.066145398943576</v>
      </c>
      <c r="X47" s="53">
        <f>VLOOKUP(W47,'Grade Range'!$A$2:$B$11,2)</f>
        <v>2</v>
      </c>
      <c r="Y47" s="53" t="str">
        <f t="shared" si="7"/>
        <v>Passed</v>
      </c>
      <c r="Z47" s="53"/>
    </row>
    <row r="48" spans="1:26" ht="12" customHeight="1" x14ac:dyDescent="0.25">
      <c r="A48" s="41">
        <v>36</v>
      </c>
      <c r="B48" s="42" t="s">
        <v>25</v>
      </c>
      <c r="C48" s="54">
        <v>2020115040</v>
      </c>
      <c r="D48" s="47" t="s">
        <v>61</v>
      </c>
      <c r="E48" s="45"/>
      <c r="F48" s="46">
        <f t="shared" si="0"/>
        <v>1.5</v>
      </c>
      <c r="G48" s="47">
        <v>120</v>
      </c>
      <c r="H48" s="47">
        <v>82</v>
      </c>
      <c r="I48" s="47">
        <v>137</v>
      </c>
      <c r="J48" s="48">
        <f t="shared" si="1"/>
        <v>88.52272727272728</v>
      </c>
      <c r="K48" s="47">
        <v>58</v>
      </c>
      <c r="L48" s="47">
        <v>59</v>
      </c>
      <c r="M48" s="49">
        <f t="shared" si="2"/>
        <v>98.75</v>
      </c>
      <c r="N48" s="47">
        <v>2</v>
      </c>
      <c r="O48" s="47">
        <v>5</v>
      </c>
      <c r="P48" s="47">
        <v>80</v>
      </c>
      <c r="Q48" s="50">
        <f t="shared" si="3"/>
        <v>89.908256880733944</v>
      </c>
      <c r="R48" s="47">
        <v>9</v>
      </c>
      <c r="S48" s="51">
        <f t="shared" si="4"/>
        <v>95</v>
      </c>
      <c r="T48" s="47">
        <v>100</v>
      </c>
      <c r="U48" s="47">
        <v>91</v>
      </c>
      <c r="V48" s="52">
        <f t="shared" si="5"/>
        <v>97.75</v>
      </c>
      <c r="W48" s="53">
        <f t="shared" si="6"/>
        <v>93.868056713928283</v>
      </c>
      <c r="X48" s="53">
        <f>VLOOKUP(W48,'Grade Range'!$A$2:$B$11,2)</f>
        <v>1.5</v>
      </c>
      <c r="Y48" s="53" t="str">
        <f t="shared" si="7"/>
        <v>Passed</v>
      </c>
      <c r="Z48" s="53"/>
    </row>
    <row r="49" spans="1:26" ht="12" customHeight="1" x14ac:dyDescent="0.25">
      <c r="A49" s="41">
        <v>37</v>
      </c>
      <c r="B49" s="42" t="s">
        <v>25</v>
      </c>
      <c r="C49" s="54">
        <v>2020117329</v>
      </c>
      <c r="D49" s="47" t="s">
        <v>62</v>
      </c>
      <c r="E49" s="45"/>
      <c r="F49" s="46">
        <f t="shared" si="0"/>
        <v>2.25</v>
      </c>
      <c r="G49" s="47">
        <v>82</v>
      </c>
      <c r="H49" s="47">
        <v>62</v>
      </c>
      <c r="I49" s="47">
        <v>114</v>
      </c>
      <c r="J49" s="48">
        <f t="shared" si="1"/>
        <v>79.318181818181813</v>
      </c>
      <c r="K49" s="47">
        <v>56</v>
      </c>
      <c r="L49" s="47">
        <v>36</v>
      </c>
      <c r="M49" s="49">
        <f t="shared" si="2"/>
        <v>88.333333333333343</v>
      </c>
      <c r="N49" s="47">
        <v>1</v>
      </c>
      <c r="O49" s="47">
        <v>4</v>
      </c>
      <c r="P49" s="47">
        <v>80</v>
      </c>
      <c r="Q49" s="50">
        <f t="shared" si="3"/>
        <v>88.990825688073386</v>
      </c>
      <c r="R49" s="47">
        <v>9</v>
      </c>
      <c r="S49" s="51">
        <f t="shared" si="4"/>
        <v>95</v>
      </c>
      <c r="T49" s="47">
        <v>55</v>
      </c>
      <c r="U49" s="47">
        <v>73</v>
      </c>
      <c r="V49" s="52">
        <f t="shared" si="5"/>
        <v>82</v>
      </c>
      <c r="W49" s="53">
        <f t="shared" si="6"/>
        <v>84.160745065332222</v>
      </c>
      <c r="X49" s="53">
        <f>VLOOKUP(W49,'Grade Range'!$A$2:$B$11,2)</f>
        <v>2.25</v>
      </c>
      <c r="Y49" s="53" t="str">
        <f t="shared" si="7"/>
        <v>Passed</v>
      </c>
      <c r="Z49" s="53"/>
    </row>
    <row r="50" spans="1:26" ht="12" customHeight="1" x14ac:dyDescent="0.25">
      <c r="A50" s="41">
        <v>38</v>
      </c>
      <c r="B50" s="42" t="s">
        <v>25</v>
      </c>
      <c r="C50" s="54">
        <v>2020101052</v>
      </c>
      <c r="D50" s="47" t="s">
        <v>63</v>
      </c>
      <c r="E50" s="45"/>
      <c r="F50" s="46">
        <f t="shared" si="0"/>
        <v>2</v>
      </c>
      <c r="G50" s="47">
        <v>110</v>
      </c>
      <c r="H50" s="47">
        <v>58</v>
      </c>
      <c r="I50" s="47">
        <v>102</v>
      </c>
      <c r="J50" s="48">
        <f t="shared" si="1"/>
        <v>80.681818181818187</v>
      </c>
      <c r="K50" s="47">
        <v>57</v>
      </c>
      <c r="L50" s="47">
        <v>41</v>
      </c>
      <c r="M50" s="49">
        <f t="shared" si="2"/>
        <v>90.833333333333343</v>
      </c>
      <c r="N50" s="47">
        <v>1</v>
      </c>
      <c r="O50" s="47">
        <v>7</v>
      </c>
      <c r="P50" s="47">
        <v>59</v>
      </c>
      <c r="Q50" s="50">
        <f t="shared" si="3"/>
        <v>80.733944954128447</v>
      </c>
      <c r="R50" s="47">
        <v>9</v>
      </c>
      <c r="S50" s="51">
        <f t="shared" si="4"/>
        <v>95</v>
      </c>
      <c r="T50" s="47">
        <v>73</v>
      </c>
      <c r="U50" s="47">
        <v>99</v>
      </c>
      <c r="V50" s="52">
        <f t="shared" si="5"/>
        <v>93</v>
      </c>
      <c r="W50" s="53">
        <f t="shared" si="6"/>
        <v>87.131303864331386</v>
      </c>
      <c r="X50" s="53">
        <f>VLOOKUP(W50,'Grade Range'!$A$2:$B$11,2)</f>
        <v>2</v>
      </c>
      <c r="Y50" s="53" t="str">
        <f t="shared" si="7"/>
        <v>Passed</v>
      </c>
      <c r="Z50" s="53"/>
    </row>
    <row r="51" spans="1:26" ht="12" customHeight="1" x14ac:dyDescent="0.25">
      <c r="A51" s="41">
        <v>39</v>
      </c>
      <c r="B51" s="42" t="s">
        <v>25</v>
      </c>
      <c r="C51" s="54">
        <v>2020115271</v>
      </c>
      <c r="D51" s="47" t="s">
        <v>64</v>
      </c>
      <c r="E51" s="45"/>
      <c r="F51" s="46">
        <f t="shared" si="0"/>
        <v>2.25</v>
      </c>
      <c r="G51" s="47">
        <v>77</v>
      </c>
      <c r="H51" s="47">
        <v>81</v>
      </c>
      <c r="I51" s="47">
        <v>163</v>
      </c>
      <c r="J51" s="48">
        <f t="shared" si="1"/>
        <v>86.47727272727272</v>
      </c>
      <c r="K51" s="47">
        <v>30</v>
      </c>
      <c r="L51" s="47">
        <v>30</v>
      </c>
      <c r="M51" s="49">
        <f t="shared" si="2"/>
        <v>75</v>
      </c>
      <c r="N51" s="47">
        <v>1</v>
      </c>
      <c r="O51" s="47">
        <v>4</v>
      </c>
      <c r="P51" s="47">
        <v>67</v>
      </c>
      <c r="Q51" s="50">
        <f t="shared" si="3"/>
        <v>83.027522935779814</v>
      </c>
      <c r="R51" s="47">
        <v>10</v>
      </c>
      <c r="S51" s="51">
        <f t="shared" si="4"/>
        <v>100</v>
      </c>
      <c r="T51" s="47">
        <v>77</v>
      </c>
      <c r="U51" s="47">
        <v>56</v>
      </c>
      <c r="V51" s="52">
        <f t="shared" si="5"/>
        <v>83.25</v>
      </c>
      <c r="W51" s="53">
        <f t="shared" si="6"/>
        <v>83.372310258548779</v>
      </c>
      <c r="X51" s="53">
        <f>VLOOKUP(W51,'Grade Range'!$A$2:$B$11,2)</f>
        <v>2.25</v>
      </c>
      <c r="Y51" s="53" t="str">
        <f t="shared" si="7"/>
        <v>Passed</v>
      </c>
      <c r="Z51" s="53"/>
    </row>
    <row r="52" spans="1:26" ht="12" customHeight="1" x14ac:dyDescent="0.25">
      <c r="A52" s="41">
        <v>40</v>
      </c>
      <c r="B52" s="42" t="s">
        <v>25</v>
      </c>
      <c r="C52" s="54">
        <v>2020101137</v>
      </c>
      <c r="D52" s="47" t="s">
        <v>65</v>
      </c>
      <c r="E52" s="45"/>
      <c r="F52" s="46">
        <f t="shared" si="0"/>
        <v>2</v>
      </c>
      <c r="G52" s="47">
        <v>115</v>
      </c>
      <c r="H52" s="47">
        <v>109</v>
      </c>
      <c r="I52" s="47">
        <v>126</v>
      </c>
      <c r="J52" s="48">
        <f t="shared" si="1"/>
        <v>89.77272727272728</v>
      </c>
      <c r="K52" s="47">
        <v>43</v>
      </c>
      <c r="L52" s="47">
        <v>57</v>
      </c>
      <c r="M52" s="49">
        <f t="shared" si="2"/>
        <v>91.666666666666671</v>
      </c>
      <c r="N52" s="47">
        <v>1</v>
      </c>
      <c r="O52" s="47">
        <v>6</v>
      </c>
      <c r="P52" s="47">
        <v>70</v>
      </c>
      <c r="Q52" s="50">
        <f t="shared" si="3"/>
        <v>85.321100917431195</v>
      </c>
      <c r="R52" s="47">
        <v>10</v>
      </c>
      <c r="S52" s="51">
        <f t="shared" si="4"/>
        <v>100</v>
      </c>
      <c r="T52" s="47">
        <v>66</v>
      </c>
      <c r="U52" s="47">
        <v>51</v>
      </c>
      <c r="V52" s="52">
        <f t="shared" si="5"/>
        <v>79.25</v>
      </c>
      <c r="W52" s="53">
        <f t="shared" si="6"/>
        <v>86.838316652766196</v>
      </c>
      <c r="X52" s="53">
        <f>VLOOKUP(W52,'Grade Range'!$A$2:$B$11,2)</f>
        <v>2</v>
      </c>
      <c r="Y52" s="53" t="str">
        <f t="shared" si="7"/>
        <v>Passed</v>
      </c>
      <c r="Z52" s="53"/>
    </row>
    <row r="53" spans="1:26" ht="12" customHeight="1" x14ac:dyDescent="0.25">
      <c r="A53" s="41">
        <v>41</v>
      </c>
      <c r="B53" s="42"/>
      <c r="C53" s="54">
        <v>2020101174</v>
      </c>
      <c r="D53" s="47" t="s">
        <v>66</v>
      </c>
      <c r="E53" s="45"/>
      <c r="F53" s="46">
        <f t="shared" si="0"/>
        <v>2.25</v>
      </c>
      <c r="G53" s="47">
        <v>84</v>
      </c>
      <c r="H53" s="47">
        <v>64</v>
      </c>
      <c r="I53" s="47">
        <v>176</v>
      </c>
      <c r="J53" s="48">
        <f t="shared" si="1"/>
        <v>86.818181818181813</v>
      </c>
      <c r="K53" s="47">
        <v>43</v>
      </c>
      <c r="L53" s="47">
        <v>55</v>
      </c>
      <c r="M53" s="49">
        <f t="shared" si="2"/>
        <v>90.833333333333343</v>
      </c>
      <c r="N53" s="47">
        <v>1</v>
      </c>
      <c r="O53" s="47">
        <v>7</v>
      </c>
      <c r="P53" s="47">
        <v>64</v>
      </c>
      <c r="Q53" s="50">
        <f t="shared" si="3"/>
        <v>83.027522935779814</v>
      </c>
      <c r="R53" s="47">
        <v>10</v>
      </c>
      <c r="S53" s="51">
        <f t="shared" si="4"/>
        <v>100</v>
      </c>
      <c r="T53" s="47">
        <v>56</v>
      </c>
      <c r="U53" s="47">
        <v>55</v>
      </c>
      <c r="V53" s="52">
        <f t="shared" si="5"/>
        <v>77.75</v>
      </c>
      <c r="W53" s="53">
        <f t="shared" si="6"/>
        <v>84.991249652488179</v>
      </c>
      <c r="X53" s="53">
        <f>VLOOKUP(W53,'Grade Range'!$A$2:$B$11,2)</f>
        <v>2.25</v>
      </c>
      <c r="Y53" s="53" t="str">
        <f t="shared" si="7"/>
        <v>Passed</v>
      </c>
      <c r="Z53" s="53"/>
    </row>
    <row r="54" spans="1:26" ht="12" customHeight="1" x14ac:dyDescent="0.25">
      <c r="A54" s="41">
        <v>42</v>
      </c>
      <c r="B54" s="42" t="s">
        <v>25</v>
      </c>
      <c r="C54" s="54">
        <v>2020101199</v>
      </c>
      <c r="D54" s="47" t="s">
        <v>67</v>
      </c>
      <c r="E54" s="45"/>
      <c r="F54" s="46">
        <f t="shared" si="0"/>
        <v>1.75</v>
      </c>
      <c r="G54" s="47">
        <v>80</v>
      </c>
      <c r="H54" s="47">
        <v>68</v>
      </c>
      <c r="I54" s="47">
        <v>179</v>
      </c>
      <c r="J54" s="48">
        <f t="shared" si="1"/>
        <v>87.159090909090907</v>
      </c>
      <c r="K54" s="47">
        <v>55</v>
      </c>
      <c r="L54" s="47">
        <v>35</v>
      </c>
      <c r="M54" s="49">
        <f t="shared" si="2"/>
        <v>87.5</v>
      </c>
      <c r="N54" s="47">
        <v>0</v>
      </c>
      <c r="O54" s="47">
        <v>6</v>
      </c>
      <c r="P54" s="47">
        <v>94</v>
      </c>
      <c r="Q54" s="50">
        <f t="shared" si="3"/>
        <v>95.871559633027516</v>
      </c>
      <c r="R54" s="47">
        <v>8</v>
      </c>
      <c r="S54" s="51">
        <f t="shared" si="4"/>
        <v>90</v>
      </c>
      <c r="T54" s="47">
        <v>72</v>
      </c>
      <c r="U54" s="47">
        <v>86</v>
      </c>
      <c r="V54" s="52">
        <f t="shared" si="5"/>
        <v>89.5</v>
      </c>
      <c r="W54" s="53">
        <f t="shared" si="6"/>
        <v>89.378461217681391</v>
      </c>
      <c r="X54" s="53">
        <f>VLOOKUP(W54,'Grade Range'!$A$2:$B$11,2)</f>
        <v>1.75</v>
      </c>
      <c r="Y54" s="53" t="str">
        <f t="shared" si="7"/>
        <v>Passed</v>
      </c>
      <c r="Z54" s="53"/>
    </row>
    <row r="55" spans="1:26" ht="12" customHeight="1" x14ac:dyDescent="0.25">
      <c r="A55" s="41">
        <v>43</v>
      </c>
      <c r="B55" s="42" t="s">
        <v>25</v>
      </c>
      <c r="C55" s="54">
        <v>2020101318</v>
      </c>
      <c r="D55" s="47" t="s">
        <v>68</v>
      </c>
      <c r="E55" s="45"/>
      <c r="F55" s="46">
        <f t="shared" si="0"/>
        <v>1.75</v>
      </c>
      <c r="G55" s="47">
        <v>68</v>
      </c>
      <c r="H55" s="47">
        <v>53</v>
      </c>
      <c r="I55" s="47">
        <v>148</v>
      </c>
      <c r="J55" s="48">
        <f t="shared" si="1"/>
        <v>80.568181818181813</v>
      </c>
      <c r="K55" s="47">
        <v>40</v>
      </c>
      <c r="L55" s="47">
        <v>56</v>
      </c>
      <c r="M55" s="49">
        <f t="shared" si="2"/>
        <v>90</v>
      </c>
      <c r="N55" s="47">
        <v>1</v>
      </c>
      <c r="O55" s="47">
        <v>5</v>
      </c>
      <c r="P55" s="47">
        <v>98</v>
      </c>
      <c r="Q55" s="50">
        <f t="shared" si="3"/>
        <v>97.706422018348633</v>
      </c>
      <c r="R55" s="47">
        <v>10</v>
      </c>
      <c r="S55" s="51">
        <f t="shared" si="4"/>
        <v>100</v>
      </c>
      <c r="T55" s="47">
        <v>86</v>
      </c>
      <c r="U55" s="47">
        <v>79</v>
      </c>
      <c r="V55" s="52">
        <f t="shared" si="5"/>
        <v>91.25</v>
      </c>
      <c r="W55" s="53">
        <f t="shared" si="6"/>
        <v>89.201417848206844</v>
      </c>
      <c r="X55" s="53">
        <f>VLOOKUP(W55,'Grade Range'!$A$2:$B$11,2)</f>
        <v>1.75</v>
      </c>
      <c r="Y55" s="53" t="str">
        <f t="shared" si="7"/>
        <v>Passed</v>
      </c>
      <c r="Z55" s="53"/>
    </row>
    <row r="56" spans="1:26" ht="12" customHeight="1" x14ac:dyDescent="0.25">
      <c r="A56" s="41">
        <v>44</v>
      </c>
      <c r="B56" s="42" t="s">
        <v>25</v>
      </c>
      <c r="C56" s="54">
        <v>2020117080</v>
      </c>
      <c r="D56" s="47" t="s">
        <v>69</v>
      </c>
      <c r="E56" s="45"/>
      <c r="F56" s="46">
        <f t="shared" si="0"/>
        <v>2</v>
      </c>
      <c r="G56" s="47">
        <v>87</v>
      </c>
      <c r="H56" s="47">
        <v>77</v>
      </c>
      <c r="I56" s="47">
        <v>162</v>
      </c>
      <c r="J56" s="48">
        <f t="shared" si="1"/>
        <v>87.045454545454547</v>
      </c>
      <c r="K56" s="47">
        <v>52</v>
      </c>
      <c r="L56" s="47">
        <v>42</v>
      </c>
      <c r="M56" s="49">
        <f t="shared" si="2"/>
        <v>89.166666666666657</v>
      </c>
      <c r="N56" s="47">
        <v>2</v>
      </c>
      <c r="O56" s="47">
        <v>7</v>
      </c>
      <c r="P56" s="47">
        <v>91</v>
      </c>
      <c r="Q56" s="50">
        <f t="shared" si="3"/>
        <v>95.871559633027516</v>
      </c>
      <c r="R56" s="47">
        <v>8</v>
      </c>
      <c r="S56" s="51">
        <f t="shared" si="4"/>
        <v>90</v>
      </c>
      <c r="T56" s="47">
        <v>59</v>
      </c>
      <c r="U56" s="47">
        <v>57</v>
      </c>
      <c r="V56" s="52">
        <f t="shared" si="5"/>
        <v>79</v>
      </c>
      <c r="W56" s="53">
        <f t="shared" si="6"/>
        <v>86.527703641923821</v>
      </c>
      <c r="X56" s="53">
        <f>VLOOKUP(W56,'Grade Range'!$A$2:$B$11,2)</f>
        <v>2</v>
      </c>
      <c r="Y56" s="53" t="str">
        <f t="shared" si="7"/>
        <v>Passed</v>
      </c>
      <c r="Z56" s="53"/>
    </row>
    <row r="57" spans="1:26" ht="12" customHeight="1" x14ac:dyDescent="0.25">
      <c r="A57" s="41">
        <v>45</v>
      </c>
      <c r="B57" s="42" t="s">
        <v>25</v>
      </c>
      <c r="C57" s="54">
        <v>2020115139</v>
      </c>
      <c r="D57" s="47" t="s">
        <v>70</v>
      </c>
      <c r="E57" s="45"/>
      <c r="F57" s="46">
        <f t="shared" si="0"/>
        <v>2.25</v>
      </c>
      <c r="G57" s="47">
        <v>61</v>
      </c>
      <c r="H57" s="47">
        <v>119</v>
      </c>
      <c r="I57" s="47">
        <v>166</v>
      </c>
      <c r="J57" s="48">
        <f t="shared" si="1"/>
        <v>89.318181818181813</v>
      </c>
      <c r="K57" s="47">
        <v>33</v>
      </c>
      <c r="L57" s="47">
        <v>30</v>
      </c>
      <c r="M57" s="49">
        <f t="shared" si="2"/>
        <v>76.25</v>
      </c>
      <c r="N57" s="47">
        <v>1</v>
      </c>
      <c r="O57" s="47">
        <v>7</v>
      </c>
      <c r="P57" s="47">
        <v>52</v>
      </c>
      <c r="Q57" s="50">
        <f t="shared" si="3"/>
        <v>77.522935779816521</v>
      </c>
      <c r="R57" s="47">
        <v>8</v>
      </c>
      <c r="S57" s="51">
        <f t="shared" si="4"/>
        <v>90</v>
      </c>
      <c r="T57" s="47">
        <v>87</v>
      </c>
      <c r="U57" s="47">
        <v>62</v>
      </c>
      <c r="V57" s="52">
        <f t="shared" si="5"/>
        <v>87.25</v>
      </c>
      <c r="W57" s="53">
        <f t="shared" si="6"/>
        <v>84.348894912427028</v>
      </c>
      <c r="X57" s="53">
        <f>VLOOKUP(W57,'Grade Range'!$A$2:$B$11,2)</f>
        <v>2.25</v>
      </c>
      <c r="Y57" s="53" t="str">
        <f t="shared" si="7"/>
        <v>Passed</v>
      </c>
      <c r="Z57" s="53"/>
    </row>
    <row r="58" spans="1:26" ht="12" customHeight="1" x14ac:dyDescent="0.25">
      <c r="A58" s="41">
        <v>46</v>
      </c>
      <c r="B58" s="42" t="s">
        <v>25</v>
      </c>
      <c r="C58" s="54">
        <v>2020115367</v>
      </c>
      <c r="D58" s="47" t="s">
        <v>71</v>
      </c>
      <c r="E58" s="45"/>
      <c r="F58" s="46">
        <f t="shared" si="0"/>
        <v>1.75</v>
      </c>
      <c r="G58" s="47">
        <v>96</v>
      </c>
      <c r="H58" s="47">
        <v>100</v>
      </c>
      <c r="I58" s="47">
        <v>178</v>
      </c>
      <c r="J58" s="48">
        <f t="shared" si="1"/>
        <v>92.5</v>
      </c>
      <c r="K58" s="47">
        <v>37</v>
      </c>
      <c r="L58" s="47">
        <v>36</v>
      </c>
      <c r="M58" s="49">
        <f t="shared" si="2"/>
        <v>80.416666666666657</v>
      </c>
      <c r="N58" s="47">
        <v>0</v>
      </c>
      <c r="O58" s="47">
        <v>7</v>
      </c>
      <c r="P58" s="47">
        <v>53</v>
      </c>
      <c r="Q58" s="50">
        <f t="shared" si="3"/>
        <v>77.522935779816521</v>
      </c>
      <c r="R58" s="47">
        <v>10</v>
      </c>
      <c r="S58" s="51">
        <f t="shared" si="4"/>
        <v>100</v>
      </c>
      <c r="T58" s="47">
        <v>93</v>
      </c>
      <c r="U58" s="47">
        <v>86</v>
      </c>
      <c r="V58" s="52">
        <f t="shared" si="5"/>
        <v>94.75</v>
      </c>
      <c r="W58" s="53">
        <f t="shared" si="6"/>
        <v>88.88677370030581</v>
      </c>
      <c r="X58" s="53">
        <f>VLOOKUP(W58,'Grade Range'!$A$2:$B$11,2)</f>
        <v>1.75</v>
      </c>
      <c r="Y58" s="53" t="str">
        <f t="shared" si="7"/>
        <v>Passed</v>
      </c>
      <c r="Z58" s="53"/>
    </row>
    <row r="59" spans="1:26" ht="12" customHeight="1" x14ac:dyDescent="0.25">
      <c r="A59" s="41">
        <v>47</v>
      </c>
      <c r="B59" s="42" t="s">
        <v>25</v>
      </c>
      <c r="C59" s="54">
        <v>2020117421</v>
      </c>
      <c r="D59" s="47" t="s">
        <v>72</v>
      </c>
      <c r="E59" s="45"/>
      <c r="F59" s="46">
        <f t="shared" si="0"/>
        <v>1.75</v>
      </c>
      <c r="G59" s="47">
        <v>91</v>
      </c>
      <c r="H59" s="47">
        <v>71</v>
      </c>
      <c r="I59" s="47">
        <v>173</v>
      </c>
      <c r="J59" s="48">
        <f t="shared" si="1"/>
        <v>88.068181818181813</v>
      </c>
      <c r="K59" s="47">
        <v>44</v>
      </c>
      <c r="L59" s="47">
        <v>45</v>
      </c>
      <c r="M59" s="49">
        <f t="shared" si="2"/>
        <v>87.083333333333343</v>
      </c>
      <c r="N59" s="47">
        <v>2</v>
      </c>
      <c r="O59" s="47">
        <v>7</v>
      </c>
      <c r="P59" s="47">
        <v>84</v>
      </c>
      <c r="Q59" s="50">
        <f t="shared" si="3"/>
        <v>92.660550458715591</v>
      </c>
      <c r="R59" s="47">
        <v>9</v>
      </c>
      <c r="S59" s="51">
        <f t="shared" si="4"/>
        <v>95</v>
      </c>
      <c r="T59" s="47">
        <v>89</v>
      </c>
      <c r="U59" s="47">
        <v>59</v>
      </c>
      <c r="V59" s="52">
        <f t="shared" si="5"/>
        <v>87</v>
      </c>
      <c r="W59" s="53">
        <f t="shared" si="6"/>
        <v>88.586203780928543</v>
      </c>
      <c r="X59" s="53">
        <f>VLOOKUP(W59,'Grade Range'!$A$2:$B$11,2)</f>
        <v>1.75</v>
      </c>
      <c r="Y59" s="53" t="str">
        <f t="shared" si="7"/>
        <v>Passed</v>
      </c>
      <c r="Z59" s="53"/>
    </row>
    <row r="60" spans="1:26" ht="12" customHeight="1" x14ac:dyDescent="0.25">
      <c r="A60" s="41">
        <v>48</v>
      </c>
      <c r="B60" s="42" t="s">
        <v>25</v>
      </c>
      <c r="C60" s="54">
        <v>2020115235</v>
      </c>
      <c r="D60" s="47" t="s">
        <v>73</v>
      </c>
      <c r="E60" s="45"/>
      <c r="F60" s="46">
        <f t="shared" si="0"/>
        <v>2</v>
      </c>
      <c r="G60" s="47">
        <v>109</v>
      </c>
      <c r="H60" s="47">
        <v>55</v>
      </c>
      <c r="I60" s="47">
        <v>124</v>
      </c>
      <c r="J60" s="48">
        <f t="shared" si="1"/>
        <v>82.72727272727272</v>
      </c>
      <c r="K60" s="47">
        <v>51</v>
      </c>
      <c r="L60" s="47">
        <v>55</v>
      </c>
      <c r="M60" s="49">
        <f t="shared" si="2"/>
        <v>94.166666666666657</v>
      </c>
      <c r="N60" s="47">
        <v>1</v>
      </c>
      <c r="O60" s="47">
        <v>5</v>
      </c>
      <c r="P60" s="47">
        <v>83</v>
      </c>
      <c r="Q60" s="50">
        <f t="shared" si="3"/>
        <v>90.825688073394502</v>
      </c>
      <c r="R60" s="47">
        <v>10</v>
      </c>
      <c r="S60" s="51">
        <f t="shared" si="4"/>
        <v>100</v>
      </c>
      <c r="T60" s="47">
        <v>57</v>
      </c>
      <c r="U60" s="47">
        <v>71</v>
      </c>
      <c r="V60" s="52">
        <f t="shared" si="5"/>
        <v>82</v>
      </c>
      <c r="W60" s="53">
        <f t="shared" si="6"/>
        <v>86.875368362524327</v>
      </c>
      <c r="X60" s="53">
        <f>VLOOKUP(W60,'Grade Range'!$A$2:$B$11,2)</f>
        <v>2</v>
      </c>
      <c r="Y60" s="53" t="str">
        <f t="shared" si="7"/>
        <v>Passed</v>
      </c>
      <c r="Z60" s="53"/>
    </row>
    <row r="61" spans="1:26" ht="12" customHeight="1" x14ac:dyDescent="0.25">
      <c r="A61" s="41">
        <v>49</v>
      </c>
      <c r="B61" s="42" t="s">
        <v>25</v>
      </c>
      <c r="C61" s="54">
        <v>2020115211</v>
      </c>
      <c r="D61" s="47" t="s">
        <v>74</v>
      </c>
      <c r="E61" s="45"/>
      <c r="F61" s="46">
        <f t="shared" si="0"/>
        <v>1.5</v>
      </c>
      <c r="G61" s="47">
        <v>108</v>
      </c>
      <c r="H61" s="47">
        <v>76</v>
      </c>
      <c r="I61" s="47">
        <v>123</v>
      </c>
      <c r="J61" s="48">
        <f t="shared" si="1"/>
        <v>84.88636363636364</v>
      </c>
      <c r="K61" s="47">
        <v>55</v>
      </c>
      <c r="L61" s="47">
        <v>60</v>
      </c>
      <c r="M61" s="49">
        <f t="shared" si="2"/>
        <v>97.916666666666671</v>
      </c>
      <c r="N61" s="47">
        <v>1</v>
      </c>
      <c r="O61" s="47">
        <v>4</v>
      </c>
      <c r="P61" s="47">
        <v>60</v>
      </c>
      <c r="Q61" s="50">
        <f t="shared" si="3"/>
        <v>79.816513761467888</v>
      </c>
      <c r="R61" s="47">
        <v>8</v>
      </c>
      <c r="S61" s="51">
        <f t="shared" si="4"/>
        <v>90</v>
      </c>
      <c r="T61" s="47">
        <v>95</v>
      </c>
      <c r="U61" s="47">
        <v>99</v>
      </c>
      <c r="V61" s="52">
        <f t="shared" si="5"/>
        <v>98.5</v>
      </c>
      <c r="W61" s="53">
        <f t="shared" si="6"/>
        <v>91.071719488462605</v>
      </c>
      <c r="X61" s="53">
        <f>VLOOKUP(W61,'Grade Range'!$A$2:$B$11,2)</f>
        <v>1.5</v>
      </c>
      <c r="Y61" s="53" t="str">
        <f t="shared" si="7"/>
        <v>Passed</v>
      </c>
      <c r="Z61" s="53"/>
    </row>
    <row r="62" spans="1:26" ht="12" customHeight="1" x14ac:dyDescent="0.25">
      <c r="A62" s="41">
        <v>50</v>
      </c>
      <c r="B62" s="42" t="s">
        <v>25</v>
      </c>
      <c r="C62" s="54">
        <v>2020101987</v>
      </c>
      <c r="D62" s="47" t="s">
        <v>75</v>
      </c>
      <c r="E62" s="45"/>
      <c r="F62" s="46">
        <f t="shared" si="0"/>
        <v>2.5</v>
      </c>
      <c r="G62" s="47">
        <v>100</v>
      </c>
      <c r="H62" s="47">
        <v>110</v>
      </c>
      <c r="I62" s="47">
        <v>111</v>
      </c>
      <c r="J62" s="48">
        <f t="shared" si="1"/>
        <v>86.47727272727272</v>
      </c>
      <c r="K62" s="47">
        <v>32</v>
      </c>
      <c r="L62" s="47">
        <v>36</v>
      </c>
      <c r="M62" s="49">
        <f t="shared" si="2"/>
        <v>78.333333333333329</v>
      </c>
      <c r="N62" s="47">
        <v>1</v>
      </c>
      <c r="O62" s="47">
        <v>5</v>
      </c>
      <c r="P62" s="47">
        <v>57</v>
      </c>
      <c r="Q62" s="50">
        <f t="shared" si="3"/>
        <v>78.89908256880733</v>
      </c>
      <c r="R62" s="47">
        <v>8</v>
      </c>
      <c r="S62" s="51">
        <f t="shared" si="4"/>
        <v>90</v>
      </c>
      <c r="T62" s="47">
        <v>64</v>
      </c>
      <c r="U62" s="47">
        <v>51</v>
      </c>
      <c r="V62" s="52">
        <f t="shared" si="5"/>
        <v>78.75</v>
      </c>
      <c r="W62" s="53">
        <f t="shared" si="6"/>
        <v>81.569710870169587</v>
      </c>
      <c r="X62" s="53">
        <f>VLOOKUP(W62,'Grade Range'!$A$2:$B$11,2)</f>
        <v>2.5</v>
      </c>
      <c r="Y62" s="53" t="str">
        <f t="shared" si="7"/>
        <v>Passed</v>
      </c>
      <c r="Z62" s="53"/>
    </row>
    <row r="63" spans="1:26" ht="12" customHeight="1" x14ac:dyDescent="0.25">
      <c r="A63" s="41">
        <v>51</v>
      </c>
      <c r="B63" s="42" t="s">
        <v>25</v>
      </c>
      <c r="C63" s="54">
        <v>2020115018</v>
      </c>
      <c r="D63" s="47" t="s">
        <v>76</v>
      </c>
      <c r="E63" s="45"/>
      <c r="F63" s="46">
        <f t="shared" si="0"/>
        <v>1.75</v>
      </c>
      <c r="G63" s="47">
        <v>55</v>
      </c>
      <c r="H63" s="47">
        <v>117</v>
      </c>
      <c r="I63" s="47">
        <v>168</v>
      </c>
      <c r="J63" s="48">
        <f t="shared" si="1"/>
        <v>88.636363636363626</v>
      </c>
      <c r="K63" s="47">
        <v>58</v>
      </c>
      <c r="L63" s="47">
        <v>42</v>
      </c>
      <c r="M63" s="49">
        <f t="shared" si="2"/>
        <v>91.666666666666671</v>
      </c>
      <c r="N63" s="47">
        <v>0</v>
      </c>
      <c r="O63" s="47">
        <v>4</v>
      </c>
      <c r="P63" s="47">
        <v>69</v>
      </c>
      <c r="Q63" s="50">
        <f t="shared" si="3"/>
        <v>83.486238532110093</v>
      </c>
      <c r="R63" s="47">
        <v>9</v>
      </c>
      <c r="S63" s="51">
        <f t="shared" si="4"/>
        <v>95</v>
      </c>
      <c r="T63" s="47">
        <v>87</v>
      </c>
      <c r="U63" s="47">
        <v>77</v>
      </c>
      <c r="V63" s="52">
        <f t="shared" si="5"/>
        <v>91</v>
      </c>
      <c r="W63" s="53">
        <f t="shared" si="6"/>
        <v>89.49717820405894</v>
      </c>
      <c r="X63" s="53">
        <f>VLOOKUP(W63,'Grade Range'!$A$2:$B$11,2)</f>
        <v>1.75</v>
      </c>
      <c r="Y63" s="53" t="str">
        <f t="shared" si="7"/>
        <v>Passed</v>
      </c>
      <c r="Z63" s="53"/>
    </row>
    <row r="64" spans="1:26" ht="12" customHeight="1" x14ac:dyDescent="0.25">
      <c r="A64" s="41">
        <v>52</v>
      </c>
      <c r="B64" s="42" t="s">
        <v>25</v>
      </c>
      <c r="C64" s="54">
        <v>2020108563</v>
      </c>
      <c r="D64" s="47" t="s">
        <v>77</v>
      </c>
      <c r="E64" s="45"/>
      <c r="F64" s="46">
        <f t="shared" si="0"/>
        <v>2</v>
      </c>
      <c r="G64" s="47">
        <v>51</v>
      </c>
      <c r="H64" s="47">
        <v>98</v>
      </c>
      <c r="I64" s="47">
        <v>159</v>
      </c>
      <c r="J64" s="48">
        <f t="shared" si="1"/>
        <v>85</v>
      </c>
      <c r="K64" s="47">
        <v>38</v>
      </c>
      <c r="L64" s="47">
        <v>31</v>
      </c>
      <c r="M64" s="49">
        <f t="shared" si="2"/>
        <v>78.75</v>
      </c>
      <c r="N64" s="47">
        <v>2</v>
      </c>
      <c r="O64" s="47">
        <v>5</v>
      </c>
      <c r="P64" s="47">
        <v>94</v>
      </c>
      <c r="Q64" s="50">
        <f t="shared" si="3"/>
        <v>96.330275229357795</v>
      </c>
      <c r="R64" s="47">
        <v>10</v>
      </c>
      <c r="S64" s="51">
        <f t="shared" si="4"/>
        <v>100</v>
      </c>
      <c r="T64" s="47">
        <v>72</v>
      </c>
      <c r="U64" s="47">
        <v>77</v>
      </c>
      <c r="V64" s="52">
        <f t="shared" si="5"/>
        <v>87.25</v>
      </c>
      <c r="W64" s="53">
        <f t="shared" si="6"/>
        <v>86.874541284403662</v>
      </c>
      <c r="X64" s="53">
        <f>VLOOKUP(W64,'Grade Range'!$A$2:$B$11,2)</f>
        <v>2</v>
      </c>
      <c r="Y64" s="53" t="str">
        <f t="shared" si="7"/>
        <v>Passed</v>
      </c>
      <c r="Z64" s="53"/>
    </row>
    <row r="65" spans="1:26" ht="12" customHeight="1" x14ac:dyDescent="0.25">
      <c r="A65" s="35"/>
      <c r="B65" s="35"/>
      <c r="C65" s="55"/>
      <c r="D65" s="56"/>
      <c r="E65" s="56"/>
      <c r="F65" s="57"/>
      <c r="G65" s="58"/>
      <c r="H65" s="59"/>
      <c r="I65" s="59"/>
      <c r="J65" s="60"/>
      <c r="K65" s="61"/>
      <c r="L65" s="61"/>
      <c r="M65" s="62"/>
      <c r="N65" s="63"/>
      <c r="O65" s="63"/>
      <c r="P65" s="63"/>
      <c r="Q65" s="64"/>
      <c r="R65" s="65"/>
      <c r="S65" s="66"/>
      <c r="T65" s="67"/>
      <c r="U65" s="67"/>
      <c r="V65" s="68"/>
      <c r="W65" s="69"/>
      <c r="X65" s="69"/>
      <c r="Y65" s="69"/>
      <c r="Z65" s="69"/>
    </row>
    <row r="66" spans="1:26" ht="12" customHeight="1" x14ac:dyDescent="0.25">
      <c r="A66" s="139" t="s">
        <v>78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/>
    <row r="268" spans="1:26" ht="15.75" customHeight="1" x14ac:dyDescent="0.25"/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66:Z66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453125" customWidth="1"/>
    <col min="15" max="15" width="10.7265625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70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79</v>
      </c>
      <c r="G5" s="1"/>
      <c r="H5" s="1"/>
      <c r="I5" s="1"/>
      <c r="J5" s="1"/>
      <c r="K5" s="133"/>
      <c r="L5" s="131"/>
      <c r="M5" s="131"/>
      <c r="N5" s="131"/>
      <c r="O5" s="7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H5" s="71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82</v>
      </c>
      <c r="H9" s="128"/>
      <c r="I9" s="144" t="s">
        <v>83</v>
      </c>
      <c r="J9" s="128"/>
      <c r="K9" s="144" t="s">
        <v>84</v>
      </c>
      <c r="L9" s="128"/>
      <c r="M9" s="144" t="s">
        <v>85</v>
      </c>
      <c r="N9" s="128"/>
      <c r="O9" s="72" t="s">
        <v>86</v>
      </c>
      <c r="P9" s="145" t="s">
        <v>87</v>
      </c>
      <c r="Q9" s="128"/>
      <c r="R9" s="145" t="s">
        <v>88</v>
      </c>
      <c r="S9" s="128"/>
      <c r="T9" s="145" t="s">
        <v>89</v>
      </c>
      <c r="U9" s="128"/>
      <c r="V9" s="145" t="s">
        <v>90</v>
      </c>
      <c r="W9" s="128"/>
      <c r="X9" s="145" t="s">
        <v>91</v>
      </c>
      <c r="Y9" s="128"/>
      <c r="Z9" s="145" t="s">
        <v>92</v>
      </c>
      <c r="AA9" s="128"/>
      <c r="AB9" s="145" t="s">
        <v>93</v>
      </c>
      <c r="AC9" s="128"/>
      <c r="AD9" s="145" t="s">
        <v>94</v>
      </c>
      <c r="AE9" s="128"/>
      <c r="AF9" s="145" t="s">
        <v>95</v>
      </c>
      <c r="AG9" s="128"/>
      <c r="AH9" s="72" t="s">
        <v>96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3"/>
      <c r="P10" s="74">
        <v>1</v>
      </c>
      <c r="Q10" s="75"/>
      <c r="R10" s="74">
        <v>1</v>
      </c>
      <c r="S10" s="76" t="s">
        <v>19</v>
      </c>
      <c r="T10" s="74">
        <v>1</v>
      </c>
      <c r="U10" s="76" t="s">
        <v>19</v>
      </c>
      <c r="V10" s="74">
        <v>1</v>
      </c>
      <c r="W10" s="76" t="s">
        <v>19</v>
      </c>
      <c r="X10" s="74">
        <v>1</v>
      </c>
      <c r="Y10" s="75"/>
      <c r="Z10" s="74">
        <v>1</v>
      </c>
      <c r="AA10" s="76" t="s">
        <v>19</v>
      </c>
      <c r="AB10" s="74">
        <v>1</v>
      </c>
      <c r="AC10" s="76" t="s">
        <v>19</v>
      </c>
      <c r="AD10" s="74">
        <v>1</v>
      </c>
      <c r="AE10" s="76" t="s">
        <v>19</v>
      </c>
      <c r="AF10" s="74">
        <v>1</v>
      </c>
      <c r="AG10" s="76" t="s">
        <v>19</v>
      </c>
      <c r="AH10" s="73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3">
        <v>100</v>
      </c>
      <c r="H11" s="77">
        <v>0.4</v>
      </c>
      <c r="I11" s="23">
        <v>100</v>
      </c>
      <c r="J11" s="77">
        <v>0.4</v>
      </c>
      <c r="K11" s="23">
        <v>100</v>
      </c>
      <c r="L11" s="77">
        <v>0.1</v>
      </c>
      <c r="M11" s="23">
        <v>100</v>
      </c>
      <c r="N11" s="77">
        <v>0.1</v>
      </c>
      <c r="O11" s="78"/>
      <c r="P11" s="23">
        <v>100</v>
      </c>
      <c r="Q11" s="79">
        <v>0.125</v>
      </c>
      <c r="R11" s="23">
        <v>100</v>
      </c>
      <c r="S11" s="80">
        <v>0.1</v>
      </c>
      <c r="T11" s="23">
        <v>100</v>
      </c>
      <c r="U11" s="79">
        <v>7.4999999999999997E-2</v>
      </c>
      <c r="V11" s="23">
        <v>100</v>
      </c>
      <c r="W11" s="80">
        <v>0.15</v>
      </c>
      <c r="X11" s="23">
        <v>100</v>
      </c>
      <c r="Y11" s="80">
        <v>0.15</v>
      </c>
      <c r="Z11" s="23">
        <v>100</v>
      </c>
      <c r="AA11" s="79">
        <v>7.4999999999999997E-2</v>
      </c>
      <c r="AB11" s="23">
        <v>100</v>
      </c>
      <c r="AC11" s="80">
        <v>0.1</v>
      </c>
      <c r="AD11" s="23">
        <v>100</v>
      </c>
      <c r="AE11" s="79">
        <v>0.125</v>
      </c>
      <c r="AF11" s="23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7"/>
      <c r="J12" s="38"/>
      <c r="K12" s="39"/>
      <c r="L12" s="40"/>
      <c r="M12" s="37"/>
      <c r="N12" s="38"/>
      <c r="O12" s="81"/>
      <c r="P12" s="37"/>
      <c r="Q12" s="38"/>
      <c r="R12" s="37"/>
      <c r="S12" s="38"/>
      <c r="T12" s="39"/>
      <c r="U12" s="40"/>
      <c r="V12" s="37"/>
      <c r="W12" s="38"/>
      <c r="X12" s="37"/>
      <c r="Y12" s="38"/>
      <c r="Z12" s="37"/>
      <c r="AA12" s="38"/>
      <c r="AB12" s="39"/>
      <c r="AC12" s="40"/>
      <c r="AD12" s="37"/>
      <c r="AE12" s="38"/>
      <c r="AF12" s="37"/>
      <c r="AG12" s="38"/>
      <c r="AH12" s="81"/>
      <c r="AI12" s="39"/>
      <c r="AJ12" s="39"/>
      <c r="AK12" s="39"/>
      <c r="AL12" s="39"/>
    </row>
    <row r="13" spans="1:38" ht="12" customHeight="1" x14ac:dyDescent="0.25">
      <c r="A13" s="41">
        <v>1</v>
      </c>
      <c r="B13" s="41" t="s">
        <v>25</v>
      </c>
      <c r="C13" s="82"/>
      <c r="D13" s="83" t="s">
        <v>97</v>
      </c>
      <c r="E13" s="84"/>
      <c r="F13" s="46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3">
        <f t="shared" ref="AI13:AI46" si="16">($O13*0.3)+($AH13*0.7)</f>
        <v>50</v>
      </c>
      <c r="AJ13" s="53">
        <f>VLOOKUP(AI13,'Grade Range'!$A$2:$B$11,2)</f>
        <v>5</v>
      </c>
      <c r="AK13" s="53" t="str">
        <f t="shared" ref="AK13:AK45" si="17">IF(AJ13&lt;=3,"Passed","Failed")</f>
        <v>Failed</v>
      </c>
      <c r="AL13" s="53"/>
    </row>
    <row r="14" spans="1:38" ht="12" customHeight="1" x14ac:dyDescent="0.25">
      <c r="A14" s="41">
        <v>2</v>
      </c>
      <c r="B14" s="41" t="s">
        <v>25</v>
      </c>
      <c r="C14" s="82"/>
      <c r="D14" s="96" t="s">
        <v>98</v>
      </c>
      <c r="E14" s="84"/>
      <c r="F14" s="46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3">
        <f t="shared" si="16"/>
        <v>50</v>
      </c>
      <c r="AJ14" s="53">
        <f>VLOOKUP(AI14,'Grade Range'!$A$2:$B$11,2)</f>
        <v>5</v>
      </c>
      <c r="AK14" s="53" t="str">
        <f t="shared" si="17"/>
        <v>Failed</v>
      </c>
      <c r="AL14" s="53"/>
    </row>
    <row r="15" spans="1:38" ht="12" customHeight="1" x14ac:dyDescent="0.25">
      <c r="A15" s="41">
        <v>3</v>
      </c>
      <c r="B15" s="41" t="s">
        <v>25</v>
      </c>
      <c r="C15" s="82"/>
      <c r="D15" s="96" t="s">
        <v>99</v>
      </c>
      <c r="E15" s="84"/>
      <c r="F15" s="46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3">
        <f t="shared" si="16"/>
        <v>50</v>
      </c>
      <c r="AJ15" s="53">
        <f>VLOOKUP(AI15,'Grade Range'!$A$2:$B$11,2)</f>
        <v>5</v>
      </c>
      <c r="AK15" s="53" t="str">
        <f t="shared" si="17"/>
        <v>Failed</v>
      </c>
      <c r="AL15" s="53"/>
    </row>
    <row r="16" spans="1:38" ht="12" customHeight="1" x14ac:dyDescent="0.25">
      <c r="A16" s="41">
        <v>4</v>
      </c>
      <c r="B16" s="41" t="s">
        <v>25</v>
      </c>
      <c r="C16" s="82"/>
      <c r="D16" s="96" t="s">
        <v>100</v>
      </c>
      <c r="E16" s="84"/>
      <c r="F16" s="46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3">
        <f t="shared" si="16"/>
        <v>50</v>
      </c>
      <c r="AJ16" s="53">
        <f>VLOOKUP(AI16,'Grade Range'!$A$2:$B$11,2)</f>
        <v>5</v>
      </c>
      <c r="AK16" s="53" t="str">
        <f t="shared" si="17"/>
        <v>Failed</v>
      </c>
      <c r="AL16" s="53"/>
    </row>
    <row r="17" spans="1:38" ht="12" customHeight="1" x14ac:dyDescent="0.25">
      <c r="A17" s="41">
        <v>5</v>
      </c>
      <c r="B17" s="41" t="s">
        <v>25</v>
      </c>
      <c r="C17" s="82"/>
      <c r="D17" s="96" t="s">
        <v>101</v>
      </c>
      <c r="E17" s="84"/>
      <c r="F17" s="46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3">
        <f t="shared" si="16"/>
        <v>50</v>
      </c>
      <c r="AJ17" s="53">
        <f>VLOOKUP(AI17,'Grade Range'!$A$2:$B$11,2)</f>
        <v>5</v>
      </c>
      <c r="AK17" s="53" t="str">
        <f t="shared" si="17"/>
        <v>Failed</v>
      </c>
      <c r="AL17" s="53"/>
    </row>
    <row r="18" spans="1:38" ht="12" customHeight="1" x14ac:dyDescent="0.25">
      <c r="A18" s="41">
        <v>6</v>
      </c>
      <c r="B18" s="41" t="s">
        <v>25</v>
      </c>
      <c r="C18" s="82"/>
      <c r="D18" s="96" t="s">
        <v>102</v>
      </c>
      <c r="E18" s="84"/>
      <c r="F18" s="46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3">
        <f t="shared" si="16"/>
        <v>50</v>
      </c>
      <c r="AJ18" s="53">
        <f>VLOOKUP(AI18,'Grade Range'!$A$2:$B$11,2)</f>
        <v>5</v>
      </c>
      <c r="AK18" s="53" t="str">
        <f t="shared" si="17"/>
        <v>Failed</v>
      </c>
      <c r="AL18" s="53"/>
    </row>
    <row r="19" spans="1:38" ht="12" customHeight="1" x14ac:dyDescent="0.25">
      <c r="A19" s="41">
        <v>7</v>
      </c>
      <c r="B19" s="41" t="s">
        <v>25</v>
      </c>
      <c r="C19" s="82"/>
      <c r="D19" s="96" t="s">
        <v>103</v>
      </c>
      <c r="E19" s="84"/>
      <c r="F19" s="46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3">
        <f t="shared" si="16"/>
        <v>50</v>
      </c>
      <c r="AJ19" s="53">
        <f>VLOOKUP(AI19,'Grade Range'!$A$2:$B$11,2)</f>
        <v>5</v>
      </c>
      <c r="AK19" s="53" t="str">
        <f t="shared" si="17"/>
        <v>Failed</v>
      </c>
      <c r="AL19" s="53"/>
    </row>
    <row r="20" spans="1:38" ht="12" customHeight="1" x14ac:dyDescent="0.25">
      <c r="A20" s="41">
        <v>8</v>
      </c>
      <c r="B20" s="41"/>
      <c r="C20" s="82"/>
      <c r="D20" s="96" t="s">
        <v>104</v>
      </c>
      <c r="E20" s="84"/>
      <c r="F20" s="46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3">
        <f t="shared" si="16"/>
        <v>50</v>
      </c>
      <c r="AJ20" s="53">
        <f>VLOOKUP(AI20,'Grade Range'!$A$2:$B$11,2)</f>
        <v>5</v>
      </c>
      <c r="AK20" s="53" t="str">
        <f t="shared" si="17"/>
        <v>Failed</v>
      </c>
      <c r="AL20" s="53"/>
    </row>
    <row r="21" spans="1:38" ht="12" customHeight="1" x14ac:dyDescent="0.25">
      <c r="A21" s="41">
        <v>9</v>
      </c>
      <c r="B21" s="41" t="s">
        <v>25</v>
      </c>
      <c r="C21" s="82"/>
      <c r="D21" s="96" t="s">
        <v>105</v>
      </c>
      <c r="E21" s="84"/>
      <c r="F21" s="46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3">
        <f t="shared" si="16"/>
        <v>50</v>
      </c>
      <c r="AJ21" s="53">
        <f>VLOOKUP(AI21,'Grade Range'!$A$2:$B$11,2)</f>
        <v>5</v>
      </c>
      <c r="AK21" s="53" t="str">
        <f t="shared" si="17"/>
        <v>Failed</v>
      </c>
      <c r="AL21" s="53"/>
    </row>
    <row r="22" spans="1:38" ht="12" customHeight="1" x14ac:dyDescent="0.25">
      <c r="A22" s="41">
        <v>10</v>
      </c>
      <c r="B22" s="41" t="s">
        <v>25</v>
      </c>
      <c r="C22" s="82"/>
      <c r="D22" s="96" t="s">
        <v>106</v>
      </c>
      <c r="E22" s="84"/>
      <c r="F22" s="46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3">
        <f t="shared" si="16"/>
        <v>50</v>
      </c>
      <c r="AJ22" s="53">
        <f>VLOOKUP(AI22,'Grade Range'!$A$2:$B$11,2)</f>
        <v>5</v>
      </c>
      <c r="AK22" s="53" t="str">
        <f t="shared" si="17"/>
        <v>Failed</v>
      </c>
      <c r="AL22" s="53"/>
    </row>
    <row r="23" spans="1:38" ht="12" customHeight="1" x14ac:dyDescent="0.25">
      <c r="A23" s="41">
        <v>11</v>
      </c>
      <c r="B23" s="41" t="s">
        <v>25</v>
      </c>
      <c r="C23" s="82"/>
      <c r="D23" s="96" t="s">
        <v>107</v>
      </c>
      <c r="E23" s="84"/>
      <c r="F23" s="46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3">
        <f t="shared" si="16"/>
        <v>50</v>
      </c>
      <c r="AJ23" s="53">
        <f>VLOOKUP(AI23,'Grade Range'!$A$2:$B$11,2)</f>
        <v>5</v>
      </c>
      <c r="AK23" s="53" t="str">
        <f t="shared" si="17"/>
        <v>Failed</v>
      </c>
      <c r="AL23" s="53"/>
    </row>
    <row r="24" spans="1:38" ht="12" customHeight="1" x14ac:dyDescent="0.25">
      <c r="A24" s="41">
        <v>12</v>
      </c>
      <c r="B24" s="41" t="s">
        <v>25</v>
      </c>
      <c r="C24" s="82"/>
      <c r="D24" s="96" t="s">
        <v>108</v>
      </c>
      <c r="E24" s="84"/>
      <c r="F24" s="46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3">
        <f t="shared" si="16"/>
        <v>50</v>
      </c>
      <c r="AJ24" s="53">
        <f>VLOOKUP(AI24,'Grade Range'!$A$2:$B$11,2)</f>
        <v>5</v>
      </c>
      <c r="AK24" s="97" t="str">
        <f t="shared" si="17"/>
        <v>Failed</v>
      </c>
      <c r="AL24" s="53"/>
    </row>
    <row r="25" spans="1:38" ht="12" customHeight="1" x14ac:dyDescent="0.25">
      <c r="A25" s="41">
        <v>13</v>
      </c>
      <c r="B25" s="41" t="s">
        <v>25</v>
      </c>
      <c r="C25" s="82"/>
      <c r="D25" s="96" t="s">
        <v>109</v>
      </c>
      <c r="E25" s="84"/>
      <c r="F25" s="46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3">
        <f t="shared" si="16"/>
        <v>50</v>
      </c>
      <c r="AJ25" s="53">
        <f>VLOOKUP(AI25,'Grade Range'!$A$2:$B$11,2)</f>
        <v>5</v>
      </c>
      <c r="AK25" s="53" t="str">
        <f t="shared" si="17"/>
        <v>Failed</v>
      </c>
      <c r="AL25" s="53"/>
    </row>
    <row r="26" spans="1:38" ht="12" customHeight="1" x14ac:dyDescent="0.25">
      <c r="A26" s="41">
        <v>14</v>
      </c>
      <c r="B26" s="41" t="s">
        <v>25</v>
      </c>
      <c r="C26" s="82"/>
      <c r="D26" s="96" t="s">
        <v>110</v>
      </c>
      <c r="E26" s="84"/>
      <c r="F26" s="46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3">
        <f t="shared" si="16"/>
        <v>50</v>
      </c>
      <c r="AJ26" s="53">
        <f>VLOOKUP(AI26,'Grade Range'!$A$2:$B$11,2)</f>
        <v>5</v>
      </c>
      <c r="AK26" s="53" t="str">
        <f t="shared" si="17"/>
        <v>Failed</v>
      </c>
      <c r="AL26" s="53"/>
    </row>
    <row r="27" spans="1:38" ht="12" customHeight="1" x14ac:dyDescent="0.25">
      <c r="A27" s="41">
        <v>15</v>
      </c>
      <c r="B27" s="41" t="s">
        <v>25</v>
      </c>
      <c r="C27" s="82"/>
      <c r="D27" s="96" t="s">
        <v>111</v>
      </c>
      <c r="E27" s="84"/>
      <c r="F27" s="46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3">
        <f t="shared" si="16"/>
        <v>50</v>
      </c>
      <c r="AJ27" s="53">
        <f>VLOOKUP(AI27,'Grade Range'!$A$2:$B$11,2)</f>
        <v>5</v>
      </c>
      <c r="AK27" s="53" t="str">
        <f t="shared" si="17"/>
        <v>Failed</v>
      </c>
      <c r="AL27" s="53"/>
    </row>
    <row r="28" spans="1:38" ht="12" customHeight="1" x14ac:dyDescent="0.25">
      <c r="A28" s="41">
        <v>16</v>
      </c>
      <c r="B28" s="41" t="s">
        <v>25</v>
      </c>
      <c r="C28" s="82"/>
      <c r="D28" s="96" t="s">
        <v>112</v>
      </c>
      <c r="E28" s="84"/>
      <c r="F28" s="46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3">
        <f t="shared" si="16"/>
        <v>50</v>
      </c>
      <c r="AJ28" s="53">
        <f>VLOOKUP(AI28,'Grade Range'!$A$2:$B$11,2)</f>
        <v>5</v>
      </c>
      <c r="AK28" s="53" t="str">
        <f t="shared" si="17"/>
        <v>Failed</v>
      </c>
      <c r="AL28" s="53"/>
    </row>
    <row r="29" spans="1:38" ht="12" customHeight="1" x14ac:dyDescent="0.25">
      <c r="A29" s="41">
        <v>17</v>
      </c>
      <c r="B29" s="41" t="s">
        <v>25</v>
      </c>
      <c r="C29" s="82"/>
      <c r="D29" s="96" t="s">
        <v>113</v>
      </c>
      <c r="E29" s="84"/>
      <c r="F29" s="46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3">
        <f t="shared" si="16"/>
        <v>50</v>
      </c>
      <c r="AJ29" s="53">
        <f>VLOOKUP(AI29,'Grade Range'!$A$2:$B$11,2)</f>
        <v>5</v>
      </c>
      <c r="AK29" s="53" t="str">
        <f t="shared" si="17"/>
        <v>Failed</v>
      </c>
      <c r="AL29" s="53"/>
    </row>
    <row r="30" spans="1:38" ht="12" customHeight="1" x14ac:dyDescent="0.25">
      <c r="A30" s="41">
        <v>18</v>
      </c>
      <c r="B30" s="41" t="s">
        <v>25</v>
      </c>
      <c r="C30" s="82"/>
      <c r="D30" s="96" t="s">
        <v>114</v>
      </c>
      <c r="E30" s="84"/>
      <c r="F30" s="46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3">
        <f t="shared" si="16"/>
        <v>50</v>
      </c>
      <c r="AJ30" s="53">
        <f>VLOOKUP(AI30,'Grade Range'!$A$2:$B$11,2)</f>
        <v>5</v>
      </c>
      <c r="AK30" s="53" t="str">
        <f t="shared" si="17"/>
        <v>Failed</v>
      </c>
      <c r="AL30" s="53"/>
    </row>
    <row r="31" spans="1:38" ht="12" customHeight="1" x14ac:dyDescent="0.25">
      <c r="A31" s="41">
        <v>19</v>
      </c>
      <c r="B31" s="41" t="s">
        <v>25</v>
      </c>
      <c r="C31" s="82"/>
      <c r="D31" s="96" t="s">
        <v>115</v>
      </c>
      <c r="E31" s="84"/>
      <c r="F31" s="46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3">
        <f t="shared" si="16"/>
        <v>50</v>
      </c>
      <c r="AJ31" s="53">
        <f>VLOOKUP(AI31,'Grade Range'!$A$2:$B$11,2)</f>
        <v>5</v>
      </c>
      <c r="AK31" s="53" t="str">
        <f t="shared" si="17"/>
        <v>Failed</v>
      </c>
      <c r="AL31" s="53"/>
    </row>
    <row r="32" spans="1:38" ht="12" customHeight="1" x14ac:dyDescent="0.25">
      <c r="A32" s="41">
        <v>20</v>
      </c>
      <c r="B32" s="41" t="s">
        <v>25</v>
      </c>
      <c r="C32" s="82"/>
      <c r="D32" s="96" t="s">
        <v>116</v>
      </c>
      <c r="E32" s="84"/>
      <c r="F32" s="46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3">
        <f t="shared" si="16"/>
        <v>50</v>
      </c>
      <c r="AJ32" s="53">
        <f>VLOOKUP(AI32,'Grade Range'!$A$2:$B$11,2)</f>
        <v>5</v>
      </c>
      <c r="AK32" s="53" t="str">
        <f t="shared" si="17"/>
        <v>Failed</v>
      </c>
      <c r="AL32" s="53"/>
    </row>
    <row r="33" spans="1:38" ht="12" customHeight="1" x14ac:dyDescent="0.25">
      <c r="A33" s="41">
        <v>21</v>
      </c>
      <c r="B33" s="41" t="s">
        <v>25</v>
      </c>
      <c r="C33" s="82"/>
      <c r="D33" s="96" t="s">
        <v>117</v>
      </c>
      <c r="E33" s="84"/>
      <c r="F33" s="46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3">
        <f t="shared" si="16"/>
        <v>50</v>
      </c>
      <c r="AJ33" s="53">
        <f>VLOOKUP(AI33,'Grade Range'!$A$2:$B$11,2)</f>
        <v>5</v>
      </c>
      <c r="AK33" s="53" t="str">
        <f t="shared" si="17"/>
        <v>Failed</v>
      </c>
      <c r="AL33" s="53"/>
    </row>
    <row r="34" spans="1:38" ht="12" customHeight="1" x14ac:dyDescent="0.25">
      <c r="A34" s="41">
        <v>22</v>
      </c>
      <c r="B34" s="41" t="s">
        <v>25</v>
      </c>
      <c r="C34" s="82"/>
      <c r="D34" s="96" t="s">
        <v>118</v>
      </c>
      <c r="E34" s="84"/>
      <c r="F34" s="46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3">
        <f t="shared" si="16"/>
        <v>50</v>
      </c>
      <c r="AJ34" s="53">
        <f>VLOOKUP(AI34,'Grade Range'!$A$2:$B$11,2)</f>
        <v>5</v>
      </c>
      <c r="AK34" s="53" t="str">
        <f t="shared" si="17"/>
        <v>Failed</v>
      </c>
      <c r="AL34" s="53"/>
    </row>
    <row r="35" spans="1:38" ht="12" customHeight="1" x14ac:dyDescent="0.25">
      <c r="A35" s="41">
        <v>23</v>
      </c>
      <c r="B35" s="41" t="s">
        <v>25</v>
      </c>
      <c r="C35" s="82"/>
      <c r="D35" s="96" t="s">
        <v>119</v>
      </c>
      <c r="E35" s="84"/>
      <c r="F35" s="46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3">
        <f t="shared" si="16"/>
        <v>50</v>
      </c>
      <c r="AJ35" s="53">
        <f>VLOOKUP(AI35,'Grade Range'!$A$2:$B$11,2)</f>
        <v>5</v>
      </c>
      <c r="AK35" s="53" t="str">
        <f t="shared" si="17"/>
        <v>Failed</v>
      </c>
      <c r="AL35" s="53"/>
    </row>
    <row r="36" spans="1:38" ht="12" customHeight="1" x14ac:dyDescent="0.25">
      <c r="A36" s="41">
        <v>24</v>
      </c>
      <c r="B36" s="41" t="s">
        <v>25</v>
      </c>
      <c r="C36" s="82"/>
      <c r="D36" s="96" t="s">
        <v>120</v>
      </c>
      <c r="E36" s="84"/>
      <c r="F36" s="46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3">
        <f t="shared" si="16"/>
        <v>50</v>
      </c>
      <c r="AJ36" s="53">
        <f>VLOOKUP(AI36,'Grade Range'!$A$2:$B$11,2)</f>
        <v>5</v>
      </c>
      <c r="AK36" s="53" t="str">
        <f t="shared" si="17"/>
        <v>Failed</v>
      </c>
      <c r="AL36" s="53"/>
    </row>
    <row r="37" spans="1:38" ht="12" customHeight="1" x14ac:dyDescent="0.25">
      <c r="A37" s="41">
        <v>25</v>
      </c>
      <c r="B37" s="41" t="s">
        <v>25</v>
      </c>
      <c r="C37" s="82"/>
      <c r="D37" s="96" t="s">
        <v>121</v>
      </c>
      <c r="E37" s="84"/>
      <c r="F37" s="46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3">
        <f t="shared" si="16"/>
        <v>50</v>
      </c>
      <c r="AJ37" s="53">
        <f>VLOOKUP(AI37,'Grade Range'!$A$2:$B$11,2)</f>
        <v>5</v>
      </c>
      <c r="AK37" s="53" t="str">
        <f t="shared" si="17"/>
        <v>Failed</v>
      </c>
      <c r="AL37" s="53"/>
    </row>
    <row r="38" spans="1:38" ht="12" customHeight="1" x14ac:dyDescent="0.25">
      <c r="A38" s="41">
        <v>26</v>
      </c>
      <c r="B38" s="41" t="s">
        <v>25</v>
      </c>
      <c r="C38" s="82"/>
      <c r="D38" s="96" t="s">
        <v>122</v>
      </c>
      <c r="E38" s="84"/>
      <c r="F38" s="46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3">
        <f t="shared" si="16"/>
        <v>50</v>
      </c>
      <c r="AJ38" s="53">
        <f>VLOOKUP(AI38,'Grade Range'!$A$2:$B$11,2)</f>
        <v>5</v>
      </c>
      <c r="AK38" s="53" t="str">
        <f t="shared" si="17"/>
        <v>Failed</v>
      </c>
      <c r="AL38" s="53"/>
    </row>
    <row r="39" spans="1:38" ht="12" customHeight="1" x14ac:dyDescent="0.25">
      <c r="A39" s="41">
        <v>27</v>
      </c>
      <c r="B39" s="41" t="s">
        <v>25</v>
      </c>
      <c r="C39" s="82"/>
      <c r="D39" s="96" t="s">
        <v>123</v>
      </c>
      <c r="E39" s="84"/>
      <c r="F39" s="46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3">
        <f t="shared" si="16"/>
        <v>50</v>
      </c>
      <c r="AJ39" s="53">
        <f>VLOOKUP(AI39,'Grade Range'!$A$2:$B$11,2)</f>
        <v>5</v>
      </c>
      <c r="AK39" s="53" t="str">
        <f t="shared" si="17"/>
        <v>Failed</v>
      </c>
      <c r="AL39" s="53"/>
    </row>
    <row r="40" spans="1:38" ht="12" customHeight="1" x14ac:dyDescent="0.25">
      <c r="A40" s="41">
        <v>28</v>
      </c>
      <c r="B40" s="41" t="s">
        <v>25</v>
      </c>
      <c r="C40" s="82"/>
      <c r="D40" s="96" t="s">
        <v>124</v>
      </c>
      <c r="E40" s="84"/>
      <c r="F40" s="46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3">
        <f t="shared" si="16"/>
        <v>50</v>
      </c>
      <c r="AJ40" s="53">
        <f>VLOOKUP(AI40,'Grade Range'!$A$2:$B$11,2)</f>
        <v>5</v>
      </c>
      <c r="AK40" s="53" t="str">
        <f t="shared" si="17"/>
        <v>Failed</v>
      </c>
      <c r="AL40" s="53"/>
    </row>
    <row r="41" spans="1:38" ht="12" customHeight="1" x14ac:dyDescent="0.25">
      <c r="A41" s="41">
        <v>29</v>
      </c>
      <c r="B41" s="41" t="s">
        <v>25</v>
      </c>
      <c r="C41" s="82"/>
      <c r="D41" s="96" t="s">
        <v>125</v>
      </c>
      <c r="E41" s="84"/>
      <c r="F41" s="46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3">
        <f t="shared" si="16"/>
        <v>50</v>
      </c>
      <c r="AJ41" s="53">
        <f>VLOOKUP(AI41,'Grade Range'!$A$2:$B$11,2)</f>
        <v>5</v>
      </c>
      <c r="AK41" s="53" t="str">
        <f t="shared" si="17"/>
        <v>Failed</v>
      </c>
      <c r="AL41" s="53"/>
    </row>
    <row r="42" spans="1:38" ht="12" customHeight="1" x14ac:dyDescent="0.25">
      <c r="A42" s="41">
        <v>30</v>
      </c>
      <c r="B42" s="41" t="s">
        <v>25</v>
      </c>
      <c r="C42" s="82"/>
      <c r="D42" s="96" t="s">
        <v>126</v>
      </c>
      <c r="E42" s="84"/>
      <c r="F42" s="46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3">
        <f t="shared" si="16"/>
        <v>50</v>
      </c>
      <c r="AJ42" s="53">
        <f>VLOOKUP(AI42,'Grade Range'!$A$2:$B$11,2)</f>
        <v>5</v>
      </c>
      <c r="AK42" s="53" t="str">
        <f t="shared" si="17"/>
        <v>Failed</v>
      </c>
      <c r="AL42" s="53"/>
    </row>
    <row r="43" spans="1:38" ht="12" customHeight="1" x14ac:dyDescent="0.25">
      <c r="A43" s="41">
        <v>31</v>
      </c>
      <c r="B43" s="41" t="s">
        <v>25</v>
      </c>
      <c r="C43" s="82"/>
      <c r="D43" s="96" t="s">
        <v>127</v>
      </c>
      <c r="E43" s="84"/>
      <c r="F43" s="46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3">
        <f t="shared" si="16"/>
        <v>50</v>
      </c>
      <c r="AJ43" s="53">
        <f>VLOOKUP(AI43,'Grade Range'!$A$2:$B$11,2)</f>
        <v>5</v>
      </c>
      <c r="AK43" s="53" t="str">
        <f t="shared" si="17"/>
        <v>Failed</v>
      </c>
      <c r="AL43" s="53"/>
    </row>
    <row r="44" spans="1:38" ht="12" customHeight="1" x14ac:dyDescent="0.25">
      <c r="A44" s="41">
        <v>32</v>
      </c>
      <c r="B44" s="41" t="s">
        <v>25</v>
      </c>
      <c r="C44" s="82"/>
      <c r="D44" s="98" t="s">
        <v>128</v>
      </c>
      <c r="E44" s="84"/>
      <c r="F44" s="46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3">
        <f t="shared" si="16"/>
        <v>50</v>
      </c>
      <c r="AJ44" s="53">
        <f>VLOOKUP(AI44,'Grade Range'!$A$2:$B$11,2)</f>
        <v>5</v>
      </c>
      <c r="AK44" s="53" t="str">
        <f t="shared" si="17"/>
        <v>Failed</v>
      </c>
      <c r="AL44" s="53"/>
    </row>
    <row r="45" spans="1:38" ht="12" customHeight="1" x14ac:dyDescent="0.25">
      <c r="A45" s="41">
        <v>33</v>
      </c>
      <c r="B45" s="41" t="s">
        <v>25</v>
      </c>
      <c r="C45" s="82"/>
      <c r="D45" s="98" t="s">
        <v>129</v>
      </c>
      <c r="E45" s="84"/>
      <c r="F45" s="46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3">
        <f t="shared" si="16"/>
        <v>50</v>
      </c>
      <c r="AJ45" s="53">
        <f>VLOOKUP(AI45,'Grade Range'!$A$2:$B$11,2)</f>
        <v>5</v>
      </c>
      <c r="AK45" s="53" t="str">
        <f t="shared" si="17"/>
        <v>Failed</v>
      </c>
      <c r="AL45" s="53"/>
    </row>
    <row r="46" spans="1:38" ht="12" customHeight="1" x14ac:dyDescent="0.25">
      <c r="A46" s="35"/>
      <c r="B46" s="35"/>
      <c r="C46" s="55"/>
      <c r="D46" s="56"/>
      <c r="E46" s="56"/>
      <c r="F46" s="57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3">
        <f t="shared" si="16"/>
        <v>0</v>
      </c>
      <c r="AJ46" s="53">
        <f>VLOOKUP(AI46,'Grade Range'!$A$2:$B$11,2)</f>
        <v>5</v>
      </c>
      <c r="AK46" s="69"/>
      <c r="AL46" s="69"/>
    </row>
    <row r="47" spans="1:38" ht="12" customHeight="1" x14ac:dyDescent="0.25">
      <c r="A47" s="139" t="s">
        <v>78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1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40" t="s">
        <v>133</v>
      </c>
      <c r="E51" s="131"/>
      <c r="F51" s="131"/>
      <c r="G51" s="131"/>
      <c r="H51" s="6"/>
      <c r="I51" s="6"/>
      <c r="J51" s="140"/>
      <c r="K51" s="131"/>
      <c r="L51" s="131"/>
      <c r="M51" s="131"/>
      <c r="N51" s="6"/>
      <c r="O51" s="6"/>
      <c r="P51" s="140" t="s">
        <v>134</v>
      </c>
      <c r="Q51" s="131"/>
      <c r="R51" s="131"/>
      <c r="S51" s="131"/>
      <c r="T51" s="131"/>
      <c r="U51" s="131"/>
      <c r="V51" s="6"/>
      <c r="W51" s="6"/>
      <c r="X51" s="6"/>
      <c r="Y51" s="112" t="s">
        <v>135</v>
      </c>
      <c r="Z51" s="112"/>
      <c r="AA51" s="112"/>
      <c r="AB51" s="112"/>
      <c r="AC51" s="113"/>
      <c r="AD51" s="113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4"/>
      <c r="B52" s="114"/>
      <c r="C52" s="114"/>
      <c r="D52" s="142" t="s">
        <v>136</v>
      </c>
      <c r="E52" s="131"/>
      <c r="F52" s="131"/>
      <c r="G52" s="131"/>
      <c r="H52" s="114"/>
      <c r="I52" s="114"/>
      <c r="J52" s="141"/>
      <c r="K52" s="131"/>
      <c r="L52" s="131"/>
      <c r="M52" s="131"/>
      <c r="N52" s="114"/>
      <c r="O52" s="114"/>
      <c r="P52" s="141" t="s">
        <v>137</v>
      </c>
      <c r="Q52" s="131"/>
      <c r="R52" s="131"/>
      <c r="S52" s="131"/>
      <c r="T52" s="131"/>
      <c r="U52" s="131"/>
      <c r="V52" s="114"/>
      <c r="W52" s="114"/>
      <c r="X52" s="114"/>
      <c r="Y52" s="114" t="s">
        <v>138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2"/>
      <c r="AJ52" s="131"/>
      <c r="AK52" s="131"/>
      <c r="AL52" s="114"/>
    </row>
    <row r="53" spans="1:38" ht="27" customHeight="1" x14ac:dyDescent="0.25">
      <c r="A53" s="114"/>
      <c r="B53" s="114"/>
      <c r="C53" s="114"/>
      <c r="D53" s="142"/>
      <c r="E53" s="131"/>
      <c r="F53" s="131"/>
      <c r="G53" s="131"/>
      <c r="H53" s="114"/>
      <c r="I53" s="114"/>
      <c r="J53" s="141"/>
      <c r="K53" s="131"/>
      <c r="L53" s="131"/>
      <c r="M53" s="131"/>
      <c r="N53" s="114"/>
      <c r="O53" s="114"/>
      <c r="P53" s="114"/>
      <c r="Q53" s="114"/>
      <c r="R53" s="114"/>
      <c r="S53" s="141"/>
      <c r="T53" s="131"/>
      <c r="U53" s="131"/>
      <c r="V53" s="131"/>
      <c r="W53" s="114"/>
      <c r="X53" s="114"/>
      <c r="Y53" s="114"/>
      <c r="Z53" s="114"/>
      <c r="AA53" s="141"/>
      <c r="AB53" s="131"/>
      <c r="AC53" s="131"/>
      <c r="AD53" s="131"/>
      <c r="AE53" s="114"/>
      <c r="AF53" s="114"/>
      <c r="AG53" s="114"/>
      <c r="AH53" s="114"/>
      <c r="AI53" s="142"/>
      <c r="AJ53" s="131"/>
      <c r="AK53" s="131"/>
      <c r="AL53" s="114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" customHeight="1" x14ac:dyDescent="0.25">
      <c r="A1" s="6"/>
      <c r="B1" s="6"/>
      <c r="C1" s="6"/>
      <c r="D1" s="6" t="s">
        <v>139</v>
      </c>
      <c r="E1" s="6"/>
    </row>
    <row r="2" spans="1:5" ht="12" customHeight="1" x14ac:dyDescent="0.25">
      <c r="A2" s="116">
        <v>0</v>
      </c>
      <c r="B2" s="117">
        <v>5</v>
      </c>
      <c r="C2" s="6"/>
      <c r="D2" s="116">
        <v>0</v>
      </c>
      <c r="E2" s="117">
        <v>5</v>
      </c>
    </row>
    <row r="3" spans="1:5" ht="12" customHeight="1" x14ac:dyDescent="0.25">
      <c r="A3" s="118">
        <v>75</v>
      </c>
      <c r="B3" s="117">
        <v>3</v>
      </c>
      <c r="C3" s="6"/>
      <c r="D3" s="118">
        <v>75</v>
      </c>
      <c r="E3" s="117">
        <v>3</v>
      </c>
    </row>
    <row r="4" spans="1:5" ht="12" customHeight="1" x14ac:dyDescent="0.25">
      <c r="A4" s="118">
        <v>76</v>
      </c>
      <c r="B4" s="117">
        <v>2.75</v>
      </c>
      <c r="C4" s="6"/>
      <c r="D4" s="118" t="s">
        <v>140</v>
      </c>
      <c r="E4" s="117">
        <v>2.75</v>
      </c>
    </row>
    <row r="5" spans="1:5" ht="12" customHeight="1" x14ac:dyDescent="0.25">
      <c r="A5" s="118">
        <v>79</v>
      </c>
      <c r="B5" s="117">
        <v>2.5</v>
      </c>
      <c r="C5" s="6"/>
      <c r="D5" s="118" t="s">
        <v>141</v>
      </c>
      <c r="E5" s="117">
        <v>2.5</v>
      </c>
    </row>
    <row r="6" spans="1:5" ht="12" customHeight="1" x14ac:dyDescent="0.25">
      <c r="A6" s="118">
        <v>82</v>
      </c>
      <c r="B6" s="117">
        <v>2.25</v>
      </c>
      <c r="C6" s="6"/>
      <c r="D6" s="118" t="s">
        <v>142</v>
      </c>
      <c r="E6" s="117">
        <v>2.25</v>
      </c>
    </row>
    <row r="7" spans="1:5" ht="12" customHeight="1" x14ac:dyDescent="0.25">
      <c r="A7" s="119">
        <v>85</v>
      </c>
      <c r="B7" s="120">
        <v>2</v>
      </c>
      <c r="C7" s="6"/>
      <c r="D7" s="121" t="s">
        <v>143</v>
      </c>
      <c r="E7" s="122">
        <v>2</v>
      </c>
    </row>
    <row r="8" spans="1:5" ht="12" customHeight="1" x14ac:dyDescent="0.25">
      <c r="A8" s="123">
        <v>88</v>
      </c>
      <c r="B8" s="124">
        <v>1.75</v>
      </c>
      <c r="C8" s="6"/>
      <c r="D8" s="118" t="s">
        <v>144</v>
      </c>
      <c r="E8" s="117">
        <v>1.75</v>
      </c>
    </row>
    <row r="9" spans="1:5" ht="12" customHeight="1" x14ac:dyDescent="0.25">
      <c r="A9" s="118">
        <v>91</v>
      </c>
      <c r="B9" s="117">
        <v>1.5</v>
      </c>
      <c r="C9" s="6"/>
      <c r="D9" s="118" t="s">
        <v>145</v>
      </c>
      <c r="E9" s="117">
        <v>1.5</v>
      </c>
    </row>
    <row r="10" spans="1:5" ht="12" customHeight="1" x14ac:dyDescent="0.25">
      <c r="A10" s="118">
        <v>94</v>
      </c>
      <c r="B10" s="117">
        <v>1.25</v>
      </c>
      <c r="C10" s="6"/>
      <c r="D10" s="118" t="s">
        <v>146</v>
      </c>
      <c r="E10" s="117">
        <v>1.25</v>
      </c>
    </row>
    <row r="11" spans="1:5" ht="12" customHeight="1" x14ac:dyDescent="0.25">
      <c r="A11" s="118">
        <v>97</v>
      </c>
      <c r="B11" s="117">
        <v>1</v>
      </c>
      <c r="C11" s="6"/>
      <c r="D11" s="118" t="s">
        <v>147</v>
      </c>
      <c r="E11" s="117">
        <v>1</v>
      </c>
    </row>
    <row r="12" spans="1:5" ht="12" customHeight="1" x14ac:dyDescent="0.25"/>
    <row r="13" spans="1:5" ht="12" customHeight="1" x14ac:dyDescent="0.25"/>
    <row r="14" spans="1:5" ht="12" customHeight="1" x14ac:dyDescent="0.25"/>
    <row r="15" spans="1:5" ht="12" customHeight="1" x14ac:dyDescent="0.25"/>
    <row r="16" spans="1:5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" customHeight="1" x14ac:dyDescent="0.25">
      <c r="A1" s="125" t="s">
        <v>148</v>
      </c>
      <c r="B1" s="125" t="s">
        <v>149</v>
      </c>
      <c r="C1" s="125" t="s">
        <v>150</v>
      </c>
      <c r="D1" s="125" t="s">
        <v>151</v>
      </c>
      <c r="E1" s="125" t="s">
        <v>152</v>
      </c>
      <c r="F1" s="125" t="s">
        <v>153</v>
      </c>
      <c r="G1" s="125" t="s">
        <v>154</v>
      </c>
      <c r="H1" s="125" t="s">
        <v>155</v>
      </c>
      <c r="I1" s="125" t="s">
        <v>156</v>
      </c>
      <c r="J1" s="125" t="s">
        <v>157</v>
      </c>
      <c r="K1" s="125" t="s">
        <v>158</v>
      </c>
      <c r="L1" s="125" t="s">
        <v>159</v>
      </c>
    </row>
    <row r="2" spans="1:13" ht="12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Lenovo</cp:lastModifiedBy>
  <dcterms:created xsi:type="dcterms:W3CDTF">2006-06-05T19:56:08Z</dcterms:created>
  <dcterms:modified xsi:type="dcterms:W3CDTF">2022-11-12T04:11:08Z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