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acs\projects\neaptide\Propeller\config\rotor\dji_9443\"/>
    </mc:Choice>
  </mc:AlternateContent>
  <xr:revisionPtr revIDLastSave="0" documentId="13_ncr:1_{E83FE02C-BDE9-43CF-AA1C-BCC70043CF1C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general" sheetId="4" r:id="rId1"/>
    <sheet name="chord" sheetId="2" r:id="rId2"/>
    <sheet name="twist" sheetId="3" r:id="rId3"/>
  </sheets>
  <definedNames>
    <definedName name="r_hub">Table3[r_hub]</definedName>
    <definedName name="r_tip">Table3[r_tip]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 s="1"/>
  <c r="E22" i="2" a="1"/>
  <c r="E22" i="2" s="1"/>
  <c r="E23" i="2" a="1"/>
  <c r="E23" i="2" s="1"/>
  <c r="E24" i="2" a="1"/>
  <c r="E24" i="2"/>
  <c r="E25" i="2" a="1"/>
  <c r="E25" i="2"/>
  <c r="E26" i="2" a="1"/>
  <c r="E26" i="2"/>
  <c r="E27" i="2" a="1"/>
  <c r="E27" i="2"/>
  <c r="E2" i="2" a="1"/>
  <c r="E2" i="2" s="1"/>
  <c r="B2" i="3" a="1"/>
  <c r="B2" i="3" s="1"/>
  <c r="C2" i="3" s="1" a="1"/>
  <c r="C2" i="3" s="1"/>
  <c r="B3" i="3" a="1"/>
  <c r="B3" i="3" s="1"/>
  <c r="C3" i="3" s="1" a="1"/>
  <c r="C3" i="3" s="1"/>
  <c r="B4" i="3" a="1"/>
  <c r="B4" i="3" s="1"/>
  <c r="C4" i="3" s="1" a="1"/>
  <c r="C4" i="3" s="1"/>
  <c r="B5" i="3" a="1"/>
  <c r="B5" i="3" s="1"/>
  <c r="C5" i="3" s="1" a="1"/>
  <c r="C5" i="3" s="1"/>
  <c r="B6" i="3" a="1"/>
  <c r="B6" i="3" s="1"/>
  <c r="C6" i="3" s="1" a="1"/>
  <c r="C6" i="3" s="1"/>
  <c r="B7" i="3" a="1"/>
  <c r="B7" i="3" s="1"/>
  <c r="C7" i="3" s="1" a="1"/>
  <c r="C7" i="3" s="1"/>
  <c r="B8" i="3" a="1"/>
  <c r="B8" i="3" s="1"/>
  <c r="C8" i="3" s="1" a="1"/>
  <c r="C8" i="3" s="1"/>
  <c r="B9" i="3" a="1"/>
  <c r="B9" i="3" s="1"/>
  <c r="C9" i="3" s="1" a="1"/>
  <c r="C9" i="3" s="1"/>
  <c r="B10" i="3" a="1"/>
  <c r="B10" i="3" s="1"/>
  <c r="C10" i="3" s="1" a="1"/>
  <c r="C10" i="3" s="1"/>
  <c r="B11" i="3" a="1"/>
  <c r="B11" i="3" s="1"/>
  <c r="C11" i="3" s="1" a="1"/>
  <c r="C11" i="3" s="1"/>
  <c r="B12" i="3" a="1"/>
  <c r="B12" i="3" s="1"/>
  <c r="C12" i="3" s="1" a="1"/>
  <c r="C12" i="3" s="1"/>
  <c r="B13" i="3" a="1"/>
  <c r="B13" i="3" s="1"/>
  <c r="C13" i="3" s="1" a="1"/>
  <c r="C13" i="3" s="1"/>
  <c r="B14" i="3" a="1"/>
  <c r="B14" i="3" s="1"/>
  <c r="C14" i="3" s="1" a="1"/>
  <c r="C14" i="3" s="1"/>
  <c r="B15" i="3" a="1"/>
  <c r="B15" i="3" s="1"/>
  <c r="C15" i="3" s="1" a="1"/>
  <c r="C15" i="3" s="1"/>
  <c r="B16" i="3" a="1"/>
  <c r="B16" i="3" s="1"/>
  <c r="C16" i="3" s="1" a="1"/>
  <c r="C16" i="3" s="1"/>
  <c r="B17" i="3" a="1"/>
  <c r="B17" i="3" s="1"/>
  <c r="C17" i="3" s="1" a="1"/>
  <c r="C17" i="3" s="1"/>
  <c r="B18" i="3" a="1"/>
  <c r="B18" i="3" s="1"/>
  <c r="C18" i="3" s="1" a="1"/>
  <c r="C18" i="3" s="1"/>
  <c r="B19" i="3" a="1"/>
  <c r="B19" i="3" s="1"/>
  <c r="C19" i="3" s="1" a="1"/>
  <c r="C19" i="3" s="1"/>
  <c r="B20" i="3" a="1"/>
  <c r="B20" i="3" s="1"/>
  <c r="C20" i="3" s="1" a="1"/>
  <c r="C20" i="3" s="1"/>
  <c r="B21" i="3" a="1"/>
  <c r="B21" i="3" s="1"/>
  <c r="C21" i="3" s="1" a="1"/>
  <c r="C21" i="3" s="1"/>
  <c r="B22" i="3" a="1"/>
  <c r="B22" i="3" s="1"/>
  <c r="C22" i="3" s="1" a="1"/>
  <c r="C22" i="3" s="1"/>
  <c r="B23" i="3" a="1"/>
  <c r="B23" i="3" s="1"/>
  <c r="C23" i="3" s="1" a="1"/>
  <c r="C23" i="3" s="1"/>
  <c r="B24" i="3" a="1"/>
  <c r="B24" i="3" s="1"/>
  <c r="C24" i="3" s="1" a="1"/>
  <c r="C24" i="3" s="1"/>
  <c r="B25" i="3" a="1"/>
  <c r="B25" i="3" s="1"/>
  <c r="C25" i="3" s="1" a="1"/>
  <c r="C25" i="3" s="1"/>
  <c r="B26" i="3" a="1"/>
  <c r="B26" i="3" s="1"/>
  <c r="C26" i="3" s="1" a="1"/>
  <c r="C26" i="3" s="1"/>
  <c r="B27" i="3" a="1"/>
  <c r="B27" i="3" s="1"/>
  <c r="C27" i="3" s="1" a="1"/>
  <c r="C27" i="3" s="1"/>
  <c r="B28" i="3" a="1"/>
  <c r="B28" i="3" s="1"/>
  <c r="C28" i="3" s="1" a="1"/>
  <c r="C28" i="3" s="1"/>
  <c r="B29" i="3" a="1"/>
  <c r="B29" i="3" s="1"/>
  <c r="C29" i="3" s="1" a="1"/>
  <c r="C29" i="3" s="1"/>
  <c r="B30" i="3" a="1"/>
  <c r="B30" i="3" s="1"/>
  <c r="C30" i="3" s="1" a="1"/>
  <c r="C30" i="3" s="1"/>
  <c r="B31" i="3" a="1"/>
  <c r="B31" i="3" s="1"/>
  <c r="C31" i="3" s="1" a="1"/>
  <c r="C31" i="3" s="1"/>
  <c r="B32" i="3" a="1"/>
  <c r="B32" i="3" s="1"/>
  <c r="C32" i="3" s="1" a="1"/>
  <c r="C32" i="3" s="1"/>
  <c r="B33" i="3" a="1"/>
  <c r="B33" i="3" s="1"/>
  <c r="C33" i="3" s="1" a="1"/>
  <c r="C33" i="3" s="1"/>
  <c r="B34" i="3" a="1"/>
  <c r="B34" i="3" s="1"/>
  <c r="C34" i="3" s="1" a="1"/>
  <c r="C34" i="3" s="1"/>
  <c r="B35" i="3" a="1"/>
  <c r="B35" i="3" s="1"/>
  <c r="C35" i="3" s="1" a="1"/>
  <c r="C35" i="3" s="1"/>
  <c r="B36" i="3" a="1"/>
  <c r="B36" i="3" s="1"/>
  <c r="C36" i="3" s="1" a="1"/>
  <c r="C36" i="3" s="1"/>
  <c r="B37" i="3" a="1"/>
  <c r="B37" i="3" s="1"/>
  <c r="C37" i="3" s="1" a="1"/>
  <c r="C37" i="3" s="1"/>
  <c r="B38" i="3" a="1"/>
  <c r="B38" i="3" s="1"/>
  <c r="C38" i="3" s="1" a="1"/>
  <c r="C38" i="3" s="1"/>
  <c r="B39" i="3" a="1"/>
  <c r="B39" i="3" s="1"/>
  <c r="C39" i="3" s="1" a="1"/>
  <c r="C39" i="3" s="1"/>
  <c r="B40" i="3" a="1"/>
  <c r="B40" i="3" s="1"/>
  <c r="C40" i="3" s="1" a="1"/>
  <c r="C40" i="3" s="1"/>
  <c r="B41" i="3" a="1"/>
  <c r="B41" i="3" s="1"/>
  <c r="C41" i="3" s="1" a="1"/>
  <c r="C41" i="3" s="1"/>
  <c r="B42" i="3" a="1"/>
  <c r="B42" i="3" s="1"/>
  <c r="C42" i="3" s="1" a="1"/>
  <c r="C42" i="3" s="1"/>
  <c r="B3" i="2" a="1"/>
  <c r="B3" i="2" s="1"/>
  <c r="C3" i="2" s="1" a="1"/>
  <c r="C3" i="2" s="1"/>
  <c r="B4" i="2" a="1"/>
  <c r="B4" i="2" s="1"/>
  <c r="C4" i="2" s="1" a="1"/>
  <c r="C4" i="2" s="1"/>
  <c r="B5" i="2" a="1"/>
  <c r="B5" i="2" s="1"/>
  <c r="C5" i="2" s="1" a="1"/>
  <c r="C5" i="2" s="1"/>
  <c r="B6" i="2" a="1"/>
  <c r="B6" i="2" s="1"/>
  <c r="C6" i="2" s="1" a="1"/>
  <c r="C6" i="2" s="1"/>
  <c r="B7" i="2" a="1"/>
  <c r="B7" i="2" s="1"/>
  <c r="C7" i="2" s="1" a="1"/>
  <c r="C7" i="2" s="1"/>
  <c r="B8" i="2" a="1"/>
  <c r="B8" i="2" s="1"/>
  <c r="C8" i="2" s="1" a="1"/>
  <c r="C8" i="2" s="1"/>
  <c r="B9" i="2" a="1"/>
  <c r="B9" i="2" s="1"/>
  <c r="C9" i="2" s="1" a="1"/>
  <c r="C9" i="2" s="1"/>
  <c r="B10" i="2" a="1"/>
  <c r="B10" i="2" s="1"/>
  <c r="C10" i="2" s="1" a="1"/>
  <c r="C10" i="2" s="1"/>
  <c r="B11" i="2" a="1"/>
  <c r="B11" i="2" s="1"/>
  <c r="C11" i="2" s="1" a="1"/>
  <c r="C11" i="2" s="1"/>
  <c r="B12" i="2" a="1"/>
  <c r="B12" i="2" s="1"/>
  <c r="C12" i="2" s="1" a="1"/>
  <c r="C12" i="2" s="1"/>
  <c r="B13" i="2" a="1"/>
  <c r="B13" i="2" s="1"/>
  <c r="C13" i="2" s="1" a="1"/>
  <c r="C13" i="2" s="1"/>
  <c r="B14" i="2" a="1"/>
  <c r="B14" i="2" s="1"/>
  <c r="C14" i="2" s="1" a="1"/>
  <c r="C14" i="2" s="1"/>
  <c r="B15" i="2" a="1"/>
  <c r="B15" i="2" s="1"/>
  <c r="C15" i="2" s="1" a="1"/>
  <c r="C15" i="2" s="1"/>
  <c r="B16" i="2" a="1"/>
  <c r="B16" i="2" s="1"/>
  <c r="C16" i="2" s="1" a="1"/>
  <c r="C16" i="2" s="1"/>
  <c r="B17" i="2" a="1"/>
  <c r="B17" i="2" s="1"/>
  <c r="C17" i="2" s="1" a="1"/>
  <c r="C17" i="2" s="1"/>
  <c r="B18" i="2" a="1"/>
  <c r="B18" i="2" s="1"/>
  <c r="C18" i="2" s="1" a="1"/>
  <c r="C18" i="2" s="1"/>
  <c r="B19" i="2" a="1"/>
  <c r="B19" i="2" s="1"/>
  <c r="C19" i="2" s="1" a="1"/>
  <c r="C19" i="2" s="1"/>
  <c r="B20" i="2" a="1"/>
  <c r="B20" i="2" s="1"/>
  <c r="C20" i="2" s="1" a="1"/>
  <c r="C20" i="2" s="1"/>
  <c r="B21" i="2" a="1"/>
  <c r="B21" i="2" s="1"/>
  <c r="C21" i="2" s="1" a="1"/>
  <c r="C21" i="2" s="1"/>
  <c r="B22" i="2" a="1"/>
  <c r="B22" i="2" s="1"/>
  <c r="C22" i="2" s="1" a="1"/>
  <c r="C22" i="2" s="1"/>
  <c r="B23" i="2" a="1"/>
  <c r="B23" i="2" s="1"/>
  <c r="C23" i="2" s="1" a="1"/>
  <c r="C23" i="2" s="1"/>
  <c r="B24" i="2" a="1"/>
  <c r="B24" i="2" s="1"/>
  <c r="C24" i="2" s="1" a="1"/>
  <c r="C24" i="2" s="1"/>
  <c r="B25" i="2" a="1"/>
  <c r="B25" i="2" s="1"/>
  <c r="C25" i="2" s="1" a="1"/>
  <c r="C25" i="2" s="1"/>
  <c r="B26" i="2" a="1"/>
  <c r="B26" i="2" s="1"/>
  <c r="C26" i="2" s="1" a="1"/>
  <c r="C26" i="2" s="1"/>
  <c r="B27" i="2" a="1"/>
  <c r="B27" i="2" s="1"/>
  <c r="C27" i="2" s="1" a="1"/>
  <c r="C27" i="2" s="1"/>
  <c r="B2" i="2" a="1"/>
  <c r="B2" i="2" s="1"/>
  <c r="C2" i="2" s="1" a="1"/>
  <c r="C2" i="2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<sst xmlns="http://schemas.openxmlformats.org/spreadsheetml/2006/main" count="12" uniqueCount="9">
  <si>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r</t>
  </si>
  <si>
    <t>r_hub</t>
  </si>
  <si>
    <t>r_tip</t>
  </si>
  <si>
    <t>s</t>
  </si>
  <si>
    <t>r/R</t>
  </si>
  <si>
    <t>c/R</t>
  </si>
  <si>
    <t>theta_d</t>
  </si>
  <si>
    <t>theta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</si>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</sst>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B51F10-369B-466C-B528-B2CE6C9660F1}" name="Table3" displayName="Table3" ref="A1:B2" totalsRowShown="0">
  <autoFilter ref="A1:B2" xr:uid="{BBB51F10-369B-466C-B528-B2CE6C9660F1}">
    <filterColumn colId="0" hiddenButton="1"/>
    <filterColumn colId="1" hiddenButton="1"/>
  </autoFilter>
  <tableColumns count="2">
    <tableColumn id="1" xr3:uid="{42904888-49BA-4FE9-A6E6-97A87CEB6A66}" name="r_tip"/>
    <tableColumn id="2" xr3:uid="{B60410CF-CDE7-4F8E-B565-0311627FD7BE}" name="r_hu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CA584-77E1-4A0E-9856-0D74A9808A0E}" name="Table1" displayName="Table1" ref="A1:E27" totalsRowShown="0" headerRowCellStyle="Normal" dataCellStyle="Normal">
  <autoFilter ref="A1:E27" xr:uid="{6A5CA584-77E1-4A0E-9856-0D74A9808A0E}"/>
  <tableColumns count="5">
    <tableColumn id="1" xr3:uid="{4E9A1862-3DCA-4FAB-9F98-CAB7AA49D690}" name="r/R" dataCellStyle="Normal"/>
    <tableColumn id="3" xr3:uid="{64748C9A-CEF9-4414-924B-1D880066C94B}" name="r">
      <calculatedColumnFormula array="1">Table1[[#This Row],[r/R]]*r_tip</calculatedColumnFormula>
    </tableColumn>
    <tableColumn id="4" xr3:uid="{C82C1021-BED2-4563-A464-069A9908ED10}" name="s" dataDxfId="3">
      <calculatedColumnFormula array="1">(Table1[[#This Row],[r]]-r_hub)/(r_tip-r_hub)</calculatedColumnFormula>
    </tableColumn>
    <tableColumn id="2" xr3:uid="{989156F0-3755-49B1-A21C-C04468A2E7F7}" name="c/R" dataDxfId="2" dataCellStyle="Normal"/>
    <tableColumn id="5" xr3:uid="{E63413F3-D6F7-4743-B321-B05F2D33BEC6}" name="c" dataDxfId="0" dataCellStyle="Normal">
      <calculatedColumnFormula array="1">Table1[[#This Row],[c/R]]*r_tip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09A106-526A-4C64-BF25-972E2CA93067}" name="Table2" displayName="Table2" ref="A1:E42" totalsRowShown="0" headerRowCellStyle="Normal" dataCellStyle="Normal">
  <autoFilter ref="A1:E42" xr:uid="{3B09A106-526A-4C64-BF25-972E2CA93067}"/>
  <tableColumns count="5">
    <tableColumn id="1" xr3:uid="{84305F3D-DFDA-443D-82E1-DB3A9D249280}" name="r/R" dataCellStyle="Normal"/>
    <tableColumn id="4" xr3:uid="{D61D7219-78C6-4284-AFD2-8AF2F8BB1D0E}" name="r">
      <calculatedColumnFormula array="1">Table2[[#This Row],[r/R]]*r_tip</calculatedColumnFormula>
    </tableColumn>
    <tableColumn id="5" xr3:uid="{5F80DB5B-BB58-41A4-8ABC-98EFCE3CECF4}" name="s">
      <calculatedColumnFormula array="1">(Table2[[#This Row],[r]]-r_hub)/(r_tip-r_hub)</calculatedColumnFormula>
    </tableColumn>
    <tableColumn id="2" xr3:uid="{659EB060-F30C-4822-9518-2D62966CEFF0}" name="theta_d" dataCellStyle="Normal"/>
    <tableColumn id="3" xr3:uid="{81950D47-66BC-4374-9FEF-1F35FA9B2319}" name="theta" dataDxfId="1" dataCellStyle="Normal">
      <calculatedColumnFormula>RADIANS(Table2[[#This Row],[theta_d]])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E6E-4687-4CD1-B2E6-B9BC640953F4}">
  <dimension ref="A1:B2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0.12</v>
      </c>
      <c r="B2">
        <v>6.2399999999999999E-3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CD86-6EA8-4DC4-84AA-0AD8EF2A27F7}">
  <dimension ref="A1:E27"/>
  <sheetViews>
    <sheetView tabSelected="1" workbookViewId="0">
      <selection activeCell="H31" sqref="H31"/>
    </sheetView>
  </sheetViews>
  <sheetFormatPr defaultRowHeight="12.75" x14ac:dyDescent="0.2"/>
  <sheetData>
    <row r="1" spans="1:5" x14ac:dyDescent="0.2">
      <c r="A1" t="s">
        <v>4</v>
      </c>
      <c r="B1" t="s">
        <v>0</v>
      </c>
      <c r="C1" t="s">
        <v>3</v>
      </c>
      <c r="D1" t="s">
        <v>5</v>
      </c>
      <c r="E1" s="2" t="s">
        <v>8</v>
      </c>
    </row>
    <row r="2" spans="1:5" x14ac:dyDescent="0.2">
      <c r="A2">
        <v>5.1999999999999998E-2</v>
      </c>
      <c r="B2" cm="1">
        <f t="array" ref="B2">Table1[[#This Row],[r/R]]*r_tip</f>
        <v>6.2399999999999999E-3</v>
      </c>
      <c r="C2" s="1" cm="1">
        <f t="array" ref="C2">(Table1[[#This Row],[r]]-r_hub)/(r_tip-r_hub)</f>
        <v>0</v>
      </c>
      <c r="D2" s="1">
        <v>0.12</v>
      </c>
      <c r="E2" s="3" cm="1">
        <f t="array" ref="E2">Table1[[#This Row],[c/R]]*r_tip</f>
        <v>1.44E-2</v>
      </c>
    </row>
    <row r="3" spans="1:5" x14ac:dyDescent="0.2">
      <c r="A3">
        <v>9.1114000000000001E-2</v>
      </c>
      <c r="B3" cm="1">
        <f t="array" ref="B3">Table1[[#This Row],[r/R]]*r_tip</f>
        <v>1.0933679999999999E-2</v>
      </c>
      <c r="C3" s="1" cm="1">
        <f t="array" ref="C3">(Table1[[#This Row],[r]]-r_hub)/(r_tip-r_hub)</f>
        <v>4.125949367088607E-2</v>
      </c>
      <c r="D3" s="1">
        <v>0.17397299999999999</v>
      </c>
      <c r="E3" s="3" cm="1">
        <f t="array" ref="E3">Table1[[#This Row],[c/R]]*r_tip</f>
        <v>2.0876759999999998E-2</v>
      </c>
    </row>
    <row r="4" spans="1:5" x14ac:dyDescent="0.2">
      <c r="A4">
        <v>0.14160800000000001</v>
      </c>
      <c r="B4" cm="1">
        <f t="array" ref="B4">Table1[[#This Row],[r/R]]*r_tip</f>
        <v>1.6992960000000001E-2</v>
      </c>
      <c r="C4" s="1" cm="1">
        <f t="array" ref="C4">(Table1[[#This Row],[r]]-r_hub)/(r_tip-r_hub)</f>
        <v>9.452320675105487E-2</v>
      </c>
      <c r="D4" s="1">
        <v>0.21643100000000001</v>
      </c>
      <c r="E4" s="3" cm="1">
        <f t="array" ref="E4">Table1[[#This Row],[c/R]]*r_tip</f>
        <v>2.597172E-2</v>
      </c>
    </row>
    <row r="5" spans="1:5" x14ac:dyDescent="0.2">
      <c r="A5">
        <v>0.17</v>
      </c>
      <c r="B5" cm="1">
        <f t="array" ref="B5">Table1[[#This Row],[r/R]]*r_tip</f>
        <v>2.0400000000000001E-2</v>
      </c>
      <c r="C5" s="1" cm="1">
        <f t="array" ref="C5">(Table1[[#This Row],[r]]-r_hub)/(r_tip-r_hub)</f>
        <v>0.12447257383966247</v>
      </c>
      <c r="D5" s="1">
        <v>0.23922499999999999</v>
      </c>
      <c r="E5" s="3" cm="1">
        <f t="array" ref="E5">Table1[[#This Row],[c/R]]*r_tip</f>
        <v>2.8706999999999996E-2</v>
      </c>
    </row>
    <row r="6" spans="1:5" x14ac:dyDescent="0.2">
      <c r="A6">
        <v>0.19210099999999999</v>
      </c>
      <c r="B6" cm="1">
        <f t="array" ref="B6">Table1[[#This Row],[r/R]]*r_tip</f>
        <v>2.3052119999999999E-2</v>
      </c>
      <c r="C6" s="1" cm="1">
        <f t="array" ref="C6">(Table1[[#This Row],[r]]-r_hub)/(r_tip-r_hub)</f>
        <v>0.14778586497890295</v>
      </c>
      <c r="D6" s="1">
        <v>0.25305899999999998</v>
      </c>
      <c r="E6" s="3" cm="1">
        <f t="array" ref="E6">Table1[[#This Row],[c/R]]*r_tip</f>
        <v>3.0367079999999998E-2</v>
      </c>
    </row>
    <row r="7" spans="1:5" x14ac:dyDescent="0.2">
      <c r="A7">
        <v>0.22</v>
      </c>
      <c r="B7" cm="1">
        <f t="array" ref="B7">Table1[[#This Row],[r/R]]*r_tip</f>
        <v>2.64E-2</v>
      </c>
      <c r="C7" s="1" cm="1">
        <f t="array" ref="C7">(Table1[[#This Row],[r]]-r_hub)/(r_tip-r_hub)</f>
        <v>0.17721518987341772</v>
      </c>
      <c r="D7" s="1">
        <v>0.26346999999999998</v>
      </c>
      <c r="E7" s="3" cm="1">
        <f t="array" ref="E7">Table1[[#This Row],[c/R]]*r_tip</f>
        <v>3.1616399999999996E-2</v>
      </c>
    </row>
    <row r="8" spans="1:5" x14ac:dyDescent="0.2">
      <c r="A8">
        <v>0.24</v>
      </c>
      <c r="B8" cm="1">
        <f t="array" ref="B8">Table1[[#This Row],[r/R]]*r_tip</f>
        <v>2.8799999999999999E-2</v>
      </c>
      <c r="C8" s="1" cm="1">
        <f t="array" ref="C8">(Table1[[#This Row],[r]]-r_hub)/(r_tip-r_hub)</f>
        <v>0.19831223628691982</v>
      </c>
      <c r="D8" s="1">
        <v>0.265073</v>
      </c>
      <c r="E8" s="3" cm="1">
        <f t="array" ref="E8">Table1[[#This Row],[c/R]]*r_tip</f>
        <v>3.1808759999999998E-2</v>
      </c>
    </row>
    <row r="9" spans="1:5" x14ac:dyDescent="0.2">
      <c r="A9">
        <v>0.24259500000000001</v>
      </c>
      <c r="B9" cm="1">
        <f t="array" ref="B9">Table1[[#This Row],[r/R]]*r_tip</f>
        <v>2.9111399999999999E-2</v>
      </c>
      <c r="C9" s="1" cm="1">
        <f t="array" ref="C9">(Table1[[#This Row],[r]]-r_hub)/(r_tip-r_hub)</f>
        <v>0.20104957805907173</v>
      </c>
      <c r="D9" s="1">
        <v>0.26491599999999998</v>
      </c>
      <c r="E9" s="3" cm="1">
        <f t="array" ref="E9">Table1[[#This Row],[c/R]]*r_tip</f>
        <v>3.1789919999999999E-2</v>
      </c>
    </row>
    <row r="10" spans="1:5" x14ac:dyDescent="0.2">
      <c r="A10">
        <v>0.27</v>
      </c>
      <c r="B10" cm="1">
        <f t="array" ref="B10">Table1[[#This Row],[r/R]]*r_tip</f>
        <v>3.2399999999999998E-2</v>
      </c>
      <c r="C10" s="1" cm="1">
        <f t="array" ref="C10">(Table1[[#This Row],[r]]-r_hub)/(r_tip-r_hub)</f>
        <v>0.22995780590717299</v>
      </c>
      <c r="D10" s="1">
        <v>0.25958399999999998</v>
      </c>
      <c r="E10" s="3" cm="1">
        <f t="array" ref="E10">Table1[[#This Row],[c/R]]*r_tip</f>
        <v>3.1150079999999997E-2</v>
      </c>
    </row>
    <row r="11" spans="1:5" x14ac:dyDescent="0.2">
      <c r="A11">
        <v>0.29308899999999999</v>
      </c>
      <c r="B11" cm="1">
        <f t="array" ref="B11">Table1[[#This Row],[r/R]]*r_tip</f>
        <v>3.5170679999999996E-2</v>
      </c>
      <c r="C11" s="1" cm="1">
        <f t="array" ref="C11">(Table1[[#This Row],[r]]-r_hub)/(r_tip-r_hub)</f>
        <v>0.2543132911392405</v>
      </c>
      <c r="D11" s="1">
        <v>0.253021</v>
      </c>
      <c r="E11" s="3" cm="1">
        <f t="array" ref="E11">Table1[[#This Row],[c/R]]*r_tip</f>
        <v>3.0362519999999997E-2</v>
      </c>
    </row>
    <row r="12" spans="1:5" x14ac:dyDescent="0.2">
      <c r="A12">
        <v>0.343582</v>
      </c>
      <c r="B12" cm="1">
        <f t="array" ref="B12">Table1[[#This Row],[r/R]]*r_tip</f>
        <v>4.1229839999999997E-2</v>
      </c>
      <c r="C12" s="1" cm="1">
        <f t="array" ref="C12">(Table1[[#This Row],[r]]-r_hub)/(r_tip-r_hub)</f>
        <v>0.30757594936708854</v>
      </c>
      <c r="D12" s="1">
        <v>0.23682700000000001</v>
      </c>
      <c r="E12" s="3" cm="1">
        <f t="array" ref="E12">Table1[[#This Row],[c/R]]*r_tip</f>
        <v>2.8419239999999998E-2</v>
      </c>
    </row>
    <row r="13" spans="1:5" x14ac:dyDescent="0.2">
      <c r="A13">
        <v>0.39407599999999998</v>
      </c>
      <c r="B13" cm="1">
        <f t="array" ref="B13">Table1[[#This Row],[r/R]]*r_tip</f>
        <v>4.7289119999999997E-2</v>
      </c>
      <c r="C13" s="1" cm="1">
        <f t="array" ref="C13">(Table1[[#This Row],[r]]-r_hub)/(r_tip-r_hub)</f>
        <v>0.36083966244725735</v>
      </c>
      <c r="D13" s="1">
        <v>0.21893899999999999</v>
      </c>
      <c r="E13" s="3" cm="1">
        <f t="array" ref="E13">Table1[[#This Row],[c/R]]*r_tip</f>
        <v>2.627268E-2</v>
      </c>
    </row>
    <row r="14" spans="1:5" x14ac:dyDescent="0.2">
      <c r="A14">
        <v>0.44457000000000002</v>
      </c>
      <c r="B14" cm="1">
        <f t="array" ref="B14">Table1[[#This Row],[r/R]]*r_tip</f>
        <v>5.3348399999999997E-2</v>
      </c>
      <c r="C14" s="1" cm="1">
        <f t="array" ref="C14">(Table1[[#This Row],[r]]-r_hub)/(r_tip-r_hub)</f>
        <v>0.4141033755274261</v>
      </c>
      <c r="D14" s="1">
        <v>0.203541</v>
      </c>
      <c r="E14" s="3" cm="1">
        <f t="array" ref="E14">Table1[[#This Row],[c/R]]*r_tip</f>
        <v>2.4424919999999999E-2</v>
      </c>
    </row>
    <row r="15" spans="1:5" x14ac:dyDescent="0.2">
      <c r="A15">
        <v>0.49506299999999998</v>
      </c>
      <c r="B15" cm="1">
        <f t="array" ref="B15">Table1[[#This Row],[r/R]]*r_tip</f>
        <v>5.9407559999999998E-2</v>
      </c>
      <c r="C15" s="1" cm="1">
        <f t="array" ref="C15">(Table1[[#This Row],[r]]-r_hub)/(r_tip-r_hub)</f>
        <v>0.46736603375527425</v>
      </c>
      <c r="D15" s="1">
        <v>0.18742400000000001</v>
      </c>
      <c r="E15" s="3" cm="1">
        <f t="array" ref="E15">Table1[[#This Row],[c/R]]*r_tip</f>
        <v>2.2490880000000001E-2</v>
      </c>
    </row>
    <row r="16" spans="1:5" x14ac:dyDescent="0.2">
      <c r="A16">
        <v>0.54555699999999996</v>
      </c>
      <c r="B16" cm="1">
        <f t="array" ref="B16">Table1[[#This Row],[r/R]]*r_tip</f>
        <v>6.5466839999999998E-2</v>
      </c>
      <c r="C16" s="1" cm="1">
        <f t="array" ref="C16">(Table1[[#This Row],[r]]-r_hub)/(r_tip-r_hub)</f>
        <v>0.52062974683544305</v>
      </c>
      <c r="D16" s="1">
        <v>0.173015</v>
      </c>
      <c r="E16" s="3" cm="1">
        <f t="array" ref="E16">Table1[[#This Row],[c/R]]*r_tip</f>
        <v>2.07618E-2</v>
      </c>
    </row>
    <row r="17" spans="1:5" x14ac:dyDescent="0.2">
      <c r="A17">
        <v>0.596051</v>
      </c>
      <c r="B17" cm="1">
        <f t="array" ref="B17">Table1[[#This Row],[r/R]]*r_tip</f>
        <v>7.1526119999999999E-2</v>
      </c>
      <c r="C17" s="1" cm="1">
        <f t="array" ref="C17">(Table1[[#This Row],[r]]-r_hub)/(r_tip-r_hub)</f>
        <v>0.5738934599156118</v>
      </c>
      <c r="D17" s="1">
        <v>0.16211900000000001</v>
      </c>
      <c r="E17" s="3" cm="1">
        <f t="array" ref="E17">Table1[[#This Row],[c/R]]*r_tip</f>
        <v>1.9454280000000001E-2</v>
      </c>
    </row>
    <row r="18" spans="1:5" x14ac:dyDescent="0.2">
      <c r="A18">
        <v>0.64654400000000001</v>
      </c>
      <c r="B18" cm="1">
        <f t="array" ref="B18">Table1[[#This Row],[r/R]]*r_tip</f>
        <v>7.7585279999999993E-2</v>
      </c>
      <c r="C18" s="1" cm="1">
        <f t="array" ref="C18">(Table1[[#This Row],[r]]-r_hub)/(r_tip-r_hub)</f>
        <v>0.62715611814345984</v>
      </c>
      <c r="D18" s="1">
        <v>0.149205</v>
      </c>
      <c r="E18" s="3" cm="1">
        <f t="array" ref="E18">Table1[[#This Row],[c/R]]*r_tip</f>
        <v>1.79046E-2</v>
      </c>
    </row>
    <row r="19" spans="1:5" x14ac:dyDescent="0.2">
      <c r="A19">
        <v>0.69703800000000005</v>
      </c>
      <c r="B19" cm="1">
        <f t="array" ref="B19">Table1[[#This Row],[r/R]]*r_tip</f>
        <v>8.3644560000000007E-2</v>
      </c>
      <c r="C19" s="1" cm="1">
        <f t="array" ref="C19">(Table1[[#This Row],[r]]-r_hub)/(r_tip-r_hub)</f>
        <v>0.68041983122362881</v>
      </c>
      <c r="D19" s="1">
        <v>0.137799</v>
      </c>
      <c r="E19" s="3" cm="1">
        <f t="array" ref="E19">Table1[[#This Row],[c/R]]*r_tip</f>
        <v>1.6535879999999999E-2</v>
      </c>
    </row>
    <row r="20" spans="1:5" x14ac:dyDescent="0.2">
      <c r="A20">
        <v>0.74753199999999997</v>
      </c>
      <c r="B20" cm="1">
        <f t="array" ref="B20">Table1[[#This Row],[r/R]]*r_tip</f>
        <v>8.9703839999999993E-2</v>
      </c>
      <c r="C20" s="1" cm="1">
        <f t="array" ref="C20">(Table1[[#This Row],[r]]-r_hub)/(r_tip-r_hub)</f>
        <v>0.73368354430379745</v>
      </c>
      <c r="D20" s="1">
        <v>0.12753900000000001</v>
      </c>
      <c r="E20" s="3" cm="1">
        <f t="array" ref="E20">Table1[[#This Row],[c/R]]*r_tip</f>
        <v>1.5304680000000001E-2</v>
      </c>
    </row>
    <row r="21" spans="1:5" x14ac:dyDescent="0.2">
      <c r="A21">
        <v>0.79802499999999998</v>
      </c>
      <c r="B21" cm="1">
        <f t="array" ref="B21">Table1[[#This Row],[r/R]]*r_tip</f>
        <v>9.5763000000000001E-2</v>
      </c>
      <c r="C21" s="1" cm="1">
        <f t="array" ref="C21">(Table1[[#This Row],[r]]-r_hub)/(r_tip-r_hub)</f>
        <v>0.7869462025316456</v>
      </c>
      <c r="D21" s="1">
        <v>0.119107</v>
      </c>
      <c r="E21" s="3" cm="1">
        <f t="array" ref="E21">Table1[[#This Row],[c/R]]*r_tip</f>
        <v>1.4292839999999999E-2</v>
      </c>
    </row>
    <row r="22" spans="1:5" x14ac:dyDescent="0.2">
      <c r="A22">
        <v>0.84851900000000002</v>
      </c>
      <c r="B22" cm="1">
        <f t="array" ref="B22">Table1[[#This Row],[r/R]]*r_tip</f>
        <v>0.10182228</v>
      </c>
      <c r="C22" s="1" cm="1">
        <f t="array" ref="C22">(Table1[[#This Row],[r]]-r_hub)/(r_tip-r_hub)</f>
        <v>0.84020991561181435</v>
      </c>
      <c r="D22" s="1">
        <v>0.111396</v>
      </c>
      <c r="E22" s="3" cm="1">
        <f t="array" ref="E22">Table1[[#This Row],[c/R]]*r_tip</f>
        <v>1.3367519999999999E-2</v>
      </c>
    </row>
    <row r="23" spans="1:5" x14ac:dyDescent="0.2">
      <c r="A23">
        <v>0.89901299999999995</v>
      </c>
      <c r="B23" cm="1">
        <f t="array" ref="B23">Table1[[#This Row],[r/R]]*r_tip</f>
        <v>0.10788155999999999</v>
      </c>
      <c r="C23" s="1" cm="1">
        <f t="array" ref="C23">(Table1[[#This Row],[r]]-r_hub)/(r_tip-r_hub)</f>
        <v>0.8934736286919831</v>
      </c>
      <c r="D23" s="1">
        <v>0.102772</v>
      </c>
      <c r="E23" s="3" cm="1">
        <f t="array" ref="E23">Table1[[#This Row],[c/R]]*r_tip</f>
        <v>1.2332640000000001E-2</v>
      </c>
    </row>
    <row r="24" spans="1:5" x14ac:dyDescent="0.2">
      <c r="A24">
        <v>0.94950599999999996</v>
      </c>
      <c r="B24" cm="1">
        <f t="array" ref="B24">Table1[[#This Row],[r/R]]*r_tip</f>
        <v>0.11394072</v>
      </c>
      <c r="C24" s="1" cm="1">
        <f t="array" ref="C24">(Table1[[#This Row],[r]]-r_hub)/(r_tip-r_hub)</f>
        <v>0.94673628691983125</v>
      </c>
      <c r="D24" s="1">
        <v>9.4927700000000004E-2</v>
      </c>
      <c r="E24" s="3" cm="1">
        <f t="array" ref="E24">Table1[[#This Row],[c/R]]*r_tip</f>
        <v>1.1391324E-2</v>
      </c>
    </row>
    <row r="25" spans="1:5" x14ac:dyDescent="0.2">
      <c r="A25">
        <v>0.97</v>
      </c>
      <c r="B25" cm="1">
        <f t="array" ref="B25">Table1[[#This Row],[r/R]]*r_tip</f>
        <v>0.11639999999999999</v>
      </c>
      <c r="C25" s="1" cm="1">
        <f t="array" ref="C25">(Table1[[#This Row],[r]]-r_hub)/(r_tip-r_hub)</f>
        <v>0.96835443037974678</v>
      </c>
      <c r="D25" s="1">
        <v>8.9110999999999996E-2</v>
      </c>
      <c r="E25" s="3" cm="1">
        <f t="array" ref="E25">Table1[[#This Row],[c/R]]*r_tip</f>
        <v>1.0693319999999999E-2</v>
      </c>
    </row>
    <row r="26" spans="1:5" x14ac:dyDescent="0.2">
      <c r="A26">
        <v>0.98</v>
      </c>
      <c r="B26" cm="1">
        <f t="array" ref="B26">Table1[[#This Row],[r/R]]*r_tip</f>
        <v>0.1176</v>
      </c>
      <c r="C26" s="1" cm="1">
        <f t="array" ref="C26">(Table1[[#This Row],[r]]-r_hub)/(r_tip-r_hub)</f>
        <v>0.97890295358649793</v>
      </c>
      <c r="D26" s="1">
        <v>8.3021899999999996E-2</v>
      </c>
      <c r="E26" s="3" cm="1">
        <f t="array" ref="E26">Table1[[#This Row],[c/R]]*r_tip</f>
        <v>9.9626279999999994E-3</v>
      </c>
    </row>
    <row r="27" spans="1:5" x14ac:dyDescent="0.2">
      <c r="A27">
        <v>1</v>
      </c>
      <c r="B27" cm="1">
        <f t="array" ref="B27">Table1[[#This Row],[r/R]]*r_tip</f>
        <v>0.12</v>
      </c>
      <c r="C27" s="1" cm="1">
        <f t="array" ref="C27">(Table1[[#This Row],[r]]-r_hub)/(r_tip-r_hub)</f>
        <v>1</v>
      </c>
      <c r="D27" s="1">
        <v>4.8832300000000002E-2</v>
      </c>
      <c r="E27" s="3" cm="1">
        <f t="array" ref="E27">Table1[[#This Row],[c/R]]*r_tip</f>
        <v>5.859876E-3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2338-3308-4CB3-8D16-7C8A77CCA556}">
  <dimension ref="A1:E42"/>
  <sheetViews>
    <sheetView workbookViewId="0">
      <selection activeCell="C42" sqref="C2:C42"/>
    </sheetView>
  </sheetViews>
  <sheetFormatPr defaultRowHeight="12.75" x14ac:dyDescent="0.2"/>
  <cols>
    <col min="4" max="4" width="12.42578125" customWidth="1"/>
  </cols>
  <sheetData>
    <row r="1" spans="1:5" x14ac:dyDescent="0.2">
      <c r="A1" t="s">
        <v>4</v>
      </c>
      <c r="B1" t="s">
        <v>0</v>
      </c>
      <c r="C1" t="s">
        <v>3</v>
      </c>
      <c r="D1" t="s">
        <v>6</v>
      </c>
      <c r="E1" s="2" t="s">
        <v>7</v>
      </c>
    </row>
    <row r="2" spans="1:5" x14ac:dyDescent="0.2">
      <c r="A2">
        <v>5.1999999999999998E-2</v>
      </c>
      <c r="B2" cm="1">
        <f t="array" ref="B2">Table2[[#This Row],[r/R]]*r_tip</f>
        <v>6.2399999999999999E-3</v>
      </c>
      <c r="C2" s="1" cm="1">
        <f t="array" ref="C2">(Table2[[#This Row],[r]]-r_hub)/(r_tip-r_hub)</f>
        <v>0</v>
      </c>
      <c r="D2">
        <v>15.5</v>
      </c>
      <c r="E2" s="3">
        <f>RADIANS(Table2[[#This Row],[theta_d]])</f>
        <v>0.27052603405912107</v>
      </c>
    </row>
    <row r="3" spans="1:5" x14ac:dyDescent="0.2">
      <c r="A3">
        <v>7.6106199999999999E-2</v>
      </c>
      <c r="B3" cm="1">
        <f t="array" ref="B3">Table2[[#This Row],[r/R]]*r_tip</f>
        <v>9.1327439999999999E-3</v>
      </c>
      <c r="C3" s="1" cm="1">
        <f t="array" ref="C3">(Table2[[#This Row],[r]]-r_hub)/(r_tip-r_hub)</f>
        <v>2.5428481012658228E-2</v>
      </c>
      <c r="D3">
        <v>17.6022</v>
      </c>
      <c r="E3" s="3">
        <f>RADIANS(Table2[[#This Row],[theta_d]])</f>
        <v>0.30721634559454586</v>
      </c>
    </row>
    <row r="4" spans="1:5" x14ac:dyDescent="0.2">
      <c r="A4">
        <v>9.9114999999999995E-2</v>
      </c>
      <c r="B4" cm="1">
        <f t="array" ref="B4">Table2[[#This Row],[r/R]]*r_tip</f>
        <v>1.18938E-2</v>
      </c>
      <c r="C4" s="1" cm="1">
        <f t="array" ref="C4">(Table2[[#This Row],[r]]-r_hub)/(r_tip-r_hub)</f>
        <v>4.9699367088607595E-2</v>
      </c>
      <c r="D4">
        <v>18.717500000000001</v>
      </c>
      <c r="E4" s="3">
        <f>RADIANS(Table2[[#This Row],[theta_d]])</f>
        <v>0.32668200274203868</v>
      </c>
    </row>
    <row r="5" spans="1:5" x14ac:dyDescent="0.2">
      <c r="A5">
        <v>0.123894</v>
      </c>
      <c r="B5" cm="1">
        <f t="array" ref="B5">Table2[[#This Row],[r/R]]*r_tip</f>
        <v>1.486728E-2</v>
      </c>
      <c r="C5" s="1" cm="1">
        <f t="array" ref="C5">(Table2[[#This Row],[r]]-r_hub)/(r_tip-r_hub)</f>
        <v>7.5837552742616041E-2</v>
      </c>
      <c r="D5">
        <v>19.275099999999998</v>
      </c>
      <c r="E5" s="3">
        <f>RADIANS(Table2[[#This Row],[theta_d]])</f>
        <v>0.33641395865115897</v>
      </c>
    </row>
    <row r="6" spans="1:5" x14ac:dyDescent="0.2">
      <c r="A6">
        <v>0.14690300000000001</v>
      </c>
      <c r="B6" cm="1">
        <f t="array" ref="B6">Table2[[#This Row],[r/R]]*r_tip</f>
        <v>1.7628359999999999E-2</v>
      </c>
      <c r="C6" s="1" cm="1">
        <f t="array" ref="C6">(Table2[[#This Row],[r]]-r_hub)/(r_tip-r_hub)</f>
        <v>0.10010864978902954</v>
      </c>
      <c r="D6">
        <v>19.684000000000001</v>
      </c>
      <c r="E6" s="3">
        <f>RADIANS(Table2[[#This Row],[theta_d]])</f>
        <v>0.34355060996256387</v>
      </c>
    </row>
    <row r="7" spans="1:5" x14ac:dyDescent="0.2">
      <c r="A7">
        <v>0.16814200000000001</v>
      </c>
      <c r="B7" cm="1">
        <f t="array" ref="B7">Table2[[#This Row],[r/R]]*r_tip</f>
        <v>2.017704E-2</v>
      </c>
      <c r="C7" s="1" cm="1">
        <f t="array" ref="C7">(Table2[[#This Row],[r]]-r_hub)/(r_tip-r_hub)</f>
        <v>0.12251265822784811</v>
      </c>
      <c r="D7">
        <v>19.795500000000001</v>
      </c>
      <c r="E7" s="3">
        <f>RADIANS(Table2[[#This Row],[theta_d]])</f>
        <v>0.34549665207853753</v>
      </c>
    </row>
    <row r="8" spans="1:5" x14ac:dyDescent="0.2">
      <c r="A8">
        <v>0.19646</v>
      </c>
      <c r="B8" cm="1">
        <f t="array" ref="B8">Table2[[#This Row],[r/R]]*r_tip</f>
        <v>2.3575199999999998E-2</v>
      </c>
      <c r="C8" s="1" cm="1">
        <f t="array" ref="C8">(Table2[[#This Row],[r]]-r_hub)/(r_tip-r_hub)</f>
        <v>0.15238396624472572</v>
      </c>
      <c r="D8">
        <v>19.795500000000001</v>
      </c>
      <c r="E8" s="3">
        <f>RADIANS(Table2[[#This Row],[theta_d]])</f>
        <v>0.34549665207853753</v>
      </c>
    </row>
    <row r="9" spans="1:5" x14ac:dyDescent="0.2">
      <c r="A9">
        <v>0.217699</v>
      </c>
      <c r="B9" cm="1">
        <f t="array" ref="B9">Table2[[#This Row],[r/R]]*r_tip</f>
        <v>2.6123879999999999E-2</v>
      </c>
      <c r="C9" s="1" cm="1">
        <f t="array" ref="C9">(Table2[[#This Row],[r]]-r_hub)/(r_tip-r_hub)</f>
        <v>0.17478797468354429</v>
      </c>
      <c r="D9">
        <v>19.498100000000001</v>
      </c>
      <c r="E9" s="3">
        <f>RADIANS(Table2[[#This Row],[theta_d]])</f>
        <v>0.3403060428831064</v>
      </c>
    </row>
    <row r="10" spans="1:5" x14ac:dyDescent="0.2">
      <c r="A10">
        <v>0.24070800000000001</v>
      </c>
      <c r="B10" cm="1">
        <f t="array" ref="B10">Table2[[#This Row],[r/R]]*r_tip</f>
        <v>2.8884960000000001E-2</v>
      </c>
      <c r="C10" s="1" cm="1">
        <f t="array" ref="C10">(Table2[[#This Row],[r]]-r_hub)/(r_tip-r_hub)</f>
        <v>0.19905907172995782</v>
      </c>
      <c r="D10">
        <v>19.052</v>
      </c>
      <c r="E10" s="3">
        <f>RADIANS(Table2[[#This Row],[theta_d]])</f>
        <v>0.33252012908995965</v>
      </c>
    </row>
    <row r="11" spans="1:5" x14ac:dyDescent="0.2">
      <c r="A11">
        <v>0.26548699999999997</v>
      </c>
      <c r="B11" cm="1">
        <f t="array" ref="B11">Table2[[#This Row],[r/R]]*r_tip</f>
        <v>3.1858439999999995E-2</v>
      </c>
      <c r="C11" s="1" cm="1">
        <f t="array" ref="C11">(Table2[[#This Row],[r]]-r_hub)/(r_tip-r_hub)</f>
        <v>0.2251972573839662</v>
      </c>
      <c r="D11">
        <v>18.605899999999998</v>
      </c>
      <c r="E11" s="3">
        <f>RADIANS(Table2[[#This Row],[theta_d]])</f>
        <v>0.32473421529681296</v>
      </c>
    </row>
    <row r="12" spans="1:5" x14ac:dyDescent="0.2">
      <c r="A12">
        <v>0.28849599999999997</v>
      </c>
      <c r="B12" cm="1">
        <f t="array" ref="B12">Table2[[#This Row],[r/R]]*r_tip</f>
        <v>3.4619519999999994E-2</v>
      </c>
      <c r="C12" s="1" cm="1">
        <f t="array" ref="C12">(Table2[[#This Row],[r]]-r_hub)/(r_tip-r_hub)</f>
        <v>0.24946835443037971</v>
      </c>
      <c r="D12">
        <v>18.1599</v>
      </c>
      <c r="E12" s="3">
        <f>RADIANS(Table2[[#This Row],[theta_d]])</f>
        <v>0.31695004683291828</v>
      </c>
    </row>
    <row r="13" spans="1:5" x14ac:dyDescent="0.2">
      <c r="A13">
        <v>0.311504</v>
      </c>
      <c r="B13" cm="1">
        <f t="array" ref="B13">Table2[[#This Row],[r/R]]*r_tip</f>
        <v>3.7380480000000001E-2</v>
      </c>
      <c r="C13" s="1" cm="1">
        <f t="array" ref="C13">(Table2[[#This Row],[r]]-r_hub)/(r_tip-r_hub)</f>
        <v>0.27373839662447258</v>
      </c>
      <c r="D13">
        <v>17.565100000000001</v>
      </c>
      <c r="E13" s="3">
        <f>RADIANS(Table2[[#This Row],[theta_d]])</f>
        <v>0.30656882844205602</v>
      </c>
    </row>
    <row r="14" spans="1:5" x14ac:dyDescent="0.2">
      <c r="A14">
        <v>0.33805299999999999</v>
      </c>
      <c r="B14" cm="1">
        <f t="array" ref="B14">Table2[[#This Row],[r/R]]*r_tip</f>
        <v>4.0566359999999996E-2</v>
      </c>
      <c r="C14" s="1" cm="1">
        <f t="array" ref="C14">(Table2[[#This Row],[r]]-r_hub)/(r_tip-r_hub)</f>
        <v>0.3017436708860759</v>
      </c>
      <c r="D14">
        <v>16.9331</v>
      </c>
      <c r="E14" s="3">
        <f>RADIANS(Table2[[#This Row],[theta_d]])</f>
        <v>0.2955383475694518</v>
      </c>
    </row>
    <row r="15" spans="1:5" x14ac:dyDescent="0.2">
      <c r="A15">
        <v>0.359292</v>
      </c>
      <c r="B15" cm="1">
        <f t="array" ref="B15">Table2[[#This Row],[r/R]]*r_tip</f>
        <v>4.311504E-2</v>
      </c>
      <c r="C15" s="1" cm="1">
        <f t="array" ref="C15">(Table2[[#This Row],[r]]-r_hub)/(r_tip-r_hub)</f>
        <v>0.32414767932489452</v>
      </c>
      <c r="D15">
        <v>16.4498</v>
      </c>
      <c r="E15" s="3">
        <f>RADIANS(Table2[[#This Row],[theta_d]])</f>
        <v>0.2871031712945632</v>
      </c>
    </row>
    <row r="16" spans="1:5" x14ac:dyDescent="0.2">
      <c r="A16">
        <v>0.382301</v>
      </c>
      <c r="B16" cm="1">
        <f t="array" ref="B16">Table2[[#This Row],[r/R]]*r_tip</f>
        <v>4.5876119999999999E-2</v>
      </c>
      <c r="C16" s="1" cm="1">
        <f t="array" ref="C16">(Table2[[#This Row],[r]]-r_hub)/(r_tip-r_hub)</f>
        <v>0.34841877637130797</v>
      </c>
      <c r="D16">
        <v>15.9665</v>
      </c>
      <c r="E16" s="3">
        <f>RADIANS(Table2[[#This Row],[theta_d]])</f>
        <v>0.27866799501967465</v>
      </c>
    </row>
    <row r="17" spans="1:5" x14ac:dyDescent="0.2">
      <c r="A17">
        <v>0.40884999999999999</v>
      </c>
      <c r="B17" cm="1">
        <f t="array" ref="B17">Table2[[#This Row],[r/R]]*r_tip</f>
        <v>4.9061999999999995E-2</v>
      </c>
      <c r="C17" s="1" cm="1">
        <f t="array" ref="C17">(Table2[[#This Row],[r]]-r_hub)/(r_tip-r_hub)</f>
        <v>0.37642405063291134</v>
      </c>
      <c r="D17">
        <v>15.446099999999999</v>
      </c>
      <c r="E17" s="3">
        <f>RADIANS(Table2[[#This Row],[theta_d]])</f>
        <v>0.2695853015922961</v>
      </c>
    </row>
    <row r="18" spans="1:5" x14ac:dyDescent="0.2">
      <c r="A18">
        <v>0.43008800000000003</v>
      </c>
      <c r="B18" cm="1">
        <f t="array" ref="B18">Table2[[#This Row],[r/R]]*r_tip</f>
        <v>5.161056E-2</v>
      </c>
      <c r="C18" s="1" cm="1">
        <f t="array" ref="C18">(Table2[[#This Row],[r]]-r_hub)/(r_tip-r_hub)</f>
        <v>0.39882700421940925</v>
      </c>
      <c r="D18">
        <v>15.0372</v>
      </c>
      <c r="E18" s="3">
        <f>RADIANS(Table2[[#This Row],[theta_d]])</f>
        <v>0.26244865028089132</v>
      </c>
    </row>
    <row r="19" spans="1:5" x14ac:dyDescent="0.2">
      <c r="A19">
        <v>0.45309700000000003</v>
      </c>
      <c r="B19" cm="1">
        <f t="array" ref="B19">Table2[[#This Row],[r/R]]*r_tip</f>
        <v>5.4371639999999999E-2</v>
      </c>
      <c r="C19" s="1" cm="1">
        <f t="array" ref="C19">(Table2[[#This Row],[r]]-r_hub)/(r_tip-r_hub)</f>
        <v>0.42309810126582276</v>
      </c>
      <c r="D19">
        <v>14.553900000000001</v>
      </c>
      <c r="E19" s="3">
        <f>RADIANS(Table2[[#This Row],[theta_d]])</f>
        <v>0.25401347400600272</v>
      </c>
    </row>
    <row r="20" spans="1:5" x14ac:dyDescent="0.2">
      <c r="A20">
        <v>0.47610599999999997</v>
      </c>
      <c r="B20" cm="1">
        <f t="array" ref="B20">Table2[[#This Row],[r/R]]*r_tip</f>
        <v>5.7132719999999998E-2</v>
      </c>
      <c r="C20" s="1" cm="1">
        <f t="array" ref="C20">(Table2[[#This Row],[r]]-r_hub)/(r_tip-r_hub)</f>
        <v>0.44736919831223626</v>
      </c>
      <c r="D20">
        <v>14.0335</v>
      </c>
      <c r="E20" s="3">
        <f>RADIANS(Table2[[#This Row],[theta_d]])</f>
        <v>0.24493078057862425</v>
      </c>
    </row>
    <row r="21" spans="1:5" x14ac:dyDescent="0.2">
      <c r="A21">
        <v>0.50088500000000002</v>
      </c>
      <c r="B21" cm="1">
        <f t="array" ref="B21">Table2[[#This Row],[r/R]]*r_tip</f>
        <v>6.0106199999999999E-2</v>
      </c>
      <c r="C21" s="1" cm="1">
        <f t="array" ref="C21">(Table2[[#This Row],[r]]-r_hub)/(r_tip-r_hub)</f>
        <v>0.4735073839662447</v>
      </c>
      <c r="D21">
        <v>13.5502</v>
      </c>
      <c r="E21" s="3">
        <f>RADIANS(Table2[[#This Row],[theta_d]])</f>
        <v>0.23649560430373565</v>
      </c>
    </row>
    <row r="22" spans="1:5" x14ac:dyDescent="0.2">
      <c r="A22">
        <v>0.52389399999999997</v>
      </c>
      <c r="B22" cm="1">
        <f t="array" ref="B22">Table2[[#This Row],[r/R]]*r_tip</f>
        <v>6.2867279999999998E-2</v>
      </c>
      <c r="C22" s="1" cm="1">
        <f t="array" ref="C22">(Table2[[#This Row],[r]]-r_hub)/(r_tip-r_hub)</f>
        <v>0.4977784810126582</v>
      </c>
      <c r="D22">
        <v>13.0669</v>
      </c>
      <c r="E22" s="3">
        <f>RADIANS(Table2[[#This Row],[theta_d]])</f>
        <v>0.22806042802884705</v>
      </c>
    </row>
    <row r="23" spans="1:5" x14ac:dyDescent="0.2">
      <c r="A23">
        <v>0.55044199999999999</v>
      </c>
      <c r="B23" cm="1">
        <f t="array" ref="B23">Table2[[#This Row],[r/R]]*r_tip</f>
        <v>6.6053039999999993E-2</v>
      </c>
      <c r="C23" s="1" cm="1">
        <f t="array" ref="C23">(Table2[[#This Row],[r]]-r_hub)/(r_tip-r_hub)</f>
        <v>0.52578270042194086</v>
      </c>
      <c r="D23">
        <v>12.583600000000001</v>
      </c>
      <c r="E23" s="3">
        <f>RADIANS(Table2[[#This Row],[theta_d]])</f>
        <v>0.21962525175395847</v>
      </c>
    </row>
    <row r="24" spans="1:5" x14ac:dyDescent="0.2">
      <c r="A24">
        <v>0.57168099999999999</v>
      </c>
      <c r="B24" cm="1">
        <f t="array" ref="B24">Table2[[#This Row],[r/R]]*r_tip</f>
        <v>6.8601719999999991E-2</v>
      </c>
      <c r="C24" s="1" cm="1">
        <f t="array" ref="C24">(Table2[[#This Row],[r]]-r_hub)/(r_tip-r_hub)</f>
        <v>0.54818670886075938</v>
      </c>
      <c r="D24">
        <v>12.1747</v>
      </c>
      <c r="E24" s="3">
        <f>RADIANS(Table2[[#This Row],[theta_d]])</f>
        <v>0.21248860044255363</v>
      </c>
    </row>
    <row r="25" spans="1:5" x14ac:dyDescent="0.2">
      <c r="A25">
        <v>0.59469000000000005</v>
      </c>
      <c r="B25" cm="1">
        <f t="array" ref="B25">Table2[[#This Row],[r/R]]*r_tip</f>
        <v>7.1362800000000004E-2</v>
      </c>
      <c r="C25" s="1" cm="1">
        <f t="array" ref="C25">(Table2[[#This Row],[r]]-r_hub)/(r_tip-r_hub)</f>
        <v>0.5724578059071731</v>
      </c>
      <c r="D25">
        <v>11.6914</v>
      </c>
      <c r="E25" s="3">
        <f>RADIANS(Table2[[#This Row],[theta_d]])</f>
        <v>0.20405342416766503</v>
      </c>
    </row>
    <row r="26" spans="1:5" x14ac:dyDescent="0.2">
      <c r="A26">
        <v>0.62123899999999999</v>
      </c>
      <c r="B26" cm="1">
        <f t="array" ref="B26">Table2[[#This Row],[r/R]]*r_tip</f>
        <v>7.4548679999999992E-2</v>
      </c>
      <c r="C26" s="1" cm="1">
        <f t="array" ref="C26">(Table2[[#This Row],[r]]-r_hub)/(r_tip-r_hub)</f>
        <v>0.60046308016877636</v>
      </c>
      <c r="D26">
        <v>11.2454</v>
      </c>
      <c r="E26" s="3">
        <f>RADIANS(Table2[[#This Row],[theta_d]])</f>
        <v>0.19626925570377032</v>
      </c>
    </row>
    <row r="27" spans="1:5" x14ac:dyDescent="0.2">
      <c r="A27">
        <v>0.64424800000000004</v>
      </c>
      <c r="B27" cm="1">
        <f t="array" ref="B27">Table2[[#This Row],[r/R]]*r_tip</f>
        <v>7.7309760000000005E-2</v>
      </c>
      <c r="C27" s="1" cm="1">
        <f t="array" ref="C27">(Table2[[#This Row],[r]]-r_hub)/(r_tip-r_hub)</f>
        <v>0.62473417721518998</v>
      </c>
      <c r="D27">
        <v>10.6877</v>
      </c>
      <c r="E27" s="3">
        <f>RADIANS(Table2[[#This Row],[theta_d]])</f>
        <v>0.18653555446539796</v>
      </c>
    </row>
    <row r="28" spans="1:5" x14ac:dyDescent="0.2">
      <c r="A28">
        <v>0.66548700000000005</v>
      </c>
      <c r="B28" cm="1">
        <f t="array" ref="B28">Table2[[#This Row],[r/R]]*r_tip</f>
        <v>7.9858440000000003E-2</v>
      </c>
      <c r="C28" s="1" cm="1">
        <f t="array" ref="C28">(Table2[[#This Row],[r]]-r_hub)/(r_tip-r_hub)</f>
        <v>0.64713818565400849</v>
      </c>
      <c r="D28">
        <v>10.204499999999999</v>
      </c>
      <c r="E28" s="3">
        <f>RADIANS(Table2[[#This Row],[theta_d]])</f>
        <v>0.17810212351976135</v>
      </c>
    </row>
    <row r="29" spans="1:5" x14ac:dyDescent="0.2">
      <c r="A29">
        <v>0.69203499999999996</v>
      </c>
      <c r="B29" cm="1">
        <f t="array" ref="B29">Table2[[#This Row],[r/R]]*r_tip</f>
        <v>8.3044199999999985E-2</v>
      </c>
      <c r="C29" s="1" cm="1">
        <f t="array" ref="C29">(Table2[[#This Row],[r]]-r_hub)/(r_tip-r_hub)</f>
        <v>0.67514240506329104</v>
      </c>
      <c r="D29">
        <v>9.72119</v>
      </c>
      <c r="E29" s="3">
        <f>RADIANS(Table2[[#This Row],[theta_d]])</f>
        <v>0.16966677271194758</v>
      </c>
    </row>
    <row r="30" spans="1:5" x14ac:dyDescent="0.2">
      <c r="A30">
        <v>0.71504400000000001</v>
      </c>
      <c r="B30" cm="1">
        <f t="array" ref="B30">Table2[[#This Row],[r/R]]*r_tip</f>
        <v>8.5805279999999998E-2</v>
      </c>
      <c r="C30" s="1" cm="1">
        <f t="array" ref="C30">(Table2[[#This Row],[r]]-r_hub)/(r_tip-r_hub)</f>
        <v>0.69941350210970465</v>
      </c>
      <c r="D30">
        <v>9.2379200000000008</v>
      </c>
      <c r="E30" s="3">
        <f>RADIANS(Table2[[#This Row],[theta_d]])</f>
        <v>0.16123212003583459</v>
      </c>
    </row>
    <row r="31" spans="1:5" x14ac:dyDescent="0.2">
      <c r="A31">
        <v>0.73628300000000002</v>
      </c>
      <c r="B31" cm="1">
        <f t="array" ref="B31">Table2[[#This Row],[r/R]]*r_tip</f>
        <v>8.8353959999999995E-2</v>
      </c>
      <c r="C31" s="1" cm="1">
        <f t="array" ref="C31">(Table2[[#This Row],[r]]-r_hub)/(r_tip-r_hub)</f>
        <v>0.72181751054852317</v>
      </c>
      <c r="D31">
        <v>8.8290000000000006</v>
      </c>
      <c r="E31" s="3">
        <f>RADIANS(Table2[[#This Row],[theta_d]])</f>
        <v>0.15409511965857936</v>
      </c>
    </row>
    <row r="32" spans="1:5" x14ac:dyDescent="0.2">
      <c r="A32">
        <v>0.76283199999999995</v>
      </c>
      <c r="B32" cm="1">
        <f t="array" ref="B32">Table2[[#This Row],[r/R]]*r_tip</f>
        <v>9.1539839999999997E-2</v>
      </c>
      <c r="C32" s="1" cm="1">
        <f t="array" ref="C32">(Table2[[#This Row],[r]]-r_hub)/(r_tip-r_hub)</f>
        <v>0.74982278481012665</v>
      </c>
      <c r="D32">
        <v>8.4200700000000008</v>
      </c>
      <c r="E32" s="3">
        <f>RADIANS(Table2[[#This Row],[theta_d]])</f>
        <v>0.14695794474839896</v>
      </c>
    </row>
    <row r="33" spans="1:5" x14ac:dyDescent="0.2">
      <c r="A33">
        <v>0.78584100000000001</v>
      </c>
      <c r="B33" cm="1">
        <f t="array" ref="B33">Table2[[#This Row],[r/R]]*r_tip</f>
        <v>9.4300919999999996E-2</v>
      </c>
      <c r="C33" s="1" cm="1">
        <f t="array" ref="C33">(Table2[[#This Row],[r]]-r_hub)/(r_tip-r_hub)</f>
        <v>0.77409388185654004</v>
      </c>
      <c r="D33">
        <v>8.0111500000000007</v>
      </c>
      <c r="E33" s="3">
        <f>RADIANS(Table2[[#This Row],[theta_d]])</f>
        <v>0.13982094437114373</v>
      </c>
    </row>
    <row r="34" spans="1:5" x14ac:dyDescent="0.2">
      <c r="A34">
        <v>0.80708000000000002</v>
      </c>
      <c r="B34" cm="1">
        <f t="array" ref="B34">Table2[[#This Row],[r/R]]*r_tip</f>
        <v>9.6849599999999994E-2</v>
      </c>
      <c r="C34" s="1" cm="1">
        <f t="array" ref="C34">(Table2[[#This Row],[r]]-r_hub)/(r_tip-r_hub)</f>
        <v>0.79649789029535867</v>
      </c>
      <c r="D34">
        <v>7.6022299999999996</v>
      </c>
      <c r="E34" s="3">
        <f>RADIANS(Table2[[#This Row],[theta_d]])</f>
        <v>0.13268394399388853</v>
      </c>
    </row>
    <row r="35" spans="1:5" x14ac:dyDescent="0.2">
      <c r="A35">
        <v>0.83362800000000004</v>
      </c>
      <c r="B35" cm="1">
        <f t="array" ref="B35">Table2[[#This Row],[r/R]]*r_tip</f>
        <v>0.10003536</v>
      </c>
      <c r="C35" s="1" cm="1">
        <f t="array" ref="C35">(Table2[[#This Row],[r]]-r_hub)/(r_tip-r_hub)</f>
        <v>0.82450210970464144</v>
      </c>
      <c r="D35">
        <v>7.2676600000000002</v>
      </c>
      <c r="E35" s="3">
        <f>RADIANS(Table2[[#This Row],[theta_d]])</f>
        <v>0.1268445959154911</v>
      </c>
    </row>
    <row r="36" spans="1:5" x14ac:dyDescent="0.2">
      <c r="A36">
        <v>0.85663699999999998</v>
      </c>
      <c r="B36" cm="1">
        <f t="array" ref="B36">Table2[[#This Row],[r/R]]*r_tip</f>
        <v>0.10279643999999999</v>
      </c>
      <c r="C36" s="1" cm="1">
        <f t="array" ref="C36">(Table2[[#This Row],[r]]-r_hub)/(r_tip-r_hub)</f>
        <v>0.84877320675105483</v>
      </c>
      <c r="D36">
        <v>7.0817800000000002</v>
      </c>
      <c r="E36" s="3">
        <f>RADIANS(Table2[[#This Row],[theta_d]])</f>
        <v>0.12360037790188404</v>
      </c>
    </row>
    <row r="37" spans="1:5" x14ac:dyDescent="0.2">
      <c r="A37">
        <v>0.87787599999999999</v>
      </c>
      <c r="B37" cm="1">
        <f t="array" ref="B37">Table2[[#This Row],[r/R]]*r_tip</f>
        <v>0.10534512</v>
      </c>
      <c r="C37" s="1" cm="1">
        <f t="array" ref="C37">(Table2[[#This Row],[r]]-r_hub)/(r_tip-r_hub)</f>
        <v>0.87117721518987346</v>
      </c>
      <c r="D37">
        <v>6.8215599999999998</v>
      </c>
      <c r="E37" s="3">
        <f>RADIANS(Table2[[#This Row],[theta_d]])</f>
        <v>0.11905868212234438</v>
      </c>
    </row>
    <row r="38" spans="1:5" x14ac:dyDescent="0.2">
      <c r="A38">
        <v>0.90442500000000003</v>
      </c>
      <c r="B38" cm="1">
        <f t="array" ref="B38">Table2[[#This Row],[r/R]]*r_tip</f>
        <v>0.108531</v>
      </c>
      <c r="C38" s="1" cm="1">
        <f t="array" ref="C38">(Table2[[#This Row],[r]]-r_hub)/(r_tip-r_hub)</f>
        <v>0.89918248945147683</v>
      </c>
      <c r="D38">
        <v>6.6356900000000003</v>
      </c>
      <c r="E38" s="3">
        <f>RADIANS(Table2[[#This Row],[theta_d]])</f>
        <v>0.11581463864166253</v>
      </c>
    </row>
    <row r="39" spans="1:5" x14ac:dyDescent="0.2">
      <c r="A39">
        <v>0.92743399999999998</v>
      </c>
      <c r="B39" cm="1">
        <f t="array" ref="B39">Table2[[#This Row],[r/R]]*r_tip</f>
        <v>0.11129207999999999</v>
      </c>
      <c r="C39" s="1" cm="1">
        <f t="array" ref="C39">(Table2[[#This Row],[r]]-r_hub)/(r_tip-r_hub)</f>
        <v>0.92345358649789022</v>
      </c>
      <c r="D39">
        <v>6.4869899999999996</v>
      </c>
      <c r="E39" s="3">
        <f>RADIANS(Table2[[#This Row],[theta_d]])</f>
        <v>0.11321933404394695</v>
      </c>
    </row>
    <row r="40" spans="1:5" x14ac:dyDescent="0.2">
      <c r="A40">
        <v>0.94867299999999999</v>
      </c>
      <c r="B40" cm="1">
        <f t="array" ref="B40">Table2[[#This Row],[r/R]]*r_tip</f>
        <v>0.11384076</v>
      </c>
      <c r="C40" s="1" cm="1">
        <f t="array" ref="C40">(Table2[[#This Row],[r]]-r_hub)/(r_tip-r_hub)</f>
        <v>0.94585759493670885</v>
      </c>
      <c r="D40">
        <v>6.4126399999999997</v>
      </c>
      <c r="E40" s="3">
        <f>RADIANS(Table2[[#This Row],[theta_d]])</f>
        <v>0.11192168174508917</v>
      </c>
    </row>
    <row r="41" spans="1:5" x14ac:dyDescent="0.2">
      <c r="A41">
        <v>0.975221</v>
      </c>
      <c r="B41" cm="1">
        <f t="array" ref="B41">Table2[[#This Row],[r/R]]*r_tip</f>
        <v>0.11702651999999999</v>
      </c>
      <c r="C41" s="1" cm="1">
        <f t="array" ref="C41">(Table2[[#This Row],[r]]-r_hub)/(r_tip-r_hub)</f>
        <v>0.97386181434599151</v>
      </c>
      <c r="D41">
        <v>6.2267700000000001</v>
      </c>
      <c r="E41" s="3">
        <f>RADIANS(Table2[[#This Row],[theta_d]])</f>
        <v>0.10867763826440732</v>
      </c>
    </row>
    <row r="42" spans="1:5" x14ac:dyDescent="0.2">
      <c r="A42">
        <v>1</v>
      </c>
      <c r="B42" cm="1">
        <f t="array" ref="B42">Table2[[#This Row],[r/R]]*r_tip</f>
        <v>0.12</v>
      </c>
      <c r="C42" s="1" cm="1">
        <f t="array" ref="C42">(Table2[[#This Row],[r]]-r_hub)/(r_tip-r_hub)</f>
        <v>1</v>
      </c>
      <c r="D42">
        <v>5.4089200000000002</v>
      </c>
      <c r="E42" s="3">
        <f>RADIANS(Table2[[#This Row],[theta_d]])</f>
        <v>9.4403462976971692E-2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general</vt:lpstr>
      <vt:lpstr>chord</vt:lpstr>
      <vt:lpstr>twist</vt:lpstr>
      <vt:lpstr>r_hub</vt:lpstr>
      <vt:lpstr>r_tip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Hauschel Christian (hacs)</cp:lastModifiedBy>
  <dcterms:created xsi:type="dcterms:W3CDTF">2023-12-12T07:20:44Z</dcterms:created>
  <dcterms:modified xsi:type="dcterms:W3CDTF">2024-02-01T09:08:58Z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2023-12-12T07:20:52Z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14c3eb94-49a2-4fae-b967-14d67228990e</vt:lpwstr>
  </property>
  <property fmtid="{D5CDD505-2E9C-101B-9397-08002B2CF9AE}" pid="8" name="MSIP_Label_10d9bad3-6dac-4e9a-89a3-89f3b8d247b2_ContentBits">
    <vt:lpwstr>0</vt:lpwstr>
  </property>
</Properties>
</file>